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F&amp;O)'!$A$69:$B$280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6" l="1"/>
  <c r="K48" i="6"/>
  <c r="K45" i="6"/>
  <c r="M45" i="6" s="1"/>
  <c r="K44" i="6"/>
  <c r="M44" i="6" s="1"/>
  <c r="K43" i="6"/>
  <c r="K42" i="6"/>
  <c r="P19" i="6"/>
  <c r="K280" i="6" l="1"/>
  <c r="L280" i="6" s="1"/>
  <c r="P18" i="6"/>
  <c r="P17" i="6"/>
  <c r="P16" i="6" l="1"/>
  <c r="P15" i="6" l="1"/>
  <c r="K246" i="6" l="1"/>
  <c r="L246" i="6" s="1"/>
  <c r="P14" i="6"/>
  <c r="P13" i="6" l="1"/>
  <c r="K265" i="6" l="1"/>
  <c r="L265" i="6" s="1"/>
  <c r="P12" i="6" l="1"/>
  <c r="K271" i="6" l="1"/>
  <c r="L271" i="6" s="1"/>
  <c r="K277" i="6" l="1"/>
  <c r="L277" i="6" s="1"/>
  <c r="P11" i="6"/>
  <c r="P56" i="6" l="1"/>
  <c r="P10" i="6" l="1"/>
  <c r="K256" i="6" l="1"/>
  <c r="L256" i="6" s="1"/>
  <c r="K266" i="6" l="1"/>
  <c r="L266" i="6" s="1"/>
  <c r="K272" i="6" l="1"/>
  <c r="L272" i="6" s="1"/>
  <c r="K240" i="6" l="1"/>
  <c r="L240" i="6" s="1"/>
  <c r="K241" i="6" l="1"/>
  <c r="L241" i="6" s="1"/>
  <c r="K267" i="6" l="1"/>
  <c r="L267" i="6" s="1"/>
  <c r="K259" i="6" l="1"/>
  <c r="L259" i="6" s="1"/>
  <c r="K263" i="6" l="1"/>
  <c r="L263" i="6" s="1"/>
  <c r="K268" i="6" l="1"/>
  <c r="L268" i="6" s="1"/>
  <c r="K260" i="6" l="1"/>
  <c r="L260" i="6" s="1"/>
  <c r="K254" i="6"/>
  <c r="L254" i="6" s="1"/>
  <c r="K262" i="6" l="1"/>
  <c r="L262" i="6" s="1"/>
  <c r="K250" i="6" l="1"/>
  <c r="L250" i="6" s="1"/>
  <c r="K251" i="6" l="1"/>
  <c r="L251" i="6" s="1"/>
  <c r="K244" i="6"/>
  <c r="L244" i="6" s="1"/>
  <c r="K261" i="6" l="1"/>
  <c r="L261" i="6" s="1"/>
  <c r="K255" i="6"/>
  <c r="L255" i="6" s="1"/>
  <c r="K257" i="6" l="1"/>
  <c r="L257" i="6" s="1"/>
  <c r="L6" i="2" l="1"/>
  <c r="K6" i="3"/>
  <c r="D7" i="5" l="1"/>
  <c r="M7" i="6"/>
  <c r="K252" i="6" l="1"/>
  <c r="L252" i="6" s="1"/>
  <c r="K249" i="6" l="1"/>
  <c r="L249" i="6" s="1"/>
  <c r="K253" i="6" l="1"/>
  <c r="L253" i="6" s="1"/>
  <c r="K248" i="6"/>
  <c r="L248" i="6" s="1"/>
  <c r="K247" i="6"/>
  <c r="L247" i="6" s="1"/>
  <c r="K245" i="6"/>
  <c r="L245" i="6" s="1"/>
  <c r="H243" i="6"/>
  <c r="K243" i="6" s="1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F204" i="6"/>
  <c r="K204" i="6" s="1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3" i="6"/>
  <c r="L183" i="6" s="1"/>
  <c r="F182" i="6"/>
  <c r="K182" i="6" s="1"/>
  <c r="L182" i="6" s="1"/>
  <c r="K181" i="6"/>
  <c r="L181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6" i="6"/>
  <c r="L156" i="6" s="1"/>
  <c r="K154" i="6"/>
  <c r="L154" i="6" s="1"/>
  <c r="K152" i="6"/>
  <c r="L152" i="6" s="1"/>
  <c r="K150" i="6"/>
  <c r="L150" i="6" s="1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L136" i="6" s="1"/>
  <c r="K135" i="6"/>
  <c r="L135" i="6" s="1"/>
  <c r="F134" i="6"/>
  <c r="K134" i="6" s="1"/>
  <c r="L134" i="6" s="1"/>
  <c r="H133" i="6"/>
  <c r="K133" i="6" s="1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H99" i="6"/>
  <c r="K99" i="6" s="1"/>
  <c r="L99" i="6" s="1"/>
  <c r="F98" i="6"/>
  <c r="K98" i="6" s="1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6" i="4"/>
</calcChain>
</file>

<file path=xl/sharedStrings.xml><?xml version="1.0" encoding="utf-8"?>
<sst xmlns="http://schemas.openxmlformats.org/spreadsheetml/2006/main" count="3370" uniqueCount="1189">
  <si>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</si>
  <si>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</si>
  <si>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</si>
  <si>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</si>
  <si>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</si>
  <si>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</si>
  <si>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</si>
  <si>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</si>
  <si>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</si>
  <si>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</si>
  <si>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</si>
  <si>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</si>
  <si>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</si>
  <si>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</si>
  <si>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</si>
  <si>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</si>
  <si>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</si>
  <si>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</si>
  <si>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</si>
  <si>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</si>
  <si>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</si>
  <si>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</si>
  <si>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</si>
  <si>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</si>
  <si>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</si>
  <si>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</si>
  <si>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</si>
  <si>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</si>
  <si>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</si>
  <si>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</si>
  <si>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</si>
  <si>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</si>
  <si>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</si>
  <si>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</si>
  <si>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</si>
  <si>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</si>
  <si>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</si>
  <si>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</si>
  <si>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</si>
  <si>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</si>
  <si>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</si>
  <si>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</si>
  <si>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</si>
  <si>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</si>
  <si>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</si>
  <si>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</si>
  <si>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</si>
  <si>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</si>
  <si>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</si>
  <si>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</si>
  <si>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</si>
  <si>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</si>
  <si>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</si>
  <si>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</si>
  <si>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</si>
  <si>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</si>
  <si>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</si>
  <si>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</si>
  <si>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</si>
  <si>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</si>
  <si>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</si>
  <si>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</si>
  <si>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</si>
  <si>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</si>
  <si>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</si>
  <si>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</si>
  <si>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</si>
  <si>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</si>
  <si>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</si>
  <si>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</si>
  <si>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</si>
  <si>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</si>
  <si>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</si>
  <si>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</si>
  <si>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</si>
  <si>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</si>
  <si>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</si>
  <si>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</si>
  <si>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</si>
  <si>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</si>
  <si>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</si>
  <si>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</si>
  <si>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</si>
  <si>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</si>
  <si>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</si>
  <si>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</si>
  <si>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</si>
  <si>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</si>
  <si>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</si>
  <si>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</si>
  <si>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</si>
  <si>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</si>
  <si>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</si>
  <si>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</si>
  <si>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</si>
  <si>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</si>
  <si>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</si>
  <si>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</si>
  <si>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</si>
  <si>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</si>
  <si>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</si>
  <si>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</si>
  <si>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</si>
  <si>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</si>
  <si>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</si>
  <si>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</si>
  <si>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</si>
  <si>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</si>
  <si>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</si>
  <si>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</si>
  <si>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</si>
  <si>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</si>
  <si>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</si>
  <si>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</si>
  <si>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</si>
  <si>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</si>
  <si>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</si>
  <si>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</si>
  <si>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</si>
  <si>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</si>
  <si>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</si>
  <si>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</si>
  <si>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</si>
  <si>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</si>
  <si>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</si>
  <si>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</si>
  <si>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</si>
  <si>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</si>
  <si>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</si>
  <si>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</si>
  <si>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</si>
  <si>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</si>
  <si>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</si>
  <si>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</si>
  <si>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</si>
  <si>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</si>
  <si>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</si>
  <si>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</si>
  <si>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</si>
  <si>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</si>
  <si>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</si>
  <si>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</si>
  <si>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</si>
  <si>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</si>
  <si>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</si>
  <si>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</si>
  <si>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</si>
  <si>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</si>
  <si>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</si>
  <si>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</si>
  <si>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</si>
  <si>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</si>
  <si>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</si>
  <si>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</si>
  <si>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</si>
  <si>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</si>
  <si>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</si>
  <si>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</si>
  <si>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</si>
  <si>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</si>
  <si>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</si>
  <si>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</si>
  <si>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</si>
  <si>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</si>
  <si>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</si>
  <si>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</si>
  <si>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</si>
  <si>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</si>
  <si>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</si>
  <si>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</si>
  <si>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</si>
  <si>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</si>
  <si>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</si>
  <si>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</si>
  <si>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</si>
  <si>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</si>
  <si>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</si>
  <si>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</si>
  <si>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</si>
  <si>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</si>
  <si>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</si>
  <si>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</si>
  <si>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</si>
  <si>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</si>
  <si>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</si>
  <si>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</si>
  <si>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</si>
  <si>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</si>
  <si>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</si>
  <si>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</si>
  <si>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</si>
  <si>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</si>
  <si>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</si>
  <si>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</si>
  <si>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</si>
  <si>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</si>
  <si>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</si>
  <si>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</si>
  <si>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</si>
  <si>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</si>
  <si>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</si>
  <si>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</si>
  <si>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</si>
  <si>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</si>
  <si>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</si>
  <si>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</si>
  <si>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</si>
  <si>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</si>
  <si>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</si>
  <si>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</si>
  <si>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</si>
  <si>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</si>
  <si>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</si>
  <si>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</si>
  <si>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</si>
  <si>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</si>
  <si>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</si>
  <si>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</si>
  <si>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</si>
  <si>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</si>
  <si>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</si>
  <si>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</si>
  <si>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</si>
  <si>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</si>
  <si>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</si>
  <si>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</si>
  <si>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</si>
  <si>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</si>
  <si>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</si>
  <si>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</si>
  <si>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</si>
  <si>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</si>
  <si>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</si>
  <si>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</si>
  <si>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</si>
  <si>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</si>
  <si>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</si>
  <si>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</si>
  <si>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</si>
  <si>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</si>
  <si>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</si>
  <si>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</si>
  <si>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</si>
  <si>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</si>
  <si>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</si>
  <si>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</si>
  <si>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</si>
  <si>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</si>
  <si>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</si>
  <si>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</si>
  <si>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</si>
  <si>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</si>
  <si>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</si>
  <si>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</si>
  <si>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</si>
  <si>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</si>
  <si>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</si>
  <si>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</si>
  <si>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</si>
  <si>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</si>
  <si>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</si>
  <si>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</si>
  <si>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</si>
  <si>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</si>
  <si>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</si>
  <si>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</si>
  <si>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</si>
  <si>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</si>
  <si>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</si>
  <si>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</si>
  <si>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</si>
  <si>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</si>
  <si>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</si>
  <si>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</si>
  <si>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</si>
  <si>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</si>
  <si>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</si>
  <si>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</si>
  <si>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</si>
  <si>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</si>
  <si>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</si>
  <si>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</si>
  <si>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</si>
  <si>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</si>
  <si>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</si>
  <si>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</si>
  <si>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</si>
  <si>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</si>
  <si>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</si>
  <si>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</si>
  <si>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</si>
  <si>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</si>
  <si>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</si>
  <si>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</si>
  <si>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</si>
  <si>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</si>
  <si>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</si>
  <si>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</si>
  <si>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</si>
  <si>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</si>
  <si>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</si>
  <si>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</si>
  <si>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</si>
  <si>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</si>
  <si>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</si>
  <si>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</si>
  <si>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</si>
  <si>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</si>
  <si>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</si>
  <si>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</si>
  <si>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</si>
  <si>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</si>
  <si>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</si>
  <si>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</si>
  <si>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</si>
  <si>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</si>
  <si>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</si>
  <si>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</si>
  <si>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</si>
  <si>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</si>
  <si>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</si>
  <si>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</si>
  <si>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</si>
  <si>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</si>
  <si>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</si>
  <si>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</si>
  <si>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</si>
  <si>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</si>
  <si>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</si>
  <si>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</si>
  <si>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</si>
  <si>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</si>
  <si>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</si>
  <si>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</si>
  <si>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</si>
  <si>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</si>
  <si>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</si>
  <si>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</si>
  <si>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</si>
  <si>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</si>
  <si>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</si>
  <si>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</si>
  <si>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</si>
  <si>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</si>
  <si>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</si>
  <si>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</si>
  <si>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</si>
  <si>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</si>
  <si>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</si>
  <si>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</si>
  <si>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</si>
  <si>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</si>
  <si>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</si>
  <si>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</si>
  <si>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</si>
  <si>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</si>
  <si>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</si>
  <si>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</si>
  <si>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</si>
  <si>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</si>
  <si>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</si>
  <si>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</si>
  <si>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</si>
  <si>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</si>
  <si>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</si>
  <si>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</si>
  <si>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</si>
  <si>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</si>
  <si>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</si>
  <si>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</si>
  <si>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</si>
  <si>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</si>
  <si>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</si>
  <si>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</si>
  <si>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</si>
  <si>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</si>
  <si>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</si>
  <si>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</si>
  <si>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</si>
  <si>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</si>
  <si>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</si>
  <si>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</si>
  <si>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</si>
  <si>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</si>
  <si>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</si>
  <si>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</si>
  <si>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</si>
  <si>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</si>
  <si>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</si>
  <si>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</si>
  <si>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</si>
  <si>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</si>
  <si>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</si>
  <si>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</si>
  <si>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</si>
  <si>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</si>
  <si>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</si>
  <si>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</si>
  <si>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</si>
  <si>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</si>
  <si>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</si>
  <si>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</si>
  <si>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</si>
  <si>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</si>
  <si>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</si>
  <si>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</si>
  <si>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</si>
  <si>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</si>
  <si>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</si>
  <si>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</si>
  <si>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</si>
  <si>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</si>
  <si>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</si>
  <si>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</si>
  <si>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</si>
  <si>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</si>
  <si>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</si>
  <si>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</si>
  <si>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</si>
  <si>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</si>
  <si>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</si>
  <si>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</si>
  <si>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</si>
  <si>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</si>
  <si>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</si>
  <si>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</si>
  <si>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</si>
  <si>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</si>
  <si>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</si>
  <si>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</si>
  <si>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</si>
  <si>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</si>
  <si>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</si>
  <si>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</si>
  <si>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</si>
  <si>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</si>
  <si>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</si>
  <si>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</si>
  <si>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</si>
  <si>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</si>
  <si>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</si>
  <si>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</si>
  <si>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</si>
  <si>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</si>
  <si>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</si>
  <si>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</si>
  <si>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</si>
  <si>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</si>
  <si>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</si>
  <si>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</si>
  <si>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</si>
  <si>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</si>
  <si>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</si>
  <si>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</si>
  <si>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</si>
  <si>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</si>
  <si>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</si>
  <si>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</si>
  <si>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</si>
  <si>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</si>
  <si>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</si>
  <si>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</si>
  <si>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</si>
  <si>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</si>
  <si>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</si>
  <si>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</si>
  <si>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</si>
  <si>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</si>
  <si>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</si>
  <si>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</si>
  <si>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</si>
  <si>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</si>
  <si>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</si>
  <si>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</si>
  <si>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</si>
  <si>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</si>
  <si>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</si>
  <si>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</si>
  <si>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</si>
  <si>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</si>
  <si>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</si>
  <si>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</si>
  <si>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</si>
  <si>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</si>
  <si>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</si>
  <si>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</si>
  <si>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</si>
  <si>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</si>
  <si>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</si>
  <si>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</si>
  <si>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</si>
  <si>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</si>
  <si>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</si>
  <si>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</si>
  <si>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</si>
  <si>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</si>
  <si>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</si>
  <si>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</si>
  <si>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</si>
  <si>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</si>
  <si>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</si>
  <si>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</si>
  <si>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</si>
  <si>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</si>
  <si>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</si>
  <si>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</si>
  <si>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</si>
  <si>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</si>
  <si>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</si>
  <si>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</si>
  <si>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</si>
  <si>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</si>
  <si>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</si>
  <si>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</si>
  <si>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</si>
  <si>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</si>
  <si>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</si>
  <si>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</si>
  <si>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</si>
  <si>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</si>
  <si>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</si>
  <si>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</si>
  <si>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</si>
  <si>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</si>
  <si>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</si>
  <si>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</si>
  <si>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</si>
  <si>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</si>
  <si>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</si>
  <si>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</si>
  <si>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</si>
  <si>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</si>
  <si>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</si>
  <si>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</si>
  <si>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</si>
  <si>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</si>
  <si>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</si>
  <si>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</si>
  <si>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</si>
  <si>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</si>
  <si>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</si>
  <si>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</si>
  <si>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</si>
  <si>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</si>
  <si>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</si>
  <si>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</si>
  <si>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</si>
  <si>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</si>
  <si>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</si>
  <si>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</si>
  <si>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</si>
  <si>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</si>
  <si>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</si>
  <si>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</si>
  <si>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</si>
  <si>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</si>
  <si>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</si>
  <si>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</si>
  <si>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</si>
  <si>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</si>
  <si>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</si>
  <si>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</si>
  <si>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</si>
  <si>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</si>
  <si>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</si>
  <si>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</si>
  <si>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</si>
  <si>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</si>
  <si>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</si>
  <si>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</si>
  <si>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</si>
  <si>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</si>
  <si>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</si>
  <si>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</si>
  <si>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</si>
  <si>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</si>
  <si>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</si>
  <si>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</si>
  <si>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</si>
  <si>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</si>
  <si>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</si>
  <si>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</si>
  <si>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</si>
  <si>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</si>
  <si>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</si>
  <si>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</si>
  <si>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</si>
  <si>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</si>
  <si>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</si>
  <si>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</si>
  <si>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</si>
  <si>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</si>
  <si>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</si>
  <si>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</si>
  <si>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</si>
  <si>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</si>
  <si>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</si>
  <si>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</si>
  <si>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</si>
  <si>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</si>
  <si>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</si>
  <si>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</si>
  <si>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</si>
  <si>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</si>
  <si>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</si>
  <si>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</si>
  <si>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</si>
  <si>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</si>
  <si>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</si>
  <si>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</si>
  <si>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</si>
  <si>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</si>
  <si>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</si>
  <si>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</si>
  <si>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</si>
  <si>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</si>
  <si>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</si>
  <si>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</si>
  <si>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</si>
  <si>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</si>
  <si>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</si>
  <si>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</si>
  <si>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</si>
  <si>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</si>
  <si>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</si>
  <si>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</si>
  <si>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</si>
  <si>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</si>
  <si>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</si>
  <si>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</si>
  <si>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</si>
  <si>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</si>
  <si>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</si>
  <si>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</si>
  <si>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</si>
  <si>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</si>
  <si>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</si>
  <si>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</si>
  <si>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</si>
  <si>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</si>
  <si>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</si>
  <si>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</si>
  <si>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</si>
  <si>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</si>
  <si>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</si>
  <si>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</si>
  <si>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</si>
  <si>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</si>
  <si>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</si>
  <si>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</si>
  <si>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</si>
  <si>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</si>
  <si>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</si>
  <si>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</si>
  <si>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</si>
  <si>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</si>
  <si>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</si>
  <si>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</si>
  <si>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</si>
  <si>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</si>
  <si>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</si>
  <si>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</si>
  <si>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</si>
  <si>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</si>
  <si>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</si>
  <si>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</si>
  <si>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</si>
  <si>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</si>
  <si>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</si>
  <si>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</si>
  <si>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</si>
  <si>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</si>
  <si>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</si>
  <si>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</si>
  <si>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</si>
  <si>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</si>
  <si>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</si>
  <si>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</si>
  <si>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</si>
  <si>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</si>
  <si>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</si>
  <si>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</si>
  <si>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</si>
  <si>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</si>
  <si>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</si>
  <si>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</si>
  <si>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</si>
  <si>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</si>
  <si>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</si>
  <si>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</si>
  <si>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</si>
  <si>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</si>
  <si>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</si>
  <si>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</si>
  <si>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</si>
  <si>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</si>
  <si>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</si>
  <si>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</si>
  <si>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</si>
  <si>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</si>
  <si>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</si>
  <si>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</si>
  <si>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</si>
  <si>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</si>
  <si>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</si>
  <si>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</si>
  <si>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</si>
  <si>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</si>
  <si>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</si>
  <si>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</si>
  <si>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</si>
  <si>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</si>
  <si>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</si>
  <si>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</si>
  <si>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</si>
  <si>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</si>
  <si>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</si>
  <si>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</si>
  <si>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</si>
  <si>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</si>
  <si>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</si>
  <si>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</si>
  <si>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</si>
  <si>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</si>
  <si>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</si>
  <si>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</si>
  <si>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</si>
  <si>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</si>
  <si>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</si>
  <si>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</si>
  <si>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</si>
  <si>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</si>
  <si>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</si>
  <si>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</si>
  <si>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</si>
  <si>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</si>
  <si>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</si>
  <si>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</si>
  <si>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</si>
  <si>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</si>
  <si>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</si>
  <si>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</si>
  <si>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</si>
  <si>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</si>
  <si>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</si>
  <si>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</si>
  <si>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</si>
  <si>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</si>
  <si>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</si>
  <si>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</si>
  <si>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</si>
  <si>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</si>
  <si>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</si>
  <si>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</si>
  <si>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</si>
  <si>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</si>
  <si>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</si>
  <si>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</si>
  <si>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</si>
  <si>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</si>
  <si>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</si>
  <si>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</si>
  <si>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</si>
  <si>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</si>
  <si>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</si>
  <si>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</si>
  <si>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</si>
  <si>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</si>
  <si>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</si>
  <si>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</si>
  <si>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</si>
  <si>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</si>
  <si>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</si>
  <si>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</si>
  <si>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</si>
  <si>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</si>
  <si>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</si>
  <si>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</si>
  <si>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</si>
  <si>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</si>
  <si>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</si>
  <si>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</si>
  <si>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</si>
  <si>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</si>
  <si>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</si>
  <si>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</si>
  <si>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</si>
  <si>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</si>
  <si>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</si>
  <si>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</si>
  <si>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</si>
  <si>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</si>
  <si>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</si>
  <si>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</si>
  <si>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</si>
  <si>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</si>
  <si>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</si>
  <si>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</si>
  <si>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</si>
  <si>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</si>
  <si>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</si>
  <si>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</si>
  <si>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</si>
  <si>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</si>
  <si>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</si>
  <si>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</si>
  <si>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</si>
  <si>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</si>
  <si>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</si>
  <si>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</si>
  <si>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</si>
  <si>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</si>
  <si>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</si>
  <si>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</si>
  <si>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</si>
  <si>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</si>
  <si>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</si>
  <si>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</si>
  <si>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</si>
  <si>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</si>
  <si>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</si>
  <si>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</si>
  <si>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</si>
  <si>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</si>
  <si>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</si>
  <si>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</si>
  <si>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</si>
  <si>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</si>
  <si>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</si>
  <si>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</si>
  <si>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</si>
  <si>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</si>
  <si>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</si>
  <si>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</si>
  <si>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</si>
  <si>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</si>
  <si>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</si>
  <si>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</si>
  <si>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</si>
  <si>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</si>
  <si>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</si>
  <si>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</si>
  <si>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</si>
  <si>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</si>
  <si>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</si>
  <si>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</si>
  <si>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</si>
  <si>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</si>
  <si>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</si>
  <si>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</si>
  <si>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</si>
  <si>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</si>
  <si>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</si>
  <si>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</si>
  <si>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</si>
  <si>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</si>
  <si>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</si>
  <si>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</si>
  <si>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</si>
  <si>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</si>
  <si>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</si>
  <si>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</si>
  <si>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</si>
  <si>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</si>
  <si>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</si>
  <si>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</si>
  <si>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</si>
  <si>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</si>
  <si>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</si>
  <si>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</si>
  <si>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</si>
  <si>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</si>
  <si>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</si>
  <si>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</si>
  <si>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</si>
  <si>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</si>
  <si>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</si>
  <si>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</si>
  <si>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</si>
  <si>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</si>
  <si>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</si>
  <si>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</si>
  <si>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</si>
  <si>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</si>
  <si>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</si>
  <si>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D</t>
  </si>
  <si>
    <t>2485-2585</t>
  </si>
  <si>
    <t>2800-3000</t>
  </si>
  <si>
    <t>MULTIPLIER SHARE &amp; STOCK ADVISORS PRIVATE LIMITED</t>
  </si>
  <si>
    <t>3780-3880</t>
  </si>
  <si>
    <t>4100-4200</t>
  </si>
  <si>
    <t>2150-2350</t>
  </si>
  <si>
    <t>Chemicals</t>
  </si>
  <si>
    <t>Profit of Rs.20/-</t>
  </si>
  <si>
    <t>4710-4810</t>
  </si>
  <si>
    <t>5050-5300</t>
  </si>
  <si>
    <t>730-740</t>
  </si>
  <si>
    <t>NILKAMAL</t>
  </si>
  <si>
    <t>1855-1955</t>
  </si>
  <si>
    <t>1705-1750</t>
  </si>
  <si>
    <t>1875-2000</t>
  </si>
  <si>
    <t>1445-1497</t>
  </si>
  <si>
    <t>1630-1750</t>
  </si>
  <si>
    <t>Profiit of Rs.15/-</t>
  </si>
  <si>
    <t>INDRENEW</t>
  </si>
  <si>
    <t>158-164</t>
  </si>
  <si>
    <t>180-195</t>
  </si>
  <si>
    <t>Profit of Rs.24/-</t>
  </si>
  <si>
    <t>GVL</t>
  </si>
  <si>
    <t>1320-1330</t>
  </si>
  <si>
    <t>LTF</t>
  </si>
  <si>
    <t>TATACONSUM MAY FUT</t>
  </si>
  <si>
    <t>1100-1105</t>
  </si>
  <si>
    <t>1128-1150</t>
  </si>
  <si>
    <t>AAPLUSTRAD</t>
  </si>
  <si>
    <t>GUJTLRM</t>
  </si>
  <si>
    <t>SHUBHAM ASHOKBHAI PATEL</t>
  </si>
  <si>
    <t>SUMANCHEPURI</t>
  </si>
  <si>
    <t>GRAVITON RESEARCH CAPITAL LLP</t>
  </si>
  <si>
    <t>NK SECURITIES RESEARCH PRIVATE LIMITED</t>
  </si>
  <si>
    <t>NSE</t>
  </si>
  <si>
    <t>NIFTY 21800 PE 30 MAY</t>
  </si>
  <si>
    <t>NIFTY 23200 CE 30 MAY</t>
  </si>
  <si>
    <t>80-82</t>
  </si>
  <si>
    <t>94-96</t>
  </si>
  <si>
    <t>632.5-652.5</t>
  </si>
  <si>
    <t>695-730</t>
  </si>
  <si>
    <t>SKSE SECURITIES LIMITED CORP CM/TM PROP A/C</t>
  </si>
  <si>
    <t>GCONNECT</t>
  </si>
  <si>
    <t>VAXFAB ENTERPRISES LIMITED</t>
  </si>
  <si>
    <t>GOLKONDA</t>
  </si>
  <si>
    <t>MANSI SHARE AND STOCK ADVISORS PVT LTD</t>
  </si>
  <si>
    <t>PROFIN COMMODITIES PRIVATE LIMITED</t>
  </si>
  <si>
    <t>TRU</t>
  </si>
  <si>
    <t>TruCap Finance Limited</t>
  </si>
  <si>
    <t>CRONY VYAPAR PVT LTD</t>
  </si>
  <si>
    <t>162-169</t>
  </si>
  <si>
    <t>180-190</t>
  </si>
  <si>
    <t>1410-1480</t>
  </si>
  <si>
    <t>1600-1700</t>
  </si>
  <si>
    <t>CAMELLIA TRADEX PRIVATE LIMITED</t>
  </si>
  <si>
    <t>DEV GANPAT PAWAR</t>
  </si>
  <si>
    <t>EMMFORCE</t>
  </si>
  <si>
    <t>TOPGAIN FINANCE PRIVATE LIMITED</t>
  </si>
  <si>
    <t>GREEN PEAKS ENTERPRISES LLP</t>
  </si>
  <si>
    <t>HEALTHYLIFE</t>
  </si>
  <si>
    <t>INDRAIND</t>
  </si>
  <si>
    <t>RDS CORPORATE SERVICES PRIVATE LIMITED</t>
  </si>
  <si>
    <t>KALPANA ASHOK THACKER</t>
  </si>
  <si>
    <t>UMANG RELAN</t>
  </si>
  <si>
    <t>ICICI PRUDENTIAL MUTUAL FUND</t>
  </si>
  <si>
    <t>SHIVAAGRO</t>
  </si>
  <si>
    <t>RAJESH MADHAVAN UNNI(HUF)</t>
  </si>
  <si>
    <t>SHIVAM</t>
  </si>
  <si>
    <t>SIPTL</t>
  </si>
  <si>
    <t>URSUGAR</t>
  </si>
  <si>
    <t>WILLAMAGOR</t>
  </si>
  <si>
    <t>LATHE DERIVATIVES TRADING PRIVATE LIMITED .</t>
  </si>
  <si>
    <t>ATALREAL</t>
  </si>
  <si>
    <t>Atal Realtech Limited</t>
  </si>
  <si>
    <t>BFUTILITIE</t>
  </si>
  <si>
    <t>BF Utilities Limited</t>
  </si>
  <si>
    <t>BTML</t>
  </si>
  <si>
    <t>Bodhi Tree Multimedia Ltd</t>
  </si>
  <si>
    <t>FAST TRACK FINSEC PRIVATE LIMITED</t>
  </si>
  <si>
    <t>DYNAMIC</t>
  </si>
  <si>
    <t>Dynamic Srvcs &amp; Sec Ltd</t>
  </si>
  <si>
    <t>JNKINDIA</t>
  </si>
  <si>
    <t>JNK India Limited</t>
  </si>
  <si>
    <t>PDMJEPAPER</t>
  </si>
  <si>
    <t>Pudumjee Paper Pro. Ltd</t>
  </si>
  <si>
    <t>SCML</t>
  </si>
  <si>
    <t>Sharp Chucks N Machines L</t>
  </si>
  <si>
    <t>NIVL IT SERVICES PRIVATE LIMITED</t>
  </si>
  <si>
    <t>VASCONEQ</t>
  </si>
  <si>
    <t>Vascon Engineers Ltd</t>
  </si>
  <si>
    <t>BENGAL TIGER CAPITAL ADVISORS LLP</t>
  </si>
  <si>
    <t>CARTRADE</t>
  </si>
  <si>
    <t>CMDB II</t>
  </si>
  <si>
    <t>1310-1360</t>
  </si>
  <si>
    <t>1435-1510</t>
  </si>
  <si>
    <t>KOTAKBANK 1600 CE 30 MAY</t>
  </si>
  <si>
    <t>KOTAKBANK 1660 CE 30 MAY</t>
  </si>
  <si>
    <t>Profit of Rs.7/-</t>
  </si>
  <si>
    <t>38-40</t>
  </si>
  <si>
    <t>18-20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</si>
  <si>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</si>
  <si>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</si>
  <si>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</si>
  <si>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</si>
  <si>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</si>
  <si>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</si>
  <si>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456-458</t>
  </si>
  <si>
    <t>468-478</t>
  </si>
  <si>
    <t>ASIANPAINT MAY FUT</t>
  </si>
  <si>
    <t>3000-3005</t>
  </si>
  <si>
    <t>3055-3108</t>
  </si>
  <si>
    <t>MAHADEV MANUBHAI MAKVANA</t>
  </si>
  <si>
    <t>AMANAYA</t>
  </si>
  <si>
    <t>SOMANI VENTURES AND INNOVATIONS LIMITED</t>
  </si>
  <si>
    <t>ARNOLD</t>
  </si>
  <si>
    <t>LAKSHMISHREE INVESTMENT &amp; SECURITIES PRIVATE LIMITED</t>
  </si>
  <si>
    <t>BFLAFL</t>
  </si>
  <si>
    <t>NIPA MANTHAN SANGHAVI</t>
  </si>
  <si>
    <t>DEEPIKA MURTY MALLA</t>
  </si>
  <si>
    <t>NANDAN KANAN BARTER PVT LTD</t>
  </si>
  <si>
    <t>SETU SECURITIES PVT. LTD.</t>
  </si>
  <si>
    <t>PRAGATI DREAMLAND DEVELOPERS PRIVATE LIMITED</t>
  </si>
  <si>
    <t>NIRANJANA PRIME DEVELOPERS PRIVATE LIMITED</t>
  </si>
  <si>
    <t>KAMAL KUMAR JALAN SEC. PVT. LTD</t>
  </si>
  <si>
    <t>JAI VINAYAK SECURITIES</t>
  </si>
  <si>
    <t>CINERAD</t>
  </si>
  <si>
    <t>PARESH DHIRAJLAL SHAH</t>
  </si>
  <si>
    <t>CONTICON</t>
  </si>
  <si>
    <t>HDFC MUTUAL FUND</t>
  </si>
  <si>
    <t>DELTA</t>
  </si>
  <si>
    <t>PITAM GOEL</t>
  </si>
  <si>
    <t>RAMESH KUMAR</t>
  </si>
  <si>
    <t>SAHILSHARMA</t>
  </si>
  <si>
    <t>DRONACHRYA</t>
  </si>
  <si>
    <t>SHANKAR SHARMA</t>
  </si>
  <si>
    <t>ECOBOAR</t>
  </si>
  <si>
    <t>SHAH DIPAK KANAYALAL</t>
  </si>
  <si>
    <t>CINCO STOCK VISION LLP</t>
  </si>
  <si>
    <t>FAALCON</t>
  </si>
  <si>
    <t>NURUL AMIN</t>
  </si>
  <si>
    <t>F3 ADVISORS PRIVATE LIMITED</t>
  </si>
  <si>
    <t>BINOD KUMAR GUPTA</t>
  </si>
  <si>
    <t>ROHAN GUPTA</t>
  </si>
  <si>
    <t>FRANKLININD</t>
  </si>
  <si>
    <t>TINA JAIN</t>
  </si>
  <si>
    <t>AMIT RAMANLAL LODHA</t>
  </si>
  <si>
    <t>RAJESH TRIPATHI</t>
  </si>
  <si>
    <t>JR SEAMLESS PRIVATE LIMITED</t>
  </si>
  <si>
    <t>TANVI BANSAL</t>
  </si>
  <si>
    <t>POOJA KOCHAR</t>
  </si>
  <si>
    <t>ROSHANI HERBAL AGRO PRIVATE LIMITED</t>
  </si>
  <si>
    <t>MANALIBEN VIRALKUMAR PANCHAL</t>
  </si>
  <si>
    <t>HIMANSHU MAHESH OZA</t>
  </si>
  <si>
    <t>INNOVATIVE</t>
  </si>
  <si>
    <t>NANDINI ALOK BANSAL</t>
  </si>
  <si>
    <t>INTEGSW</t>
  </si>
  <si>
    <t>KISAN</t>
  </si>
  <si>
    <t>SNEHLATA RAJESH NUWAL</t>
  </si>
  <si>
    <t>MANISH CHAMPALAL JAIN</t>
  </si>
  <si>
    <t>BHARATH CHAMPALAL JAIN</t>
  </si>
  <si>
    <t>NATRAJPR</t>
  </si>
  <si>
    <t>PARTHIV RAMESHCHANDRA PATEL</t>
  </si>
  <si>
    <t>NBFOOT</t>
  </si>
  <si>
    <t>GRANDEUR CORPORATION PRIVATE LIMITED</t>
  </si>
  <si>
    <t>VIRAL PRAFUL JHAVERI</t>
  </si>
  <si>
    <t>YOGESH JOTIRAM KALE</t>
  </si>
  <si>
    <t>MINIBOSS CONSULTANCY PRIVATE LIMITED</t>
  </si>
  <si>
    <t>MALAV PRAKASHKUMAR SHAH</t>
  </si>
  <si>
    <t>SYNEMATIC MEDIA AND CONSULTING PRIVATE LIMITED</t>
  </si>
  <si>
    <t>ORIENTTR</t>
  </si>
  <si>
    <t>N L RUNGTA (HUF)</t>
  </si>
  <si>
    <t>PARLEIND</t>
  </si>
  <si>
    <t>SRIDHARAN NARASIMHAN</t>
  </si>
  <si>
    <t>PVVINFRA</t>
  </si>
  <si>
    <t>CTIL MEDIA PRIVATE LIMITED</t>
  </si>
  <si>
    <t>RACONTEUR</t>
  </si>
  <si>
    <t>ECOMATIX SOLUTIONS PRIVATE LIMITED .</t>
  </si>
  <si>
    <t>REFEXRENEW</t>
  </si>
  <si>
    <t>KAMLESH JAIN</t>
  </si>
  <si>
    <t>RGRL</t>
  </si>
  <si>
    <t>RUDRAGAS</t>
  </si>
  <si>
    <t>VORA FINANCIAL SERVICES PVT LTD</t>
  </si>
  <si>
    <t>KALPESH H MAGIA HUF</t>
  </si>
  <si>
    <t>HELI SUDHIR SHAH</t>
  </si>
  <si>
    <t>SOMAPPR</t>
  </si>
  <si>
    <t>MEGHNA JIGAM GANDHI</t>
  </si>
  <si>
    <t>RUCHIRA GOYAL</t>
  </si>
  <si>
    <t>SHANAY VIKRAM KOTHARI</t>
  </si>
  <si>
    <t>ESWARA REDDY YEDDULA</t>
  </si>
  <si>
    <t>MANOJ KUMAR KANDA</t>
  </si>
  <si>
    <t>STARLITE</t>
  </si>
  <si>
    <t>ANUP GUPTA</t>
  </si>
  <si>
    <t>ANUP GUPTA (HUF)</t>
  </si>
  <si>
    <t>SEEMAA GUPTHA</t>
  </si>
  <si>
    <t>RAAS CONSULTING PRIVATE LIMITED</t>
  </si>
  <si>
    <t>GLADISMENEZES</t>
  </si>
  <si>
    <t>GOPALVERMA</t>
  </si>
  <si>
    <t>SUNLOC</t>
  </si>
  <si>
    <t>SHAILESH KUMAR</t>
  </si>
  <si>
    <t>TIJARIA</t>
  </si>
  <si>
    <t>PREETI BHAUKA</t>
  </si>
  <si>
    <t>ARHAM SHARE PRIVATE LIMITED</t>
  </si>
  <si>
    <t>PATRONUS TRADETECH LLP</t>
  </si>
  <si>
    <t>ARROWGREEN</t>
  </si>
  <si>
    <t>Arrow Greentech Limited</t>
  </si>
  <si>
    <t>KAMAL JEET GUPTA</t>
  </si>
  <si>
    <t>EPITOME TRADING AND INVESTMENTS</t>
  </si>
  <si>
    <t>ATULAUTO</t>
  </si>
  <si>
    <t>Atul Auto Limited</t>
  </si>
  <si>
    <t>QE SECURITIES LLP</t>
  </si>
  <si>
    <t>AVONMORE</t>
  </si>
  <si>
    <t>Avonmore Cap&amp;Mgt Serv Ltd</t>
  </si>
  <si>
    <t>SAHI TRADING PRIVATE LIMITED</t>
  </si>
  <si>
    <t>SUBHASH PHOOTARMAL RATHOD</t>
  </si>
  <si>
    <t>THOMSON AND WYMAN ENTERPRISES PRIVATE LIMITED</t>
  </si>
  <si>
    <t>BASILIC</t>
  </si>
  <si>
    <t>Basilic Fly Studio Ltd</t>
  </si>
  <si>
    <t>ASHAPURA COMMODITIES</t>
  </si>
  <si>
    <t>DUGLOBAL</t>
  </si>
  <si>
    <t>DUDIGITAL GLOBAL LIMITED</t>
  </si>
  <si>
    <t>IND SWIFT LABORATORIES LIMITED</t>
  </si>
  <si>
    <t>ANKUSH  KEDIA</t>
  </si>
  <si>
    <t>GEOJITFSL</t>
  </si>
  <si>
    <t>Geojit Fin Serv Ltd</t>
  </si>
  <si>
    <t>HINDMOTORS</t>
  </si>
  <si>
    <t>Hindustan Motors Limited</t>
  </si>
  <si>
    <t>INOXGREEN</t>
  </si>
  <si>
    <t>Inox Green Energy Ser Ltd</t>
  </si>
  <si>
    <t>SIXTEENTH STREET ASIAN GEMS FUND</t>
  </si>
  <si>
    <t>JSFB</t>
  </si>
  <si>
    <t>Jana Small Fin Bank Ltd</t>
  </si>
  <si>
    <t>JTLIND</t>
  </si>
  <si>
    <t>JTL INDUSTRIES LIMITED</t>
  </si>
  <si>
    <t>SRESTHA FINVEST LIMITED</t>
  </si>
  <si>
    <t>RAJAN GUPTA</t>
  </si>
  <si>
    <t>LAXMICOT</t>
  </si>
  <si>
    <t>Laxmi Cotspin Limited</t>
  </si>
  <si>
    <t>SANDIP SUKHABHAI KHANT</t>
  </si>
  <si>
    <t>MADHUSUDAN</t>
  </si>
  <si>
    <t>Madhusudan Masala Limited</t>
  </si>
  <si>
    <t>MEP</t>
  </si>
  <si>
    <t>MEP Infra. Developers Ltd</t>
  </si>
  <si>
    <t>VINOD COMMODITIES LIMITED</t>
  </si>
  <si>
    <t>MOIL</t>
  </si>
  <si>
    <t>MOIL Limited</t>
  </si>
  <si>
    <t>MOS</t>
  </si>
  <si>
    <t>Mos Utility Limited</t>
  </si>
  <si>
    <t>SKSE SECURITIES LTD</t>
  </si>
  <si>
    <t>MOTISONS SHARES PVT LTD</t>
  </si>
  <si>
    <t>SAINT CAPITAL FUND</t>
  </si>
  <si>
    <t>MATALIA STOCK BROKING PRIVATE LIMITED</t>
  </si>
  <si>
    <t>ZINNIA GLOBAL FUND PCC - CELL DEWCAP FUND</t>
  </si>
  <si>
    <t>NIPPOBATRY</t>
  </si>
  <si>
    <t>Indo-National Limited</t>
  </si>
  <si>
    <t>ORIENTPPR</t>
  </si>
  <si>
    <t>Orient Paper &amp; Ind Ltd</t>
  </si>
  <si>
    <t>PEARLPOLY</t>
  </si>
  <si>
    <t>Pearl Polymers Ltd</t>
  </si>
  <si>
    <t>YUGA STOCKS AND COMMODITIES PRIVATE LIMITED  .</t>
  </si>
  <si>
    <t>RAMRAT</t>
  </si>
  <si>
    <t>Ram Ratna Wires Limited</t>
  </si>
  <si>
    <t>SHAH</t>
  </si>
  <si>
    <t>Shah Metacorp Limited</t>
  </si>
  <si>
    <t>HI GROWTH CORPORATE SERVICES PVT LTD</t>
  </si>
  <si>
    <t>Skipper Limited</t>
  </si>
  <si>
    <t>Sun Pharma Advanced Resea</t>
  </si>
  <si>
    <t>SSFL</t>
  </si>
  <si>
    <t>Srivari Spices N Foods L</t>
  </si>
  <si>
    <t>AVNEESH KUMAR RANA</t>
  </si>
  <si>
    <t>TCL</t>
  </si>
  <si>
    <t>Thaai Casting Limited</t>
  </si>
  <si>
    <t>TGL</t>
  </si>
  <si>
    <t>Teerth Gopicon Limited</t>
  </si>
  <si>
    <t>ASHWIN STOCKS AND INVESTMENT PRIVATE LIMITED</t>
  </si>
  <si>
    <t>TVSELECT</t>
  </si>
  <si>
    <t>TVS Electronics Limited</t>
  </si>
  <si>
    <t>Williamson Magor &amp; Co</t>
  </si>
  <si>
    <t>ZAGGLE</t>
  </si>
  <si>
    <t>Zaggle Prepa Ocean Ser L</t>
  </si>
  <si>
    <t>ACCORD</t>
  </si>
  <si>
    <t>Accord Synergy Limited</t>
  </si>
  <si>
    <t>AGAM RAHUL SHAH</t>
  </si>
  <si>
    <t>VEENA GASES &amp; CHEMICALS PRIVATE LIMITED</t>
  </si>
  <si>
    <t>RAMBLE MARKETS PRIVATE LIMITED</t>
  </si>
  <si>
    <t>BLUEPEBBLE</t>
  </si>
  <si>
    <t>Blue Pebble Limited</t>
  </si>
  <si>
    <t>ABSOLUTE RETURNS SCHEME</t>
  </si>
  <si>
    <t>NIRAJ RAJNIKANT SHAH</t>
  </si>
  <si>
    <t>RAJENDRA KUMAR AGARWAL (HUF)</t>
  </si>
  <si>
    <t>DELAPLEX</t>
  </si>
  <si>
    <t>Delaplex Limited</t>
  </si>
  <si>
    <t>KINGSMAN WEALTH FUND PCC - KIF II</t>
  </si>
  <si>
    <t>ICM FINANCE PRIVATE LIMITED</t>
  </si>
  <si>
    <t>SHIR COMMODITIES AND FUTURES PRIVATE LIMITED</t>
  </si>
  <si>
    <t>RILINFRA</t>
  </si>
  <si>
    <t>Rachana Infra Ltd</t>
  </si>
  <si>
    <t>PRADEEP BABULAL SHAH</t>
  </si>
  <si>
    <t>RMDRIP</t>
  </si>
  <si>
    <t>R M Drip &amp; Sprink Sys Ltd</t>
  </si>
  <si>
    <t>ANANT WEALTH CONSULTANTS PRIVATE LIMITED</t>
  </si>
  <si>
    <t>JITENDRA MULARAM CHOUDHARY</t>
  </si>
  <si>
    <t>VENTUREAST PROACTIVE FUND LLC</t>
  </si>
  <si>
    <t>Retail Research Technical Calls &amp; Fundamental Performance Report for the month of 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</si>
</sst>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0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2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6" fillId="40" borderId="39" xfId="0" applyFont="1" applyFill="1" applyBorder="1" applyAlignment="1">
      <alignment horizontal="center" vertical="center"/>
    </xf>
    <xf numFmtId="0" fontId="36" fillId="40" borderId="40" xfId="0" applyFont="1" applyFill="1" applyBorder="1" applyAlignment="1">
      <alignment horizontal="center" vertical="center"/>
    </xf>
    <xf numFmtId="16" fontId="36" fillId="40" borderId="39" xfId="0" applyNumberFormat="1" applyFont="1" applyFill="1" applyBorder="1" applyAlignment="1">
      <alignment horizontal="center" vertical="center"/>
    </xf>
    <xf numFmtId="16" fontId="36" fillId="40" borderId="40" xfId="0" applyNumberFormat="1" applyFont="1" applyFill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45415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G15" sqref="G15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45415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291" t="s">
        <v>16</v>
      </c>
      <c r="B9" s="293" t="s">
        <v>17</v>
      </c>
      <c r="C9" s="293" t="s">
        <v>18</v>
      </c>
      <c r="D9" s="293" t="s">
        <v>19</v>
      </c>
      <c r="E9" s="26" t="s">
        <v>20</v>
      </c>
      <c r="F9" s="26" t="s">
        <v>21</v>
      </c>
      <c r="G9" s="288" t="s">
        <v>22</v>
      </c>
      <c r="H9" s="289"/>
      <c r="I9" s="290"/>
      <c r="J9" s="288" t="s">
        <v>23</v>
      </c>
      <c r="K9" s="289"/>
      <c r="L9" s="290"/>
      <c r="M9" s="26"/>
      <c r="N9" s="27"/>
      <c r="O9" s="27"/>
      <c r="P9" s="27"/>
    </row>
    <row r="10" spans="1:16" ht="38.25">
      <c r="A10" s="292"/>
      <c r="B10" s="294"/>
      <c r="C10" s="294"/>
      <c r="D10" s="294"/>
      <c r="E10" s="28" t="s">
        <v>24</v>
      </c>
      <c r="F10" s="28" t="s">
        <v>24</v>
      </c>
      <c r="G10" s="211" t="s">
        <v>25</v>
      </c>
      <c r="H10" s="211" t="s">
        <v>26</v>
      </c>
      <c r="I10" s="211" t="s">
        <v>27</v>
      </c>
      <c r="J10" s="211" t="s">
        <v>28</v>
      </c>
      <c r="K10" s="211" t="s">
        <v>29</v>
      </c>
      <c r="L10" s="211" t="s">
        <v>30</v>
      </c>
      <c r="M10" s="211" t="s">
        <v>31</v>
      </c>
      <c r="N10" s="29" t="s">
        <v>32</v>
      </c>
      <c r="O10" s="29" t="s">
        <v>33</v>
      </c>
      <c r="P10" s="30" t="s">
        <v>836</v>
      </c>
    </row>
    <row r="11" spans="1:16" ht="12.75" customHeight="1">
      <c r="A11" s="218">
        <v>1</v>
      </c>
      <c r="B11" s="230" t="s">
        <v>34</v>
      </c>
      <c r="C11" s="209" t="s">
        <v>35</v>
      </c>
      <c r="D11" s="221">
        <v>45442</v>
      </c>
      <c r="E11" s="209">
        <v>22773.95</v>
      </c>
      <c r="F11" s="209">
        <v>22756.800000000003</v>
      </c>
      <c r="G11" s="208">
        <v>22705.200000000004</v>
      </c>
      <c r="H11" s="208">
        <v>22636.45</v>
      </c>
      <c r="I11" s="208">
        <v>22584.850000000002</v>
      </c>
      <c r="J11" s="208">
        <v>22825.550000000007</v>
      </c>
      <c r="K11" s="208">
        <v>22877.150000000005</v>
      </c>
      <c r="L11" s="208">
        <v>22945.900000000009</v>
      </c>
      <c r="M11" s="207">
        <v>22808.400000000001</v>
      </c>
      <c r="N11" s="207">
        <v>22688.05</v>
      </c>
      <c r="O11" s="207">
        <v>12230675</v>
      </c>
      <c r="P11" s="210">
        <v>2.502068994416334E-2</v>
      </c>
    </row>
    <row r="12" spans="1:16" ht="12.75" customHeight="1">
      <c r="A12" s="218">
        <v>2</v>
      </c>
      <c r="B12" s="230" t="s">
        <v>34</v>
      </c>
      <c r="C12" s="209" t="s">
        <v>36</v>
      </c>
      <c r="D12" s="221">
        <v>45441</v>
      </c>
      <c r="E12" s="209">
        <v>49388.35</v>
      </c>
      <c r="F12" s="209">
        <v>49382.400000000001</v>
      </c>
      <c r="G12" s="208">
        <v>49176.800000000003</v>
      </c>
      <c r="H12" s="208">
        <v>48965.25</v>
      </c>
      <c r="I12" s="208">
        <v>48759.65</v>
      </c>
      <c r="J12" s="208">
        <v>49593.950000000004</v>
      </c>
      <c r="K12" s="208">
        <v>49799.549999999996</v>
      </c>
      <c r="L12" s="208">
        <v>50011.100000000006</v>
      </c>
      <c r="M12" s="207">
        <v>49588</v>
      </c>
      <c r="N12" s="207">
        <v>49170.85</v>
      </c>
      <c r="O12" s="207">
        <v>2526360</v>
      </c>
      <c r="P12" s="210">
        <v>-3.2201714666605374E-2</v>
      </c>
    </row>
    <row r="13" spans="1:16" ht="12.75" customHeight="1">
      <c r="A13" s="218">
        <v>3</v>
      </c>
      <c r="B13" s="230" t="s">
        <v>34</v>
      </c>
      <c r="C13" s="229" t="s">
        <v>37</v>
      </c>
      <c r="D13" s="223">
        <v>45440</v>
      </c>
      <c r="E13" s="222">
        <v>21927.200000000001</v>
      </c>
      <c r="F13" s="222">
        <v>21908.95</v>
      </c>
      <c r="G13" s="224">
        <v>21846.550000000003</v>
      </c>
      <c r="H13" s="224">
        <v>21765.9</v>
      </c>
      <c r="I13" s="224">
        <v>21703.500000000004</v>
      </c>
      <c r="J13" s="224">
        <v>21989.600000000002</v>
      </c>
      <c r="K13" s="224">
        <v>22052.000000000004</v>
      </c>
      <c r="L13" s="224">
        <v>22132.65</v>
      </c>
      <c r="M13" s="225">
        <v>21971.35</v>
      </c>
      <c r="N13" s="225">
        <v>21828.3</v>
      </c>
      <c r="O13" s="225">
        <v>56440</v>
      </c>
      <c r="P13" s="226">
        <v>0.12970376301040831</v>
      </c>
    </row>
    <row r="14" spans="1:16" ht="12.75" customHeight="1">
      <c r="A14" s="218">
        <v>4</v>
      </c>
      <c r="B14" s="230" t="s">
        <v>34</v>
      </c>
      <c r="C14" s="229" t="s">
        <v>38</v>
      </c>
      <c r="D14" s="223">
        <v>45439</v>
      </c>
      <c r="E14" s="222">
        <v>11193.5</v>
      </c>
      <c r="F14" s="222">
        <v>11178.949999999999</v>
      </c>
      <c r="G14" s="224">
        <v>11133.349999999999</v>
      </c>
      <c r="H14" s="224">
        <v>11073.199999999999</v>
      </c>
      <c r="I14" s="224">
        <v>11027.599999999999</v>
      </c>
      <c r="J14" s="224">
        <v>11239.099999999999</v>
      </c>
      <c r="K14" s="224">
        <v>11284.7</v>
      </c>
      <c r="L14" s="224">
        <v>11344.849999999999</v>
      </c>
      <c r="M14" s="225">
        <v>11224.55</v>
      </c>
      <c r="N14" s="225">
        <v>11118.8</v>
      </c>
      <c r="O14" s="225">
        <v>1935725</v>
      </c>
      <c r="P14" s="226">
        <v>3.3406294210287485E-2</v>
      </c>
    </row>
    <row r="15" spans="1:16" ht="12.75" customHeight="1">
      <c r="A15" s="218">
        <v>5</v>
      </c>
      <c r="B15" s="230" t="s">
        <v>892</v>
      </c>
      <c r="C15" s="222" t="s">
        <v>39</v>
      </c>
      <c r="D15" s="223">
        <v>45442</v>
      </c>
      <c r="E15" s="222">
        <v>749.85</v>
      </c>
      <c r="F15" s="222">
        <v>747.56666666666661</v>
      </c>
      <c r="G15" s="224">
        <v>743.63333333333321</v>
      </c>
      <c r="H15" s="224">
        <v>737.41666666666663</v>
      </c>
      <c r="I15" s="224">
        <v>733.48333333333323</v>
      </c>
      <c r="J15" s="224">
        <v>753.78333333333319</v>
      </c>
      <c r="K15" s="224">
        <v>757.71666666666658</v>
      </c>
      <c r="L15" s="224">
        <v>763.93333333333317</v>
      </c>
      <c r="M15" s="225">
        <v>751.5</v>
      </c>
      <c r="N15" s="225">
        <v>741.35</v>
      </c>
      <c r="O15" s="225">
        <v>13828000</v>
      </c>
      <c r="P15" s="226">
        <v>2.8256989886972041E-2</v>
      </c>
    </row>
    <row r="16" spans="1:16" ht="12.75" customHeight="1">
      <c r="A16" s="218">
        <v>6</v>
      </c>
      <c r="B16" s="230" t="s">
        <v>40</v>
      </c>
      <c r="C16" s="227" t="s">
        <v>41</v>
      </c>
      <c r="D16" s="223">
        <v>45442</v>
      </c>
      <c r="E16" s="222">
        <v>6722.25</v>
      </c>
      <c r="F16" s="222">
        <v>6691.2</v>
      </c>
      <c r="G16" s="224">
        <v>6603.0499999999993</v>
      </c>
      <c r="H16" s="224">
        <v>6483.8499999999995</v>
      </c>
      <c r="I16" s="224">
        <v>6395.6999999999989</v>
      </c>
      <c r="J16" s="224">
        <v>6810.4</v>
      </c>
      <c r="K16" s="224">
        <v>6898.5499999999993</v>
      </c>
      <c r="L16" s="224">
        <v>7017.75</v>
      </c>
      <c r="M16" s="225">
        <v>6779.35</v>
      </c>
      <c r="N16" s="225">
        <v>6572</v>
      </c>
      <c r="O16" s="225">
        <v>1130875</v>
      </c>
      <c r="P16" s="226">
        <v>-2.3634793870062596E-2</v>
      </c>
    </row>
    <row r="17" spans="1:16" ht="12.75" customHeight="1">
      <c r="A17" s="218">
        <v>7</v>
      </c>
      <c r="B17" s="230" t="s">
        <v>42</v>
      </c>
      <c r="C17" s="227" t="s">
        <v>43</v>
      </c>
      <c r="D17" s="223">
        <v>45442</v>
      </c>
      <c r="E17" s="222">
        <v>26912.75</v>
      </c>
      <c r="F17" s="222">
        <v>26758.650000000005</v>
      </c>
      <c r="G17" s="224">
        <v>26529.250000000011</v>
      </c>
      <c r="H17" s="224">
        <v>26145.750000000007</v>
      </c>
      <c r="I17" s="224">
        <v>25916.350000000013</v>
      </c>
      <c r="J17" s="224">
        <v>27142.150000000009</v>
      </c>
      <c r="K17" s="224">
        <v>27371.550000000003</v>
      </c>
      <c r="L17" s="224">
        <v>27755.050000000007</v>
      </c>
      <c r="M17" s="225">
        <v>26988.05</v>
      </c>
      <c r="N17" s="225">
        <v>26375.15</v>
      </c>
      <c r="O17" s="225">
        <v>198280</v>
      </c>
      <c r="P17" s="226">
        <v>-1.4120922832140016E-2</v>
      </c>
    </row>
    <row r="18" spans="1:16" ht="12.75" customHeight="1">
      <c r="A18" s="218">
        <v>8</v>
      </c>
      <c r="B18" s="230" t="s">
        <v>66</v>
      </c>
      <c r="C18" s="228" t="s">
        <v>44</v>
      </c>
      <c r="D18" s="223">
        <v>45442</v>
      </c>
      <c r="E18" s="222">
        <v>234.55</v>
      </c>
      <c r="F18" s="222">
        <v>234.66666666666666</v>
      </c>
      <c r="G18" s="224">
        <v>232.88333333333333</v>
      </c>
      <c r="H18" s="224">
        <v>231.21666666666667</v>
      </c>
      <c r="I18" s="224">
        <v>229.43333333333334</v>
      </c>
      <c r="J18" s="224">
        <v>236.33333333333331</v>
      </c>
      <c r="K18" s="224">
        <v>238.11666666666667</v>
      </c>
      <c r="L18" s="224">
        <v>239.7833333333333</v>
      </c>
      <c r="M18" s="225">
        <v>236.45</v>
      </c>
      <c r="N18" s="225">
        <v>233</v>
      </c>
      <c r="O18" s="225">
        <v>69800400</v>
      </c>
      <c r="P18" s="226">
        <v>1.8677594767121129E-2</v>
      </c>
    </row>
    <row r="19" spans="1:16" ht="12.75" customHeight="1">
      <c r="A19" s="218">
        <v>9</v>
      </c>
      <c r="B19" s="230" t="s">
        <v>45</v>
      </c>
      <c r="C19" s="225" t="s">
        <v>46</v>
      </c>
      <c r="D19" s="223">
        <v>45442</v>
      </c>
      <c r="E19" s="222">
        <v>266.35000000000002</v>
      </c>
      <c r="F19" s="222">
        <v>266.8</v>
      </c>
      <c r="G19" s="224">
        <v>264.10000000000002</v>
      </c>
      <c r="H19" s="224">
        <v>261.85000000000002</v>
      </c>
      <c r="I19" s="224">
        <v>259.15000000000003</v>
      </c>
      <c r="J19" s="224">
        <v>269.05</v>
      </c>
      <c r="K19" s="224">
        <v>271.74999999999994</v>
      </c>
      <c r="L19" s="224">
        <v>274</v>
      </c>
      <c r="M19" s="225">
        <v>269.5</v>
      </c>
      <c r="N19" s="225">
        <v>264.55</v>
      </c>
      <c r="O19" s="225">
        <v>46293000</v>
      </c>
      <c r="P19" s="226">
        <v>1.0040844111640572E-2</v>
      </c>
    </row>
    <row r="20" spans="1:16" ht="12.75" customHeight="1">
      <c r="A20" s="218">
        <v>10</v>
      </c>
      <c r="B20" s="230" t="s">
        <v>47</v>
      </c>
      <c r="C20" s="222" t="s">
        <v>48</v>
      </c>
      <c r="D20" s="223">
        <v>45442</v>
      </c>
      <c r="E20" s="222">
        <v>2549.9</v>
      </c>
      <c r="F20" s="222">
        <v>2551.3666666666663</v>
      </c>
      <c r="G20" s="224">
        <v>2538.2333333333327</v>
      </c>
      <c r="H20" s="224">
        <v>2526.5666666666662</v>
      </c>
      <c r="I20" s="224">
        <v>2513.4333333333325</v>
      </c>
      <c r="J20" s="224">
        <v>2563.0333333333328</v>
      </c>
      <c r="K20" s="224">
        <v>2576.166666666667</v>
      </c>
      <c r="L20" s="224">
        <v>2587.833333333333</v>
      </c>
      <c r="M20" s="225">
        <v>2564.5</v>
      </c>
      <c r="N20" s="225">
        <v>2539.6999999999998</v>
      </c>
      <c r="O20" s="225">
        <v>5587500</v>
      </c>
      <c r="P20" s="226">
        <v>-1.5852047556142668E-2</v>
      </c>
    </row>
    <row r="21" spans="1:16" ht="12.75" customHeight="1">
      <c r="A21" s="218">
        <v>11</v>
      </c>
      <c r="B21" s="230" t="s">
        <v>115</v>
      </c>
      <c r="C21" s="222" t="s">
        <v>49</v>
      </c>
      <c r="D21" s="223">
        <v>45442</v>
      </c>
      <c r="E21" s="222">
        <v>3064.7</v>
      </c>
      <c r="F21" s="222">
        <v>3080.2166666666667</v>
      </c>
      <c r="G21" s="224">
        <v>3019.4833333333336</v>
      </c>
      <c r="H21" s="224">
        <v>2974.2666666666669</v>
      </c>
      <c r="I21" s="224">
        <v>2913.5333333333338</v>
      </c>
      <c r="J21" s="224">
        <v>3125.4333333333334</v>
      </c>
      <c r="K21" s="224">
        <v>3186.1666666666661</v>
      </c>
      <c r="L21" s="224">
        <v>3231.3833333333332</v>
      </c>
      <c r="M21" s="225">
        <v>3140.95</v>
      </c>
      <c r="N21" s="225">
        <v>3035</v>
      </c>
      <c r="O21" s="225">
        <v>14349300</v>
      </c>
      <c r="P21" s="226">
        <v>6.6717178094877301E-3</v>
      </c>
    </row>
    <row r="22" spans="1:16" ht="12.75" customHeight="1">
      <c r="A22" s="218">
        <v>12</v>
      </c>
      <c r="B22" s="230" t="s">
        <v>115</v>
      </c>
      <c r="C22" s="222" t="s">
        <v>50</v>
      </c>
      <c r="D22" s="223">
        <v>45442</v>
      </c>
      <c r="E22" s="222">
        <v>1351.5</v>
      </c>
      <c r="F22" s="222">
        <v>1340.6499999999999</v>
      </c>
      <c r="G22" s="224">
        <v>1323.8499999999997</v>
      </c>
      <c r="H22" s="224">
        <v>1296.1999999999998</v>
      </c>
      <c r="I22" s="224">
        <v>1279.3999999999996</v>
      </c>
      <c r="J22" s="224">
        <v>1368.2999999999997</v>
      </c>
      <c r="K22" s="224">
        <v>1385.1</v>
      </c>
      <c r="L22" s="224">
        <v>1412.7499999999998</v>
      </c>
      <c r="M22" s="225">
        <v>1357.45</v>
      </c>
      <c r="N22" s="225">
        <v>1313</v>
      </c>
      <c r="O22" s="225">
        <v>39378800</v>
      </c>
      <c r="P22" s="226">
        <v>1.8318920931772106E-2</v>
      </c>
    </row>
    <row r="23" spans="1:16" ht="12.75" customHeight="1">
      <c r="A23" s="218">
        <v>13</v>
      </c>
      <c r="B23" s="230" t="s">
        <v>42</v>
      </c>
      <c r="C23" s="222" t="s">
        <v>51</v>
      </c>
      <c r="D23" s="223">
        <v>45442</v>
      </c>
      <c r="E23" s="222">
        <v>4832.25</v>
      </c>
      <c r="F23" s="222">
        <v>4828.3499999999995</v>
      </c>
      <c r="G23" s="224">
        <v>4775.3999999999987</v>
      </c>
      <c r="H23" s="224">
        <v>4718.5499999999993</v>
      </c>
      <c r="I23" s="224">
        <v>4665.5999999999985</v>
      </c>
      <c r="J23" s="224">
        <v>4885.1999999999989</v>
      </c>
      <c r="K23" s="224">
        <v>4938.1499999999996</v>
      </c>
      <c r="L23" s="224">
        <v>4994.9999999999991</v>
      </c>
      <c r="M23" s="225">
        <v>4881.3</v>
      </c>
      <c r="N23" s="225">
        <v>4771.5</v>
      </c>
      <c r="O23" s="225">
        <v>1017100</v>
      </c>
      <c r="P23" s="226">
        <v>5.0831697489410063E-2</v>
      </c>
    </row>
    <row r="24" spans="1:16" ht="12.75" customHeight="1">
      <c r="A24" s="218">
        <v>14</v>
      </c>
      <c r="B24" s="230" t="s">
        <v>47</v>
      </c>
      <c r="C24" s="222" t="s">
        <v>52</v>
      </c>
      <c r="D24" s="223">
        <v>45442</v>
      </c>
      <c r="E24" s="222">
        <v>630.35</v>
      </c>
      <c r="F24" s="222">
        <v>625.76666666666677</v>
      </c>
      <c r="G24" s="224">
        <v>616.83333333333348</v>
      </c>
      <c r="H24" s="224">
        <v>603.31666666666672</v>
      </c>
      <c r="I24" s="224">
        <v>594.38333333333344</v>
      </c>
      <c r="J24" s="224">
        <v>639.28333333333353</v>
      </c>
      <c r="K24" s="224">
        <v>648.2166666666667</v>
      </c>
      <c r="L24" s="224">
        <v>661.73333333333358</v>
      </c>
      <c r="M24" s="225">
        <v>634.70000000000005</v>
      </c>
      <c r="N24" s="225">
        <v>612.25</v>
      </c>
      <c r="O24" s="225">
        <v>45581400</v>
      </c>
      <c r="P24" s="226">
        <v>-3.2013914107146269E-2</v>
      </c>
    </row>
    <row r="25" spans="1:16" ht="12.75" customHeight="1">
      <c r="A25" s="218">
        <v>15</v>
      </c>
      <c r="B25" s="230" t="s">
        <v>42</v>
      </c>
      <c r="C25" s="222" t="s">
        <v>53</v>
      </c>
      <c r="D25" s="223">
        <v>45442</v>
      </c>
      <c r="E25" s="222">
        <v>6008.75</v>
      </c>
      <c r="F25" s="222">
        <v>6013.583333333333</v>
      </c>
      <c r="G25" s="224">
        <v>5981.1666666666661</v>
      </c>
      <c r="H25" s="224">
        <v>5953.583333333333</v>
      </c>
      <c r="I25" s="224">
        <v>5921.1666666666661</v>
      </c>
      <c r="J25" s="224">
        <v>6041.1666666666661</v>
      </c>
      <c r="K25" s="224">
        <v>6073.5833333333321</v>
      </c>
      <c r="L25" s="224">
        <v>6101.1666666666661</v>
      </c>
      <c r="M25" s="225">
        <v>6046</v>
      </c>
      <c r="N25" s="225">
        <v>5986</v>
      </c>
      <c r="O25" s="225">
        <v>2232625</v>
      </c>
      <c r="P25" s="226">
        <v>1.8940042215756746E-2</v>
      </c>
    </row>
    <row r="26" spans="1:16" ht="12.75" customHeight="1">
      <c r="A26" s="218">
        <v>16</v>
      </c>
      <c r="B26" s="230" t="s">
        <v>54</v>
      </c>
      <c r="C26" s="222" t="s">
        <v>55</v>
      </c>
      <c r="D26" s="223">
        <v>45442</v>
      </c>
      <c r="E26" s="222">
        <v>512.1</v>
      </c>
      <c r="F26" s="222">
        <v>512.26666666666665</v>
      </c>
      <c r="G26" s="224">
        <v>505.5333333333333</v>
      </c>
      <c r="H26" s="224">
        <v>498.96666666666664</v>
      </c>
      <c r="I26" s="224">
        <v>492.23333333333329</v>
      </c>
      <c r="J26" s="224">
        <v>518.83333333333326</v>
      </c>
      <c r="K26" s="224">
        <v>525.56666666666661</v>
      </c>
      <c r="L26" s="224">
        <v>532.13333333333333</v>
      </c>
      <c r="M26" s="225">
        <v>519</v>
      </c>
      <c r="N26" s="225">
        <v>505.7</v>
      </c>
      <c r="O26" s="225">
        <v>12209400</v>
      </c>
      <c r="P26" s="226">
        <v>-2.9154518950437317E-3</v>
      </c>
    </row>
    <row r="27" spans="1:16" ht="12.75" customHeight="1">
      <c r="A27" s="218">
        <v>17</v>
      </c>
      <c r="B27" s="230" t="s">
        <v>54</v>
      </c>
      <c r="C27" s="222" t="s">
        <v>56</v>
      </c>
      <c r="D27" s="223">
        <v>45442</v>
      </c>
      <c r="E27" s="222">
        <v>203.3</v>
      </c>
      <c r="F27" s="222">
        <v>200.85</v>
      </c>
      <c r="G27" s="224">
        <v>198</v>
      </c>
      <c r="H27" s="224">
        <v>192.70000000000002</v>
      </c>
      <c r="I27" s="224">
        <v>189.85000000000002</v>
      </c>
      <c r="J27" s="224">
        <v>206.14999999999998</v>
      </c>
      <c r="K27" s="224">
        <v>208.99999999999994</v>
      </c>
      <c r="L27" s="224">
        <v>214.29999999999995</v>
      </c>
      <c r="M27" s="225">
        <v>203.7</v>
      </c>
      <c r="N27" s="225">
        <v>195.55</v>
      </c>
      <c r="O27" s="225">
        <v>113260000</v>
      </c>
      <c r="P27" s="226">
        <v>-1.3500566152774148E-2</v>
      </c>
    </row>
    <row r="28" spans="1:16" ht="12.75" customHeight="1">
      <c r="A28" s="218">
        <v>18</v>
      </c>
      <c r="B28" s="230" t="s">
        <v>57</v>
      </c>
      <c r="C28" s="222" t="s">
        <v>58</v>
      </c>
      <c r="D28" s="223">
        <v>45442</v>
      </c>
      <c r="E28" s="222">
        <v>3001.1</v>
      </c>
      <c r="F28" s="222">
        <v>2971</v>
      </c>
      <c r="G28" s="224">
        <v>2928.7</v>
      </c>
      <c r="H28" s="224">
        <v>2856.2999999999997</v>
      </c>
      <c r="I28" s="224">
        <v>2813.9999999999995</v>
      </c>
      <c r="J28" s="224">
        <v>3043.4</v>
      </c>
      <c r="K28" s="224">
        <v>3085.7000000000003</v>
      </c>
      <c r="L28" s="224">
        <v>3158.1000000000004</v>
      </c>
      <c r="M28" s="225">
        <v>3013.3</v>
      </c>
      <c r="N28" s="225">
        <v>2898.6</v>
      </c>
      <c r="O28" s="225">
        <v>10828200</v>
      </c>
      <c r="P28" s="226">
        <v>-4.3445229681978802E-2</v>
      </c>
    </row>
    <row r="29" spans="1:16" ht="12.75" customHeight="1">
      <c r="A29" s="218">
        <v>19</v>
      </c>
      <c r="B29" s="230" t="s">
        <v>40</v>
      </c>
      <c r="C29" s="222" t="s">
        <v>59</v>
      </c>
      <c r="D29" s="223">
        <v>45442</v>
      </c>
      <c r="E29" s="222">
        <v>2082.15</v>
      </c>
      <c r="F29" s="222">
        <v>2103.9500000000003</v>
      </c>
      <c r="G29" s="224">
        <v>2053.8000000000006</v>
      </c>
      <c r="H29" s="224">
        <v>2025.4500000000003</v>
      </c>
      <c r="I29" s="224">
        <v>1975.3000000000006</v>
      </c>
      <c r="J29" s="224">
        <v>2132.3000000000006</v>
      </c>
      <c r="K29" s="224">
        <v>2182.4500000000003</v>
      </c>
      <c r="L29" s="224">
        <v>2210.8000000000006</v>
      </c>
      <c r="M29" s="225">
        <v>2154.1</v>
      </c>
      <c r="N29" s="225">
        <v>2075.6</v>
      </c>
      <c r="O29" s="225">
        <v>2705891</v>
      </c>
      <c r="P29" s="226">
        <v>5.1783166904422251E-2</v>
      </c>
    </row>
    <row r="30" spans="1:16" ht="12.75" customHeight="1">
      <c r="A30" s="218">
        <v>20</v>
      </c>
      <c r="B30" s="230" t="s">
        <v>892</v>
      </c>
      <c r="C30" s="227" t="s">
        <v>60</v>
      </c>
      <c r="D30" s="223">
        <v>45442</v>
      </c>
      <c r="E30" s="222">
        <v>6053.7</v>
      </c>
      <c r="F30" s="222">
        <v>6034.9000000000005</v>
      </c>
      <c r="G30" s="224">
        <v>5994.8500000000013</v>
      </c>
      <c r="H30" s="224">
        <v>5936.0000000000009</v>
      </c>
      <c r="I30" s="224">
        <v>5895.9500000000016</v>
      </c>
      <c r="J30" s="224">
        <v>6093.7500000000009</v>
      </c>
      <c r="K30" s="224">
        <v>6133.8</v>
      </c>
      <c r="L30" s="224">
        <v>6192.6500000000005</v>
      </c>
      <c r="M30" s="225">
        <v>6074.95</v>
      </c>
      <c r="N30" s="225">
        <v>5976.05</v>
      </c>
      <c r="O30" s="225">
        <v>587850</v>
      </c>
      <c r="P30" s="226">
        <v>-1.1726137939730173E-2</v>
      </c>
    </row>
    <row r="31" spans="1:16" ht="12.75" customHeight="1">
      <c r="A31" s="218">
        <v>21</v>
      </c>
      <c r="B31" s="230" t="s">
        <v>61</v>
      </c>
      <c r="C31" s="222" t="s">
        <v>62</v>
      </c>
      <c r="D31" s="223">
        <v>45442</v>
      </c>
      <c r="E31" s="222">
        <v>647.25</v>
      </c>
      <c r="F31" s="222">
        <v>644.69999999999993</v>
      </c>
      <c r="G31" s="224">
        <v>638.84999999999991</v>
      </c>
      <c r="H31" s="224">
        <v>630.44999999999993</v>
      </c>
      <c r="I31" s="224">
        <v>624.59999999999991</v>
      </c>
      <c r="J31" s="224">
        <v>653.09999999999991</v>
      </c>
      <c r="K31" s="224">
        <v>658.95</v>
      </c>
      <c r="L31" s="224">
        <v>667.34999999999991</v>
      </c>
      <c r="M31" s="225">
        <v>650.54999999999995</v>
      </c>
      <c r="N31" s="225">
        <v>636.29999999999995</v>
      </c>
      <c r="O31" s="225">
        <v>17191000</v>
      </c>
      <c r="P31" s="226">
        <v>-2.8592416793806859E-2</v>
      </c>
    </row>
    <row r="32" spans="1:16" ht="12.75" customHeight="1">
      <c r="A32" s="218">
        <v>22</v>
      </c>
      <c r="B32" s="230" t="s">
        <v>42</v>
      </c>
      <c r="C32" s="222" t="s">
        <v>63</v>
      </c>
      <c r="D32" s="223">
        <v>45442</v>
      </c>
      <c r="E32" s="222">
        <v>1165.2</v>
      </c>
      <c r="F32" s="222">
        <v>1162.5166666666667</v>
      </c>
      <c r="G32" s="224">
        <v>1154.7333333333333</v>
      </c>
      <c r="H32" s="224">
        <v>1144.2666666666667</v>
      </c>
      <c r="I32" s="224">
        <v>1136.4833333333333</v>
      </c>
      <c r="J32" s="224">
        <v>1172.9833333333333</v>
      </c>
      <c r="K32" s="224">
        <v>1180.7666666666667</v>
      </c>
      <c r="L32" s="224">
        <v>1191.2333333333333</v>
      </c>
      <c r="M32" s="225">
        <v>1170.3</v>
      </c>
      <c r="N32" s="225">
        <v>1152.05</v>
      </c>
      <c r="O32" s="225">
        <v>14101450</v>
      </c>
      <c r="P32" s="226">
        <v>-1.7909285575238465E-3</v>
      </c>
    </row>
    <row r="33" spans="1:16" ht="12.75" customHeight="1">
      <c r="A33" s="218">
        <v>23</v>
      </c>
      <c r="B33" s="230" t="s">
        <v>61</v>
      </c>
      <c r="C33" s="222" t="s">
        <v>64</v>
      </c>
      <c r="D33" s="223">
        <v>45442</v>
      </c>
      <c r="E33" s="222">
        <v>1160.3</v>
      </c>
      <c r="F33" s="222">
        <v>1166.3</v>
      </c>
      <c r="G33" s="224">
        <v>1151.5999999999999</v>
      </c>
      <c r="H33" s="224">
        <v>1142.8999999999999</v>
      </c>
      <c r="I33" s="224">
        <v>1128.1999999999998</v>
      </c>
      <c r="J33" s="224">
        <v>1175</v>
      </c>
      <c r="K33" s="224">
        <v>1189.7000000000003</v>
      </c>
      <c r="L33" s="224">
        <v>1198.4000000000001</v>
      </c>
      <c r="M33" s="225">
        <v>1181</v>
      </c>
      <c r="N33" s="225">
        <v>1157.5999999999999</v>
      </c>
      <c r="O33" s="225">
        <v>55601250</v>
      </c>
      <c r="P33" s="226">
        <v>-2.2019458033309514E-2</v>
      </c>
    </row>
    <row r="34" spans="1:16" ht="12.75" customHeight="1">
      <c r="A34" s="218">
        <v>24</v>
      </c>
      <c r="B34" s="230" t="s">
        <v>54</v>
      </c>
      <c r="C34" s="222" t="s">
        <v>65</v>
      </c>
      <c r="D34" s="223">
        <v>45442</v>
      </c>
      <c r="E34" s="222">
        <v>9160.9</v>
      </c>
      <c r="F34" s="222">
        <v>9068.6333333333332</v>
      </c>
      <c r="G34" s="224">
        <v>8953.2666666666664</v>
      </c>
      <c r="H34" s="224">
        <v>8745.6333333333332</v>
      </c>
      <c r="I34" s="224">
        <v>8630.2666666666664</v>
      </c>
      <c r="J34" s="224">
        <v>9276.2666666666664</v>
      </c>
      <c r="K34" s="224">
        <v>9391.6333333333314</v>
      </c>
      <c r="L34" s="224">
        <v>9599.2666666666664</v>
      </c>
      <c r="M34" s="225">
        <v>9184</v>
      </c>
      <c r="N34" s="225">
        <v>8861</v>
      </c>
      <c r="O34" s="225">
        <v>2416750</v>
      </c>
      <c r="P34" s="226">
        <v>7.5774157572725473E-3</v>
      </c>
    </row>
    <row r="35" spans="1:16" ht="12.75" customHeight="1">
      <c r="A35" s="218">
        <v>25</v>
      </c>
      <c r="B35" s="230" t="s">
        <v>66</v>
      </c>
      <c r="C35" s="222" t="s">
        <v>67</v>
      </c>
      <c r="D35" s="223">
        <v>45442</v>
      </c>
      <c r="E35" s="222">
        <v>1630.8</v>
      </c>
      <c r="F35" s="222">
        <v>1633.05</v>
      </c>
      <c r="G35" s="224">
        <v>1621.6499999999999</v>
      </c>
      <c r="H35" s="224">
        <v>1612.5</v>
      </c>
      <c r="I35" s="224">
        <v>1601.1</v>
      </c>
      <c r="J35" s="224">
        <v>1642.1999999999998</v>
      </c>
      <c r="K35" s="224">
        <v>1653.6</v>
      </c>
      <c r="L35" s="224">
        <v>1662.7499999999998</v>
      </c>
      <c r="M35" s="225">
        <v>1644.45</v>
      </c>
      <c r="N35" s="225">
        <v>1623.9</v>
      </c>
      <c r="O35" s="225">
        <v>9755500</v>
      </c>
      <c r="P35" s="226">
        <v>-9.3424727088093421E-3</v>
      </c>
    </row>
    <row r="36" spans="1:16" ht="12.75" customHeight="1">
      <c r="A36" s="218">
        <v>26</v>
      </c>
      <c r="B36" s="230" t="s">
        <v>66</v>
      </c>
      <c r="C36" s="222" t="s">
        <v>68</v>
      </c>
      <c r="D36" s="223">
        <v>45442</v>
      </c>
      <c r="E36" s="222">
        <v>6949.5</v>
      </c>
      <c r="F36" s="222">
        <v>6954.3166666666666</v>
      </c>
      <c r="G36" s="224">
        <v>6900.6833333333334</v>
      </c>
      <c r="H36" s="224">
        <v>6851.8666666666668</v>
      </c>
      <c r="I36" s="224">
        <v>6798.2333333333336</v>
      </c>
      <c r="J36" s="224">
        <v>7003.1333333333332</v>
      </c>
      <c r="K36" s="224">
        <v>7056.7666666666664</v>
      </c>
      <c r="L36" s="224">
        <v>7105.583333333333</v>
      </c>
      <c r="M36" s="225">
        <v>7007.95</v>
      </c>
      <c r="N36" s="225">
        <v>6905.5</v>
      </c>
      <c r="O36" s="225">
        <v>8065375</v>
      </c>
      <c r="P36" s="226">
        <v>4.3897199607727151E-3</v>
      </c>
    </row>
    <row r="37" spans="1:16" ht="12.75" customHeight="1">
      <c r="A37" s="218">
        <v>27</v>
      </c>
      <c r="B37" s="230" t="s">
        <v>54</v>
      </c>
      <c r="C37" s="222" t="s">
        <v>69</v>
      </c>
      <c r="D37" s="223">
        <v>45442</v>
      </c>
      <c r="E37" s="222">
        <v>2480.9</v>
      </c>
      <c r="F37" s="222">
        <v>2471.1333333333337</v>
      </c>
      <c r="G37" s="224">
        <v>2452.3166666666675</v>
      </c>
      <c r="H37" s="224">
        <v>2423.733333333334</v>
      </c>
      <c r="I37" s="224">
        <v>2404.9166666666679</v>
      </c>
      <c r="J37" s="224">
        <v>2499.7166666666672</v>
      </c>
      <c r="K37" s="224">
        <v>2518.5333333333338</v>
      </c>
      <c r="L37" s="224">
        <v>2547.1166666666668</v>
      </c>
      <c r="M37" s="225">
        <v>2489.9499999999998</v>
      </c>
      <c r="N37" s="225">
        <v>2442.5500000000002</v>
      </c>
      <c r="O37" s="225">
        <v>1752300</v>
      </c>
      <c r="P37" s="226">
        <v>-8.3191850594227512E-3</v>
      </c>
    </row>
    <row r="38" spans="1:16" ht="12.75" customHeight="1">
      <c r="A38" s="218">
        <v>28</v>
      </c>
      <c r="B38" s="230" t="s">
        <v>57</v>
      </c>
      <c r="C38" s="228" t="s">
        <v>70</v>
      </c>
      <c r="D38" s="223">
        <v>45442</v>
      </c>
      <c r="E38" s="222">
        <v>398.75</v>
      </c>
      <c r="F38" s="222">
        <v>398.45</v>
      </c>
      <c r="G38" s="224">
        <v>395.59999999999997</v>
      </c>
      <c r="H38" s="224">
        <v>392.45</v>
      </c>
      <c r="I38" s="224">
        <v>389.59999999999997</v>
      </c>
      <c r="J38" s="224">
        <v>401.59999999999997</v>
      </c>
      <c r="K38" s="224">
        <v>404.45</v>
      </c>
      <c r="L38" s="224">
        <v>407.59999999999997</v>
      </c>
      <c r="M38" s="225">
        <v>401.3</v>
      </c>
      <c r="N38" s="225">
        <v>395.3</v>
      </c>
      <c r="O38" s="225">
        <v>12705600</v>
      </c>
      <c r="P38" s="226">
        <v>4.5540796963946866E-3</v>
      </c>
    </row>
    <row r="39" spans="1:16" ht="12.75" customHeight="1">
      <c r="A39" s="218">
        <v>29</v>
      </c>
      <c r="B39" s="230" t="s">
        <v>61</v>
      </c>
      <c r="C39" s="222" t="s">
        <v>71</v>
      </c>
      <c r="D39" s="223">
        <v>45442</v>
      </c>
      <c r="E39" s="222">
        <v>192</v>
      </c>
      <c r="F39" s="222">
        <v>191.53333333333333</v>
      </c>
      <c r="G39" s="224">
        <v>190.26666666666665</v>
      </c>
      <c r="H39" s="224">
        <v>188.53333333333333</v>
      </c>
      <c r="I39" s="224">
        <v>187.26666666666665</v>
      </c>
      <c r="J39" s="224">
        <v>193.26666666666665</v>
      </c>
      <c r="K39" s="224">
        <v>194.53333333333336</v>
      </c>
      <c r="L39" s="224">
        <v>196.26666666666665</v>
      </c>
      <c r="M39" s="225">
        <v>192.8</v>
      </c>
      <c r="N39" s="225">
        <v>189.8</v>
      </c>
      <c r="O39" s="225">
        <v>106806600</v>
      </c>
      <c r="P39" s="226">
        <v>-5.3491772287462399E-3</v>
      </c>
    </row>
    <row r="40" spans="1:16" ht="12.75" customHeight="1">
      <c r="A40" s="218">
        <v>30</v>
      </c>
      <c r="B40" s="230" t="s">
        <v>61</v>
      </c>
      <c r="C40" s="222" t="s">
        <v>72</v>
      </c>
      <c r="D40" s="223">
        <v>45442</v>
      </c>
      <c r="E40" s="222">
        <v>282.05</v>
      </c>
      <c r="F40" s="222">
        <v>283.33333333333331</v>
      </c>
      <c r="G40" s="224">
        <v>280.41666666666663</v>
      </c>
      <c r="H40" s="224">
        <v>278.7833333333333</v>
      </c>
      <c r="I40" s="224">
        <v>275.86666666666662</v>
      </c>
      <c r="J40" s="224">
        <v>284.96666666666664</v>
      </c>
      <c r="K40" s="224">
        <v>287.88333333333327</v>
      </c>
      <c r="L40" s="224">
        <v>289.51666666666665</v>
      </c>
      <c r="M40" s="225">
        <v>286.25</v>
      </c>
      <c r="N40" s="225">
        <v>281.7</v>
      </c>
      <c r="O40" s="225">
        <v>169196625</v>
      </c>
      <c r="P40" s="226">
        <v>3.2135464991792165E-2</v>
      </c>
    </row>
    <row r="41" spans="1:16" ht="12.75" customHeight="1">
      <c r="A41" s="218">
        <v>31</v>
      </c>
      <c r="B41" s="230" t="s">
        <v>57</v>
      </c>
      <c r="C41" s="222" t="s">
        <v>73</v>
      </c>
      <c r="D41" s="223">
        <v>45442</v>
      </c>
      <c r="E41" s="222">
        <v>1362.2</v>
      </c>
      <c r="F41" s="222">
        <v>1365.4333333333334</v>
      </c>
      <c r="G41" s="224">
        <v>1354.2166666666667</v>
      </c>
      <c r="H41" s="224">
        <v>1346.2333333333333</v>
      </c>
      <c r="I41" s="224">
        <v>1335.0166666666667</v>
      </c>
      <c r="J41" s="224">
        <v>1373.4166666666667</v>
      </c>
      <c r="K41" s="224">
        <v>1384.6333333333334</v>
      </c>
      <c r="L41" s="224">
        <v>1392.6166666666668</v>
      </c>
      <c r="M41" s="225">
        <v>1376.65</v>
      </c>
      <c r="N41" s="225">
        <v>1357.45</v>
      </c>
      <c r="O41" s="225">
        <v>4029750</v>
      </c>
      <c r="P41" s="226">
        <v>1.4156285390713477E-2</v>
      </c>
    </row>
    <row r="42" spans="1:16" ht="12.75" customHeight="1">
      <c r="A42" s="218">
        <v>32</v>
      </c>
      <c r="B42" s="230" t="s">
        <v>40</v>
      </c>
      <c r="C42" s="222" t="s">
        <v>74</v>
      </c>
      <c r="D42" s="223">
        <v>45442</v>
      </c>
      <c r="E42" s="222">
        <v>236.7</v>
      </c>
      <c r="F42" s="222">
        <v>235.93333333333331</v>
      </c>
      <c r="G42" s="224">
        <v>232.56666666666661</v>
      </c>
      <c r="H42" s="224">
        <v>228.43333333333331</v>
      </c>
      <c r="I42" s="224">
        <v>225.06666666666661</v>
      </c>
      <c r="J42" s="224">
        <v>240.06666666666661</v>
      </c>
      <c r="K42" s="224">
        <v>243.43333333333334</v>
      </c>
      <c r="L42" s="224">
        <v>247.56666666666661</v>
      </c>
      <c r="M42" s="225">
        <v>239.3</v>
      </c>
      <c r="N42" s="225">
        <v>231.8</v>
      </c>
      <c r="O42" s="225">
        <v>147299400</v>
      </c>
      <c r="P42" s="226">
        <v>-5.2543449390842429E-3</v>
      </c>
    </row>
    <row r="43" spans="1:16" ht="12.75" customHeight="1">
      <c r="A43" s="218">
        <v>33</v>
      </c>
      <c r="B43" s="230" t="s">
        <v>57</v>
      </c>
      <c r="C43" s="222" t="s">
        <v>75</v>
      </c>
      <c r="D43" s="223">
        <v>45442</v>
      </c>
      <c r="E43" s="222">
        <v>523.9</v>
      </c>
      <c r="F43" s="222">
        <v>520.5333333333333</v>
      </c>
      <c r="G43" s="224">
        <v>513.36666666666656</v>
      </c>
      <c r="H43" s="224">
        <v>502.83333333333326</v>
      </c>
      <c r="I43" s="224">
        <v>495.66666666666652</v>
      </c>
      <c r="J43" s="224">
        <v>531.06666666666661</v>
      </c>
      <c r="K43" s="224">
        <v>538.23333333333335</v>
      </c>
      <c r="L43" s="224">
        <v>548.76666666666665</v>
      </c>
      <c r="M43" s="225">
        <v>527.70000000000005</v>
      </c>
      <c r="N43" s="225">
        <v>510</v>
      </c>
      <c r="O43" s="225">
        <v>15099480</v>
      </c>
      <c r="P43" s="226">
        <v>-2.4392324093816631E-2</v>
      </c>
    </row>
    <row r="44" spans="1:16" ht="12.75" customHeight="1">
      <c r="A44" s="218">
        <v>34</v>
      </c>
      <c r="B44" s="230" t="s">
        <v>54</v>
      </c>
      <c r="C44" s="222" t="s">
        <v>76</v>
      </c>
      <c r="D44" s="223">
        <v>45442</v>
      </c>
      <c r="E44" s="222">
        <v>1284.95</v>
      </c>
      <c r="F44" s="222">
        <v>1284.6833333333334</v>
      </c>
      <c r="G44" s="224">
        <v>1273.3166666666668</v>
      </c>
      <c r="H44" s="224">
        <v>1261.6833333333334</v>
      </c>
      <c r="I44" s="224">
        <v>1250.3166666666668</v>
      </c>
      <c r="J44" s="224">
        <v>1296.3166666666668</v>
      </c>
      <c r="K44" s="224">
        <v>1307.6833333333336</v>
      </c>
      <c r="L44" s="224">
        <v>1319.3166666666668</v>
      </c>
      <c r="M44" s="225">
        <v>1296.05</v>
      </c>
      <c r="N44" s="225">
        <v>1273.05</v>
      </c>
      <c r="O44" s="225">
        <v>6726500</v>
      </c>
      <c r="P44" s="226">
        <v>2.1643377885783719E-2</v>
      </c>
    </row>
    <row r="45" spans="1:16" ht="12.75" customHeight="1">
      <c r="A45" s="218">
        <v>35</v>
      </c>
      <c r="B45" s="230" t="s">
        <v>77</v>
      </c>
      <c r="C45" s="222" t="s">
        <v>78</v>
      </c>
      <c r="D45" s="223">
        <v>45442</v>
      </c>
      <c r="E45" s="222">
        <v>1314.95</v>
      </c>
      <c r="F45" s="222">
        <v>1316.5166666666667</v>
      </c>
      <c r="G45" s="224">
        <v>1303.0833333333333</v>
      </c>
      <c r="H45" s="224">
        <v>1291.2166666666667</v>
      </c>
      <c r="I45" s="224">
        <v>1277.7833333333333</v>
      </c>
      <c r="J45" s="224">
        <v>1328.3833333333332</v>
      </c>
      <c r="K45" s="224">
        <v>1341.8166666666666</v>
      </c>
      <c r="L45" s="224">
        <v>1353.6833333333332</v>
      </c>
      <c r="M45" s="225">
        <v>1329.95</v>
      </c>
      <c r="N45" s="225">
        <v>1304.6500000000001</v>
      </c>
      <c r="O45" s="225">
        <v>32744125</v>
      </c>
      <c r="P45" s="226">
        <v>2.2956609485368314E-2</v>
      </c>
    </row>
    <row r="46" spans="1:16" ht="12.75" customHeight="1">
      <c r="A46" s="218">
        <v>36</v>
      </c>
      <c r="B46" s="230" t="s">
        <v>40</v>
      </c>
      <c r="C46" s="222" t="s">
        <v>79</v>
      </c>
      <c r="D46" s="223">
        <v>45442</v>
      </c>
      <c r="E46" s="222">
        <v>294.7</v>
      </c>
      <c r="F46" s="222">
        <v>293.16666666666669</v>
      </c>
      <c r="G46" s="224">
        <v>284.83333333333337</v>
      </c>
      <c r="H46" s="224">
        <v>274.9666666666667</v>
      </c>
      <c r="I46" s="224">
        <v>266.63333333333338</v>
      </c>
      <c r="J46" s="224">
        <v>303.03333333333336</v>
      </c>
      <c r="K46" s="224">
        <v>311.36666666666673</v>
      </c>
      <c r="L46" s="224">
        <v>321.23333333333335</v>
      </c>
      <c r="M46" s="225">
        <v>301.5</v>
      </c>
      <c r="N46" s="225">
        <v>283.3</v>
      </c>
      <c r="O46" s="225">
        <v>77301000</v>
      </c>
      <c r="P46" s="226">
        <v>-4.3181596646846669E-2</v>
      </c>
    </row>
    <row r="47" spans="1:16" ht="12.75" customHeight="1">
      <c r="A47" s="218">
        <v>37</v>
      </c>
      <c r="B47" s="230" t="s">
        <v>42</v>
      </c>
      <c r="C47" s="222" t="s">
        <v>80</v>
      </c>
      <c r="D47" s="223">
        <v>45442</v>
      </c>
      <c r="E47" s="222">
        <v>313</v>
      </c>
      <c r="F47" s="222">
        <v>308.58333333333331</v>
      </c>
      <c r="G47" s="224">
        <v>302.36666666666662</v>
      </c>
      <c r="H47" s="224">
        <v>291.73333333333329</v>
      </c>
      <c r="I47" s="224">
        <v>285.51666666666659</v>
      </c>
      <c r="J47" s="224">
        <v>319.21666666666664</v>
      </c>
      <c r="K47" s="224">
        <v>325.43333333333334</v>
      </c>
      <c r="L47" s="224">
        <v>336.06666666666666</v>
      </c>
      <c r="M47" s="225">
        <v>314.8</v>
      </c>
      <c r="N47" s="225">
        <v>297.95</v>
      </c>
      <c r="O47" s="225">
        <v>59642500</v>
      </c>
      <c r="P47" s="226">
        <v>-6.0378101614808978E-2</v>
      </c>
    </row>
    <row r="48" spans="1:16" ht="12.75" customHeight="1">
      <c r="A48" s="218">
        <v>38</v>
      </c>
      <c r="B48" s="230" t="s">
        <v>54</v>
      </c>
      <c r="C48" s="222" t="s">
        <v>81</v>
      </c>
      <c r="D48" s="223">
        <v>45442</v>
      </c>
      <c r="E48" s="222">
        <v>30914.400000000001</v>
      </c>
      <c r="F48" s="222">
        <v>30550.916666666668</v>
      </c>
      <c r="G48" s="224">
        <v>29953.483333333337</v>
      </c>
      <c r="H48" s="224">
        <v>28992.566666666669</v>
      </c>
      <c r="I48" s="224">
        <v>28395.133333333339</v>
      </c>
      <c r="J48" s="224">
        <v>31511.833333333336</v>
      </c>
      <c r="K48" s="224">
        <v>32109.266666666663</v>
      </c>
      <c r="L48" s="224">
        <v>33070.183333333334</v>
      </c>
      <c r="M48" s="225">
        <v>31148.35</v>
      </c>
      <c r="N48" s="225">
        <v>29590</v>
      </c>
      <c r="O48" s="225">
        <v>386525</v>
      </c>
      <c r="P48" s="226">
        <v>0.11158242864332446</v>
      </c>
    </row>
    <row r="49" spans="1:16" ht="12.75" customHeight="1">
      <c r="A49" s="218">
        <v>39</v>
      </c>
      <c r="B49" s="230" t="s">
        <v>82</v>
      </c>
      <c r="C49" s="222" t="s">
        <v>83</v>
      </c>
      <c r="D49" s="223">
        <v>45442</v>
      </c>
      <c r="E49" s="222">
        <v>639.54999999999995</v>
      </c>
      <c r="F49" s="222">
        <v>632.63333333333333</v>
      </c>
      <c r="G49" s="224">
        <v>623.61666666666667</v>
      </c>
      <c r="H49" s="224">
        <v>607.68333333333339</v>
      </c>
      <c r="I49" s="224">
        <v>598.66666666666674</v>
      </c>
      <c r="J49" s="224">
        <v>648.56666666666661</v>
      </c>
      <c r="K49" s="224">
        <v>657.58333333333326</v>
      </c>
      <c r="L49" s="224">
        <v>673.51666666666654</v>
      </c>
      <c r="M49" s="225">
        <v>641.65</v>
      </c>
      <c r="N49" s="225">
        <v>616.70000000000005</v>
      </c>
      <c r="O49" s="225">
        <v>27576900</v>
      </c>
      <c r="P49" s="226">
        <v>5.9728851075603516E-2</v>
      </c>
    </row>
    <row r="50" spans="1:16" ht="12.75" customHeight="1">
      <c r="A50" s="218">
        <v>40</v>
      </c>
      <c r="B50" s="230" t="s">
        <v>57</v>
      </c>
      <c r="C50" s="222" t="s">
        <v>84</v>
      </c>
      <c r="D50" s="223">
        <v>45442</v>
      </c>
      <c r="E50" s="222">
        <v>4801.1499999999996</v>
      </c>
      <c r="F50" s="222">
        <v>4809.8166666666666</v>
      </c>
      <c r="G50" s="224">
        <v>4775.4833333333336</v>
      </c>
      <c r="H50" s="224">
        <v>4749.8166666666666</v>
      </c>
      <c r="I50" s="224">
        <v>4715.4833333333336</v>
      </c>
      <c r="J50" s="224">
        <v>4835.4833333333336</v>
      </c>
      <c r="K50" s="224">
        <v>4869.8166666666675</v>
      </c>
      <c r="L50" s="224">
        <v>4895.4833333333336</v>
      </c>
      <c r="M50" s="225">
        <v>4844.1499999999996</v>
      </c>
      <c r="N50" s="225">
        <v>4784.1499999999996</v>
      </c>
      <c r="O50" s="225">
        <v>1925800</v>
      </c>
      <c r="P50" s="226">
        <v>4.5834690995981316E-2</v>
      </c>
    </row>
    <row r="51" spans="1:16" ht="12.75" customHeight="1">
      <c r="A51" s="218">
        <v>41</v>
      </c>
      <c r="B51" s="230" t="s">
        <v>85</v>
      </c>
      <c r="C51" s="227" t="s">
        <v>86</v>
      </c>
      <c r="D51" s="223">
        <v>45442</v>
      </c>
      <c r="E51" s="222">
        <v>649.6</v>
      </c>
      <c r="F51" s="222">
        <v>649.85</v>
      </c>
      <c r="G51" s="224">
        <v>641.75</v>
      </c>
      <c r="H51" s="224">
        <v>633.9</v>
      </c>
      <c r="I51" s="224">
        <v>625.79999999999995</v>
      </c>
      <c r="J51" s="224">
        <v>657.7</v>
      </c>
      <c r="K51" s="224">
        <v>665.80000000000018</v>
      </c>
      <c r="L51" s="224">
        <v>673.65000000000009</v>
      </c>
      <c r="M51" s="225">
        <v>657.95</v>
      </c>
      <c r="N51" s="225">
        <v>642</v>
      </c>
      <c r="O51" s="225">
        <v>12545000</v>
      </c>
      <c r="P51" s="226">
        <v>8.708838821490468E-2</v>
      </c>
    </row>
    <row r="52" spans="1:16" ht="12.75" customHeight="1">
      <c r="A52" s="218">
        <v>42</v>
      </c>
      <c r="B52" s="230" t="s">
        <v>61</v>
      </c>
      <c r="C52" s="222" t="s">
        <v>87</v>
      </c>
      <c r="D52" s="223">
        <v>45442</v>
      </c>
      <c r="E52" s="222">
        <v>633.1</v>
      </c>
      <c r="F52" s="222">
        <v>632.06666666666672</v>
      </c>
      <c r="G52" s="224">
        <v>627.93333333333339</v>
      </c>
      <c r="H52" s="224">
        <v>622.76666666666665</v>
      </c>
      <c r="I52" s="224">
        <v>618.63333333333333</v>
      </c>
      <c r="J52" s="224">
        <v>637.23333333333346</v>
      </c>
      <c r="K52" s="224">
        <v>641.3666666666669</v>
      </c>
      <c r="L52" s="224">
        <v>646.53333333333353</v>
      </c>
      <c r="M52" s="225">
        <v>636.20000000000005</v>
      </c>
      <c r="N52" s="225">
        <v>626.9</v>
      </c>
      <c r="O52" s="225">
        <v>67111200</v>
      </c>
      <c r="P52" s="226">
        <v>2.6219192448872575E-3</v>
      </c>
    </row>
    <row r="53" spans="1:16" ht="12.75" customHeight="1">
      <c r="A53" s="218">
        <v>43</v>
      </c>
      <c r="B53" s="230" t="s">
        <v>66</v>
      </c>
      <c r="C53" s="229" t="s">
        <v>88</v>
      </c>
      <c r="D53" s="223">
        <v>45442</v>
      </c>
      <c r="E53" s="222">
        <v>783.4</v>
      </c>
      <c r="F53" s="222">
        <v>783.11666666666667</v>
      </c>
      <c r="G53" s="224">
        <v>768.43333333333339</v>
      </c>
      <c r="H53" s="224">
        <v>753.4666666666667</v>
      </c>
      <c r="I53" s="224">
        <v>738.78333333333342</v>
      </c>
      <c r="J53" s="224">
        <v>798.08333333333337</v>
      </c>
      <c r="K53" s="224">
        <v>812.76666666666654</v>
      </c>
      <c r="L53" s="224">
        <v>827.73333333333335</v>
      </c>
      <c r="M53" s="225">
        <v>797.8</v>
      </c>
      <c r="N53" s="225">
        <v>768.15</v>
      </c>
      <c r="O53" s="225">
        <v>4964700</v>
      </c>
      <c r="P53" s="226">
        <v>-9.7323169650771146E-2</v>
      </c>
    </row>
    <row r="54" spans="1:16" ht="12.75" customHeight="1">
      <c r="A54" s="218">
        <v>44</v>
      </c>
      <c r="B54" s="230" t="s">
        <v>892</v>
      </c>
      <c r="C54" s="227" t="s">
        <v>89</v>
      </c>
      <c r="D54" s="223">
        <v>45442</v>
      </c>
      <c r="E54" s="222">
        <v>419.25</v>
      </c>
      <c r="F54" s="222">
        <v>422.7833333333333</v>
      </c>
      <c r="G54" s="224">
        <v>413.96666666666658</v>
      </c>
      <c r="H54" s="224">
        <v>408.68333333333328</v>
      </c>
      <c r="I54" s="224">
        <v>399.86666666666656</v>
      </c>
      <c r="J54" s="224">
        <v>428.06666666666661</v>
      </c>
      <c r="K54" s="224">
        <v>436.88333333333333</v>
      </c>
      <c r="L54" s="224">
        <v>442.16666666666663</v>
      </c>
      <c r="M54" s="225">
        <v>431.6</v>
      </c>
      <c r="N54" s="225">
        <v>417.5</v>
      </c>
      <c r="O54" s="225">
        <v>12262600</v>
      </c>
      <c r="P54" s="226">
        <v>9.8576122672508221E-3</v>
      </c>
    </row>
    <row r="55" spans="1:16" ht="12.75" customHeight="1">
      <c r="A55" s="218">
        <v>45</v>
      </c>
      <c r="B55" s="230" t="s">
        <v>66</v>
      </c>
      <c r="C55" s="222" t="s">
        <v>90</v>
      </c>
      <c r="D55" s="223">
        <v>45442</v>
      </c>
      <c r="E55" s="222">
        <v>1313.4</v>
      </c>
      <c r="F55" s="222">
        <v>1281.3333333333333</v>
      </c>
      <c r="G55" s="224">
        <v>1243.2666666666664</v>
      </c>
      <c r="H55" s="224">
        <v>1173.1333333333332</v>
      </c>
      <c r="I55" s="224">
        <v>1135.0666666666664</v>
      </c>
      <c r="J55" s="224">
        <v>1351.4666666666665</v>
      </c>
      <c r="K55" s="224">
        <v>1389.5333333333335</v>
      </c>
      <c r="L55" s="224">
        <v>1459.6666666666665</v>
      </c>
      <c r="M55" s="225">
        <v>1319.4</v>
      </c>
      <c r="N55" s="225">
        <v>1211.2</v>
      </c>
      <c r="O55" s="225">
        <v>9689375</v>
      </c>
      <c r="P55" s="226">
        <v>3.3602240149343286E-2</v>
      </c>
    </row>
    <row r="56" spans="1:16" ht="12.75" customHeight="1">
      <c r="A56" s="218">
        <v>46</v>
      </c>
      <c r="B56" s="230" t="s">
        <v>42</v>
      </c>
      <c r="C56" s="222" t="s">
        <v>91</v>
      </c>
      <c r="D56" s="223">
        <v>45442</v>
      </c>
      <c r="E56" s="222">
        <v>1432.85</v>
      </c>
      <c r="F56" s="222">
        <v>1426.4666666666665</v>
      </c>
      <c r="G56" s="224">
        <v>1414.9333333333329</v>
      </c>
      <c r="H56" s="224">
        <v>1397.0166666666664</v>
      </c>
      <c r="I56" s="224">
        <v>1385.4833333333329</v>
      </c>
      <c r="J56" s="224">
        <v>1444.383333333333</v>
      </c>
      <c r="K56" s="224">
        <v>1455.9166666666663</v>
      </c>
      <c r="L56" s="224">
        <v>1473.833333333333</v>
      </c>
      <c r="M56" s="225">
        <v>1438</v>
      </c>
      <c r="N56" s="225">
        <v>1408.55</v>
      </c>
      <c r="O56" s="225">
        <v>8684000</v>
      </c>
      <c r="P56" s="226">
        <v>-5.730445784029173E-3</v>
      </c>
    </row>
    <row r="57" spans="1:16" ht="12.75" customHeight="1">
      <c r="A57" s="218">
        <v>47</v>
      </c>
      <c r="B57" s="230" t="s">
        <v>130</v>
      </c>
      <c r="C57" s="222" t="s">
        <v>92</v>
      </c>
      <c r="D57" s="223">
        <v>45442</v>
      </c>
      <c r="E57" s="222">
        <v>456.2</v>
      </c>
      <c r="F57" s="222">
        <v>456.73333333333329</v>
      </c>
      <c r="G57" s="224">
        <v>451.06666666666661</v>
      </c>
      <c r="H57" s="224">
        <v>445.93333333333334</v>
      </c>
      <c r="I57" s="224">
        <v>440.26666666666665</v>
      </c>
      <c r="J57" s="224">
        <v>461.86666666666656</v>
      </c>
      <c r="K57" s="224">
        <v>467.53333333333319</v>
      </c>
      <c r="L57" s="224">
        <v>472.66666666666652</v>
      </c>
      <c r="M57" s="225">
        <v>462.4</v>
      </c>
      <c r="N57" s="225">
        <v>451.6</v>
      </c>
      <c r="O57" s="225">
        <v>59054100</v>
      </c>
      <c r="P57" s="226">
        <v>6.1330012077294688E-2</v>
      </c>
    </row>
    <row r="58" spans="1:16" ht="12.75" customHeight="1">
      <c r="A58" s="218">
        <v>48</v>
      </c>
      <c r="B58" s="230" t="s">
        <v>85</v>
      </c>
      <c r="C58" s="222" t="s">
        <v>93</v>
      </c>
      <c r="D58" s="223">
        <v>45442</v>
      </c>
      <c r="E58" s="222">
        <v>5000.6499999999996</v>
      </c>
      <c r="F58" s="222">
        <v>5029.916666666667</v>
      </c>
      <c r="G58" s="224">
        <v>4950.2333333333336</v>
      </c>
      <c r="H58" s="224">
        <v>4899.8166666666666</v>
      </c>
      <c r="I58" s="224">
        <v>4820.1333333333332</v>
      </c>
      <c r="J58" s="224">
        <v>5080.3333333333339</v>
      </c>
      <c r="K58" s="224">
        <v>5160.0166666666664</v>
      </c>
      <c r="L58" s="224">
        <v>5210.4333333333343</v>
      </c>
      <c r="M58" s="225">
        <v>5109.6000000000004</v>
      </c>
      <c r="N58" s="225">
        <v>4979.5</v>
      </c>
      <c r="O58" s="225">
        <v>2357850</v>
      </c>
      <c r="P58" s="226">
        <v>0.177806084219991</v>
      </c>
    </row>
    <row r="59" spans="1:16" ht="12.75" customHeight="1">
      <c r="A59" s="218">
        <v>49</v>
      </c>
      <c r="B59" s="230" t="s">
        <v>57</v>
      </c>
      <c r="C59" s="222" t="s">
        <v>94</v>
      </c>
      <c r="D59" s="223">
        <v>45442</v>
      </c>
      <c r="E59" s="222">
        <v>2822.85</v>
      </c>
      <c r="F59" s="222">
        <v>2827.9833333333336</v>
      </c>
      <c r="G59" s="224">
        <v>2785.916666666667</v>
      </c>
      <c r="H59" s="224">
        <v>2748.9833333333336</v>
      </c>
      <c r="I59" s="224">
        <v>2706.916666666667</v>
      </c>
      <c r="J59" s="224">
        <v>2864.916666666667</v>
      </c>
      <c r="K59" s="224">
        <v>2906.9833333333336</v>
      </c>
      <c r="L59" s="224">
        <v>2943.916666666667</v>
      </c>
      <c r="M59" s="225">
        <v>2870.05</v>
      </c>
      <c r="N59" s="225">
        <v>2791.05</v>
      </c>
      <c r="O59" s="225">
        <v>3022250</v>
      </c>
      <c r="P59" s="226">
        <v>1.4450187969924812E-2</v>
      </c>
    </row>
    <row r="60" spans="1:16" ht="12.75" customHeight="1">
      <c r="A60" s="218">
        <v>50</v>
      </c>
      <c r="B60" s="230" t="s">
        <v>115</v>
      </c>
      <c r="C60" s="222" t="s">
        <v>95</v>
      </c>
      <c r="D60" s="223">
        <v>45442</v>
      </c>
      <c r="E60" s="222">
        <v>1057.5999999999999</v>
      </c>
      <c r="F60" s="222">
        <v>1050.9333333333334</v>
      </c>
      <c r="G60" s="224">
        <v>1039.8666666666668</v>
      </c>
      <c r="H60" s="224">
        <v>1022.1333333333334</v>
      </c>
      <c r="I60" s="224">
        <v>1011.0666666666668</v>
      </c>
      <c r="J60" s="224">
        <v>1068.6666666666667</v>
      </c>
      <c r="K60" s="224">
        <v>1079.7333333333333</v>
      </c>
      <c r="L60" s="224">
        <v>1097.4666666666667</v>
      </c>
      <c r="M60" s="225">
        <v>1062</v>
      </c>
      <c r="N60" s="225">
        <v>1033.2</v>
      </c>
      <c r="O60" s="225">
        <v>13538000</v>
      </c>
      <c r="P60" s="226">
        <v>5.1733057423693739E-4</v>
      </c>
    </row>
    <row r="61" spans="1:16" ht="12.75" customHeight="1">
      <c r="A61" s="218">
        <v>51</v>
      </c>
      <c r="B61" s="230" t="s">
        <v>892</v>
      </c>
      <c r="C61" s="229" t="s">
        <v>96</v>
      </c>
      <c r="D61" s="223">
        <v>45442</v>
      </c>
      <c r="E61" s="222">
        <v>1219.0999999999999</v>
      </c>
      <c r="F61" s="222">
        <v>1216.3500000000001</v>
      </c>
      <c r="G61" s="224">
        <v>1207.7500000000002</v>
      </c>
      <c r="H61" s="224">
        <v>1196.4000000000001</v>
      </c>
      <c r="I61" s="224">
        <v>1187.8000000000002</v>
      </c>
      <c r="J61" s="224">
        <v>1227.7000000000003</v>
      </c>
      <c r="K61" s="224">
        <v>1236.3000000000002</v>
      </c>
      <c r="L61" s="224">
        <v>1247.6500000000003</v>
      </c>
      <c r="M61" s="225">
        <v>1224.95</v>
      </c>
      <c r="N61" s="225">
        <v>1205</v>
      </c>
      <c r="O61" s="225">
        <v>1892100</v>
      </c>
      <c r="P61" s="226">
        <v>-3.6707056307911615E-2</v>
      </c>
    </row>
    <row r="62" spans="1:16" ht="12.75" customHeight="1">
      <c r="A62" s="218">
        <v>52</v>
      </c>
      <c r="B62" s="230" t="s">
        <v>40</v>
      </c>
      <c r="C62" s="227" t="s">
        <v>97</v>
      </c>
      <c r="D62" s="223">
        <v>45442</v>
      </c>
      <c r="E62" s="222">
        <v>326.7</v>
      </c>
      <c r="F62" s="222">
        <v>327.66666666666663</v>
      </c>
      <c r="G62" s="224">
        <v>321.68333333333328</v>
      </c>
      <c r="H62" s="224">
        <v>316.66666666666663</v>
      </c>
      <c r="I62" s="224">
        <v>310.68333333333328</v>
      </c>
      <c r="J62" s="224">
        <v>332.68333333333328</v>
      </c>
      <c r="K62" s="224">
        <v>338.66666666666663</v>
      </c>
      <c r="L62" s="224">
        <v>343.68333333333328</v>
      </c>
      <c r="M62" s="225">
        <v>333.65</v>
      </c>
      <c r="N62" s="225">
        <v>322.64999999999998</v>
      </c>
      <c r="O62" s="225">
        <v>17712000</v>
      </c>
      <c r="P62" s="226">
        <v>7.4822501365374119E-2</v>
      </c>
    </row>
    <row r="63" spans="1:16" ht="12.75" customHeight="1">
      <c r="A63" s="218">
        <v>53</v>
      </c>
      <c r="B63" s="230" t="s">
        <v>61</v>
      </c>
      <c r="C63" s="222" t="s">
        <v>98</v>
      </c>
      <c r="D63" s="223">
        <v>45442</v>
      </c>
      <c r="E63" s="222">
        <v>163.6</v>
      </c>
      <c r="F63" s="222">
        <v>162.48333333333332</v>
      </c>
      <c r="G63" s="224">
        <v>161.01666666666665</v>
      </c>
      <c r="H63" s="224">
        <v>158.43333333333334</v>
      </c>
      <c r="I63" s="224">
        <v>156.96666666666667</v>
      </c>
      <c r="J63" s="224">
        <v>165.06666666666663</v>
      </c>
      <c r="K63" s="224">
        <v>166.53333333333327</v>
      </c>
      <c r="L63" s="224">
        <v>169.11666666666662</v>
      </c>
      <c r="M63" s="225">
        <v>163.95</v>
      </c>
      <c r="N63" s="225">
        <v>159.9</v>
      </c>
      <c r="O63" s="225">
        <v>33485000</v>
      </c>
      <c r="P63" s="226">
        <v>4.4997750112494373E-3</v>
      </c>
    </row>
    <row r="64" spans="1:16" ht="12.75" customHeight="1">
      <c r="A64" s="218">
        <v>54</v>
      </c>
      <c r="B64" s="230" t="s">
        <v>40</v>
      </c>
      <c r="C64" s="222" t="s">
        <v>99</v>
      </c>
      <c r="D64" s="223">
        <v>45442</v>
      </c>
      <c r="E64" s="222">
        <v>3323.4</v>
      </c>
      <c r="F64" s="222">
        <v>3307.1666666666665</v>
      </c>
      <c r="G64" s="224">
        <v>3269.6333333333332</v>
      </c>
      <c r="H64" s="224">
        <v>3215.8666666666668</v>
      </c>
      <c r="I64" s="224">
        <v>3178.3333333333335</v>
      </c>
      <c r="J64" s="224">
        <v>3360.9333333333329</v>
      </c>
      <c r="K64" s="224">
        <v>3398.4666666666667</v>
      </c>
      <c r="L64" s="224">
        <v>3452.2333333333327</v>
      </c>
      <c r="M64" s="225">
        <v>3344.7</v>
      </c>
      <c r="N64" s="225">
        <v>3253.4</v>
      </c>
      <c r="O64" s="225">
        <v>3283200</v>
      </c>
      <c r="P64" s="226">
        <v>5.6974820804999082E-3</v>
      </c>
    </row>
    <row r="65" spans="1:16" ht="12.75" customHeight="1">
      <c r="A65" s="218">
        <v>55</v>
      </c>
      <c r="B65" s="230" t="s">
        <v>57</v>
      </c>
      <c r="C65" s="222" t="s">
        <v>100</v>
      </c>
      <c r="D65" s="223">
        <v>45442</v>
      </c>
      <c r="E65" s="222">
        <v>530.54999999999995</v>
      </c>
      <c r="F65" s="222">
        <v>527.5333333333333</v>
      </c>
      <c r="G65" s="224">
        <v>514.16666666666663</v>
      </c>
      <c r="H65" s="224">
        <v>497.7833333333333</v>
      </c>
      <c r="I65" s="224">
        <v>484.41666666666663</v>
      </c>
      <c r="J65" s="224">
        <v>543.91666666666663</v>
      </c>
      <c r="K65" s="224">
        <v>557.28333333333342</v>
      </c>
      <c r="L65" s="224">
        <v>573.66666666666663</v>
      </c>
      <c r="M65" s="225">
        <v>540.9</v>
      </c>
      <c r="N65" s="225">
        <v>511.15</v>
      </c>
      <c r="O65" s="225">
        <v>23172500</v>
      </c>
      <c r="P65" s="226">
        <v>7.3670798100312754E-2</v>
      </c>
    </row>
    <row r="66" spans="1:16" ht="12.75" customHeight="1">
      <c r="A66" s="218">
        <v>56</v>
      </c>
      <c r="B66" s="230" t="s">
        <v>47</v>
      </c>
      <c r="C66" s="227" t="s">
        <v>101</v>
      </c>
      <c r="D66" s="223">
        <v>45442</v>
      </c>
      <c r="E66" s="222">
        <v>1807.75</v>
      </c>
      <c r="F66" s="222">
        <v>1821.8999999999999</v>
      </c>
      <c r="G66" s="224">
        <v>1790.8999999999996</v>
      </c>
      <c r="H66" s="224">
        <v>1774.0499999999997</v>
      </c>
      <c r="I66" s="224">
        <v>1743.0499999999995</v>
      </c>
      <c r="J66" s="224">
        <v>1838.7499999999998</v>
      </c>
      <c r="K66" s="224">
        <v>1869.7500000000002</v>
      </c>
      <c r="L66" s="224">
        <v>1886.6</v>
      </c>
      <c r="M66" s="225">
        <v>1852.9</v>
      </c>
      <c r="N66" s="225">
        <v>1805.05</v>
      </c>
      <c r="O66" s="225">
        <v>3319275</v>
      </c>
      <c r="P66" s="226">
        <v>2.4499212938670946E-2</v>
      </c>
    </row>
    <row r="67" spans="1:16" ht="12.75" customHeight="1">
      <c r="A67" s="218">
        <v>57</v>
      </c>
      <c r="B67" s="230" t="s">
        <v>892</v>
      </c>
      <c r="C67" s="222" t="s">
        <v>102</v>
      </c>
      <c r="D67" s="223">
        <v>45442</v>
      </c>
      <c r="E67" s="222">
        <v>2502.5</v>
      </c>
      <c r="F67" s="222">
        <v>2483.8333333333335</v>
      </c>
      <c r="G67" s="224">
        <v>2448.666666666667</v>
      </c>
      <c r="H67" s="224">
        <v>2394.8333333333335</v>
      </c>
      <c r="I67" s="224">
        <v>2359.666666666667</v>
      </c>
      <c r="J67" s="224">
        <v>2537.666666666667</v>
      </c>
      <c r="K67" s="224">
        <v>2572.8333333333339</v>
      </c>
      <c r="L67" s="224">
        <v>2626.666666666667</v>
      </c>
      <c r="M67" s="225">
        <v>2519</v>
      </c>
      <c r="N67" s="225">
        <v>2430</v>
      </c>
      <c r="O67" s="225">
        <v>2075100</v>
      </c>
      <c r="P67" s="226">
        <v>9.6336301269887605E-3</v>
      </c>
    </row>
    <row r="68" spans="1:16" ht="12.75" customHeight="1">
      <c r="A68" s="218">
        <v>58</v>
      </c>
      <c r="B68" s="230" t="s">
        <v>42</v>
      </c>
      <c r="C68" s="227" t="s">
        <v>104</v>
      </c>
      <c r="D68" s="223">
        <v>45442</v>
      </c>
      <c r="E68" s="222">
        <v>4002.4</v>
      </c>
      <c r="F68" s="222">
        <v>4000.0666666666671</v>
      </c>
      <c r="G68" s="224">
        <v>3970.1333333333341</v>
      </c>
      <c r="H68" s="224">
        <v>3937.8666666666672</v>
      </c>
      <c r="I68" s="224">
        <v>3907.9333333333343</v>
      </c>
      <c r="J68" s="224">
        <v>4032.3333333333339</v>
      </c>
      <c r="K68" s="224">
        <v>4062.2666666666673</v>
      </c>
      <c r="L68" s="224">
        <v>4094.5333333333338</v>
      </c>
      <c r="M68" s="225">
        <v>4030</v>
      </c>
      <c r="N68" s="225">
        <v>3967.8</v>
      </c>
      <c r="O68" s="225">
        <v>2645400</v>
      </c>
      <c r="P68" s="226">
        <v>5.1514428809921298E-2</v>
      </c>
    </row>
    <row r="69" spans="1:16" ht="12.75" customHeight="1">
      <c r="A69" s="218">
        <v>59</v>
      </c>
      <c r="B69" s="230" t="s">
        <v>40</v>
      </c>
      <c r="C69" s="222" t="s">
        <v>105</v>
      </c>
      <c r="D69" s="223">
        <v>45442</v>
      </c>
      <c r="E69" s="222">
        <v>8485.4</v>
      </c>
      <c r="F69" s="222">
        <v>8435.4666666666653</v>
      </c>
      <c r="G69" s="224">
        <v>8370.9833333333299</v>
      </c>
      <c r="H69" s="224">
        <v>8256.5666666666639</v>
      </c>
      <c r="I69" s="224">
        <v>8192.0833333333285</v>
      </c>
      <c r="J69" s="224">
        <v>8549.8833333333314</v>
      </c>
      <c r="K69" s="224">
        <v>8614.366666666665</v>
      </c>
      <c r="L69" s="224">
        <v>8728.7833333333328</v>
      </c>
      <c r="M69" s="225">
        <v>8499.9500000000007</v>
      </c>
      <c r="N69" s="225">
        <v>8321.0499999999993</v>
      </c>
      <c r="O69" s="225">
        <v>1047200</v>
      </c>
      <c r="P69" s="226">
        <v>-8.70882241575161E-3</v>
      </c>
    </row>
    <row r="70" spans="1:16" ht="12.75" customHeight="1">
      <c r="A70" s="218">
        <v>60</v>
      </c>
      <c r="B70" s="230" t="s">
        <v>106</v>
      </c>
      <c r="C70" s="229" t="s">
        <v>107</v>
      </c>
      <c r="D70" s="223">
        <v>45442</v>
      </c>
      <c r="E70" s="222">
        <v>904.85</v>
      </c>
      <c r="F70" s="222">
        <v>900.6</v>
      </c>
      <c r="G70" s="224">
        <v>892.30000000000007</v>
      </c>
      <c r="H70" s="224">
        <v>879.75</v>
      </c>
      <c r="I70" s="224">
        <v>871.45</v>
      </c>
      <c r="J70" s="224">
        <v>913.15000000000009</v>
      </c>
      <c r="K70" s="224">
        <v>921.45</v>
      </c>
      <c r="L70" s="224">
        <v>934.00000000000011</v>
      </c>
      <c r="M70" s="225">
        <v>908.9</v>
      </c>
      <c r="N70" s="225">
        <v>888.05</v>
      </c>
      <c r="O70" s="225">
        <v>40477800</v>
      </c>
      <c r="P70" s="226">
        <v>-5.795339412360689E-3</v>
      </c>
    </row>
    <row r="71" spans="1:16" ht="12.75" customHeight="1">
      <c r="A71" s="218">
        <v>61</v>
      </c>
      <c r="B71" s="230" t="s">
        <v>42</v>
      </c>
      <c r="C71" s="222" t="s">
        <v>108</v>
      </c>
      <c r="D71" s="223">
        <v>45442</v>
      </c>
      <c r="E71" s="222">
        <v>6298.2</v>
      </c>
      <c r="F71" s="222">
        <v>6272.8166666666666</v>
      </c>
      <c r="G71" s="224">
        <v>6233.6833333333334</v>
      </c>
      <c r="H71" s="224">
        <v>6169.166666666667</v>
      </c>
      <c r="I71" s="224">
        <v>6130.0333333333338</v>
      </c>
      <c r="J71" s="224">
        <v>6337.333333333333</v>
      </c>
      <c r="K71" s="224">
        <v>6376.4666666666662</v>
      </c>
      <c r="L71" s="224">
        <v>6440.9833333333327</v>
      </c>
      <c r="M71" s="225">
        <v>6311.95</v>
      </c>
      <c r="N71" s="225">
        <v>6208.3</v>
      </c>
      <c r="O71" s="225">
        <v>2341625</v>
      </c>
      <c r="P71" s="226">
        <v>9.4153378891419892E-2</v>
      </c>
    </row>
    <row r="72" spans="1:16" ht="12.75" customHeight="1">
      <c r="A72" s="218">
        <v>62</v>
      </c>
      <c r="B72" s="230" t="s">
        <v>54</v>
      </c>
      <c r="C72" s="222" t="s">
        <v>109</v>
      </c>
      <c r="D72" s="223">
        <v>45442</v>
      </c>
      <c r="E72" s="222">
        <v>4622.8500000000004</v>
      </c>
      <c r="F72" s="222">
        <v>4629.1166666666677</v>
      </c>
      <c r="G72" s="224">
        <v>4566.9333333333352</v>
      </c>
      <c r="H72" s="224">
        <v>4511.0166666666673</v>
      </c>
      <c r="I72" s="224">
        <v>4448.8333333333348</v>
      </c>
      <c r="J72" s="224">
        <v>4685.0333333333356</v>
      </c>
      <c r="K72" s="224">
        <v>4747.2166666666681</v>
      </c>
      <c r="L72" s="224">
        <v>4803.1333333333359</v>
      </c>
      <c r="M72" s="225">
        <v>4691.3</v>
      </c>
      <c r="N72" s="225">
        <v>4573.2</v>
      </c>
      <c r="O72" s="225">
        <v>2885575</v>
      </c>
      <c r="P72" s="226">
        <v>2.2446828300365845E-2</v>
      </c>
    </row>
    <row r="73" spans="1:16" ht="12.75" customHeight="1">
      <c r="A73" s="218">
        <v>63</v>
      </c>
      <c r="B73" s="230" t="s">
        <v>54</v>
      </c>
      <c r="C73" s="222" t="s">
        <v>110</v>
      </c>
      <c r="D73" s="223">
        <v>45442</v>
      </c>
      <c r="E73" s="222">
        <v>3502.75</v>
      </c>
      <c r="F73" s="222">
        <v>3453.6</v>
      </c>
      <c r="G73" s="224">
        <v>3395.25</v>
      </c>
      <c r="H73" s="224">
        <v>3287.75</v>
      </c>
      <c r="I73" s="224">
        <v>3229.4</v>
      </c>
      <c r="J73" s="224">
        <v>3561.1</v>
      </c>
      <c r="K73" s="224">
        <v>3619.4499999999994</v>
      </c>
      <c r="L73" s="224">
        <v>3726.95</v>
      </c>
      <c r="M73" s="225">
        <v>3511.95</v>
      </c>
      <c r="N73" s="225">
        <v>3346.1</v>
      </c>
      <c r="O73" s="225">
        <v>1322750</v>
      </c>
      <c r="P73" s="226">
        <v>3.1082529474812434E-2</v>
      </c>
    </row>
    <row r="74" spans="1:16" ht="12.75" customHeight="1">
      <c r="A74" s="218">
        <v>64</v>
      </c>
      <c r="B74" s="230" t="s">
        <v>54</v>
      </c>
      <c r="C74" s="222" t="s">
        <v>111</v>
      </c>
      <c r="D74" s="223">
        <v>45442</v>
      </c>
      <c r="E74" s="222">
        <v>467.75</v>
      </c>
      <c r="F74" s="222">
        <v>472.76666666666665</v>
      </c>
      <c r="G74" s="224">
        <v>457.73333333333329</v>
      </c>
      <c r="H74" s="224">
        <v>447.71666666666664</v>
      </c>
      <c r="I74" s="224">
        <v>432.68333333333328</v>
      </c>
      <c r="J74" s="224">
        <v>482.7833333333333</v>
      </c>
      <c r="K74" s="224">
        <v>497.81666666666661</v>
      </c>
      <c r="L74" s="224">
        <v>507.83333333333331</v>
      </c>
      <c r="M74" s="225">
        <v>487.8</v>
      </c>
      <c r="N74" s="225">
        <v>462.75</v>
      </c>
      <c r="O74" s="225">
        <v>14923800</v>
      </c>
      <c r="P74" s="226">
        <v>-3.7943838477605012E-2</v>
      </c>
    </row>
    <row r="75" spans="1:16" ht="12.75" customHeight="1">
      <c r="A75" s="218">
        <v>65</v>
      </c>
      <c r="B75" s="230" t="s">
        <v>61</v>
      </c>
      <c r="C75" s="222" t="s">
        <v>112</v>
      </c>
      <c r="D75" s="223">
        <v>45442</v>
      </c>
      <c r="E75" s="222">
        <v>169.4</v>
      </c>
      <c r="F75" s="222">
        <v>168.16666666666666</v>
      </c>
      <c r="G75" s="224">
        <v>164.93333333333331</v>
      </c>
      <c r="H75" s="224">
        <v>160.46666666666664</v>
      </c>
      <c r="I75" s="224">
        <v>157.23333333333329</v>
      </c>
      <c r="J75" s="224">
        <v>172.63333333333333</v>
      </c>
      <c r="K75" s="224">
        <v>175.86666666666667</v>
      </c>
      <c r="L75" s="224">
        <v>180.33333333333334</v>
      </c>
      <c r="M75" s="225">
        <v>171.4</v>
      </c>
      <c r="N75" s="225">
        <v>163.69999999999999</v>
      </c>
      <c r="O75" s="225">
        <v>111790000</v>
      </c>
      <c r="P75" s="226">
        <v>-6.149519372035428E-2</v>
      </c>
    </row>
    <row r="76" spans="1:16" ht="12.75" customHeight="1">
      <c r="A76" s="218">
        <v>66</v>
      </c>
      <c r="B76" s="230" t="s">
        <v>82</v>
      </c>
      <c r="C76" s="222" t="s">
        <v>113</v>
      </c>
      <c r="D76" s="223">
        <v>45442</v>
      </c>
      <c r="E76" s="222">
        <v>206.35</v>
      </c>
      <c r="F76" s="222">
        <v>206.91666666666666</v>
      </c>
      <c r="G76" s="224">
        <v>202.13333333333333</v>
      </c>
      <c r="H76" s="224">
        <v>197.91666666666666</v>
      </c>
      <c r="I76" s="224">
        <v>193.13333333333333</v>
      </c>
      <c r="J76" s="224">
        <v>211.13333333333333</v>
      </c>
      <c r="K76" s="224">
        <v>215.91666666666669</v>
      </c>
      <c r="L76" s="224">
        <v>220.13333333333333</v>
      </c>
      <c r="M76" s="225">
        <v>211.7</v>
      </c>
      <c r="N76" s="225">
        <v>202.7</v>
      </c>
      <c r="O76" s="225">
        <v>140841375</v>
      </c>
      <c r="P76" s="226">
        <v>-2.4587307119546275E-2</v>
      </c>
    </row>
    <row r="77" spans="1:16" ht="12.75" customHeight="1">
      <c r="A77" s="218">
        <v>67</v>
      </c>
      <c r="B77" s="230" t="s">
        <v>42</v>
      </c>
      <c r="C77" s="222" t="s">
        <v>114</v>
      </c>
      <c r="D77" s="223">
        <v>45442</v>
      </c>
      <c r="E77" s="222">
        <v>1068.75</v>
      </c>
      <c r="F77" s="222">
        <v>1067.6166666666666</v>
      </c>
      <c r="G77" s="224">
        <v>1060.0333333333331</v>
      </c>
      <c r="H77" s="224">
        <v>1051.3166666666666</v>
      </c>
      <c r="I77" s="224">
        <v>1043.7333333333331</v>
      </c>
      <c r="J77" s="224">
        <v>1076.333333333333</v>
      </c>
      <c r="K77" s="224">
        <v>1083.9166666666665</v>
      </c>
      <c r="L77" s="224">
        <v>1092.633333333333</v>
      </c>
      <c r="M77" s="225">
        <v>1075.2</v>
      </c>
      <c r="N77" s="225">
        <v>1058.9000000000001</v>
      </c>
      <c r="O77" s="225">
        <v>12005275</v>
      </c>
      <c r="P77" s="226">
        <v>-6.7778310940499039E-3</v>
      </c>
    </row>
    <row r="78" spans="1:16" ht="12.75" customHeight="1">
      <c r="A78" s="218">
        <v>68</v>
      </c>
      <c r="B78" s="230" t="s">
        <v>115</v>
      </c>
      <c r="C78" s="222" t="s">
        <v>116</v>
      </c>
      <c r="D78" s="223">
        <v>45442</v>
      </c>
      <c r="E78" s="222">
        <v>89.1</v>
      </c>
      <c r="F78" s="222">
        <v>87.583333333333329</v>
      </c>
      <c r="G78" s="224">
        <v>85.61666666666666</v>
      </c>
      <c r="H78" s="224">
        <v>82.133333333333326</v>
      </c>
      <c r="I78" s="224">
        <v>80.166666666666657</v>
      </c>
      <c r="J78" s="224">
        <v>91.066666666666663</v>
      </c>
      <c r="K78" s="224">
        <v>93.033333333333331</v>
      </c>
      <c r="L78" s="224">
        <v>96.516666666666666</v>
      </c>
      <c r="M78" s="225">
        <v>89.55</v>
      </c>
      <c r="N78" s="225">
        <v>84.1</v>
      </c>
      <c r="O78" s="225">
        <v>253822500</v>
      </c>
      <c r="P78" s="226">
        <v>7.9624844482725624E-2</v>
      </c>
    </row>
    <row r="79" spans="1:16" ht="12.75" customHeight="1">
      <c r="A79" s="218">
        <v>69</v>
      </c>
      <c r="B79" s="230" t="s">
        <v>892</v>
      </c>
      <c r="C79" s="222" t="s">
        <v>117</v>
      </c>
      <c r="D79" s="223">
        <v>45442</v>
      </c>
      <c r="E79" s="222">
        <v>705.4</v>
      </c>
      <c r="F79" s="222">
        <v>709.0333333333333</v>
      </c>
      <c r="G79" s="224">
        <v>696.36666666666656</v>
      </c>
      <c r="H79" s="224">
        <v>687.33333333333326</v>
      </c>
      <c r="I79" s="224">
        <v>674.66666666666652</v>
      </c>
      <c r="J79" s="224">
        <v>718.06666666666661</v>
      </c>
      <c r="K79" s="224">
        <v>730.73333333333335</v>
      </c>
      <c r="L79" s="224">
        <v>739.76666666666665</v>
      </c>
      <c r="M79" s="225">
        <v>721.7</v>
      </c>
      <c r="N79" s="225">
        <v>700</v>
      </c>
      <c r="O79" s="225">
        <v>6487000</v>
      </c>
      <c r="P79" s="226">
        <v>-8.0096115338406087E-4</v>
      </c>
    </row>
    <row r="80" spans="1:16" ht="12.75" customHeight="1">
      <c r="A80" s="218">
        <v>70</v>
      </c>
      <c r="B80" s="230" t="s">
        <v>57</v>
      </c>
      <c r="C80" s="228" t="s">
        <v>118</v>
      </c>
      <c r="D80" s="223">
        <v>45442</v>
      </c>
      <c r="E80" s="222">
        <v>1240.3499999999999</v>
      </c>
      <c r="F80" s="222">
        <v>1239.0833333333333</v>
      </c>
      <c r="G80" s="224">
        <v>1221.7666666666664</v>
      </c>
      <c r="H80" s="224">
        <v>1203.1833333333332</v>
      </c>
      <c r="I80" s="224">
        <v>1185.8666666666663</v>
      </c>
      <c r="J80" s="224">
        <v>1257.6666666666665</v>
      </c>
      <c r="K80" s="224">
        <v>1274.9833333333336</v>
      </c>
      <c r="L80" s="224">
        <v>1293.5666666666666</v>
      </c>
      <c r="M80" s="225">
        <v>1256.4000000000001</v>
      </c>
      <c r="N80" s="225">
        <v>1220.5</v>
      </c>
      <c r="O80" s="225">
        <v>6494500</v>
      </c>
      <c r="P80" s="226">
        <v>1.1525582119772603E-2</v>
      </c>
    </row>
    <row r="81" spans="1:16" ht="12.75" customHeight="1">
      <c r="A81" s="218">
        <v>71</v>
      </c>
      <c r="B81" s="230" t="s">
        <v>106</v>
      </c>
      <c r="C81" s="222" t="s">
        <v>119</v>
      </c>
      <c r="D81" s="223">
        <v>45442</v>
      </c>
      <c r="E81" s="222">
        <v>2557.6</v>
      </c>
      <c r="F81" s="222">
        <v>2571.5333333333333</v>
      </c>
      <c r="G81" s="224">
        <v>2477.1166666666668</v>
      </c>
      <c r="H81" s="224">
        <v>2396.6333333333337</v>
      </c>
      <c r="I81" s="224">
        <v>2302.2166666666672</v>
      </c>
      <c r="J81" s="224">
        <v>2652.0166666666664</v>
      </c>
      <c r="K81" s="224">
        <v>2746.4333333333334</v>
      </c>
      <c r="L81" s="224">
        <v>2826.9166666666661</v>
      </c>
      <c r="M81" s="225">
        <v>2665.95</v>
      </c>
      <c r="N81" s="225">
        <v>2491.0500000000002</v>
      </c>
      <c r="O81" s="225">
        <v>4732650</v>
      </c>
      <c r="P81" s="226">
        <v>8.6117868453665036E-2</v>
      </c>
    </row>
    <row r="82" spans="1:16" ht="12.75" customHeight="1">
      <c r="A82" s="218">
        <v>72</v>
      </c>
      <c r="B82" s="230" t="s">
        <v>42</v>
      </c>
      <c r="C82" s="222" t="s">
        <v>120</v>
      </c>
      <c r="D82" s="223">
        <v>45442</v>
      </c>
      <c r="E82" s="222">
        <v>428.15</v>
      </c>
      <c r="F82" s="222">
        <v>426.66666666666669</v>
      </c>
      <c r="G82" s="224">
        <v>422.73333333333335</v>
      </c>
      <c r="H82" s="224">
        <v>417.31666666666666</v>
      </c>
      <c r="I82" s="224">
        <v>413.38333333333333</v>
      </c>
      <c r="J82" s="224">
        <v>432.08333333333337</v>
      </c>
      <c r="K82" s="224">
        <v>436.01666666666665</v>
      </c>
      <c r="L82" s="224">
        <v>441.43333333333339</v>
      </c>
      <c r="M82" s="225">
        <v>430.6</v>
      </c>
      <c r="N82" s="225">
        <v>421.25</v>
      </c>
      <c r="O82" s="225">
        <v>10870000</v>
      </c>
      <c r="P82" s="226">
        <v>7.3651261277849378E-4</v>
      </c>
    </row>
    <row r="83" spans="1:16" ht="12.75" customHeight="1">
      <c r="A83" s="218">
        <v>73</v>
      </c>
      <c r="B83" s="230" t="s">
        <v>47</v>
      </c>
      <c r="C83" s="222" t="s">
        <v>121</v>
      </c>
      <c r="D83" s="223">
        <v>45442</v>
      </c>
      <c r="E83" s="222">
        <v>2444.5</v>
      </c>
      <c r="F83" s="222">
        <v>2438.5</v>
      </c>
      <c r="G83" s="224">
        <v>2418.85</v>
      </c>
      <c r="H83" s="224">
        <v>2393.1999999999998</v>
      </c>
      <c r="I83" s="224">
        <v>2373.5499999999997</v>
      </c>
      <c r="J83" s="224">
        <v>2464.15</v>
      </c>
      <c r="K83" s="224">
        <v>2483.7999999999997</v>
      </c>
      <c r="L83" s="224">
        <v>2509.4500000000003</v>
      </c>
      <c r="M83" s="225">
        <v>2458.15</v>
      </c>
      <c r="N83" s="225">
        <v>2412.85</v>
      </c>
      <c r="O83" s="225">
        <v>6568290</v>
      </c>
      <c r="P83" s="226">
        <v>-1.5444015444015444E-2</v>
      </c>
    </row>
    <row r="84" spans="1:16" ht="12.75" customHeight="1">
      <c r="A84" s="218">
        <v>74</v>
      </c>
      <c r="B84" s="230" t="s">
        <v>82</v>
      </c>
      <c r="C84" s="222" t="s">
        <v>122</v>
      </c>
      <c r="D84" s="223">
        <v>45442</v>
      </c>
      <c r="E84" s="222">
        <v>541.9</v>
      </c>
      <c r="F84" s="222">
        <v>544.38333333333333</v>
      </c>
      <c r="G84" s="224">
        <v>535.76666666666665</v>
      </c>
      <c r="H84" s="224">
        <v>529.63333333333333</v>
      </c>
      <c r="I84" s="224">
        <v>521.01666666666665</v>
      </c>
      <c r="J84" s="224">
        <v>550.51666666666665</v>
      </c>
      <c r="K84" s="224">
        <v>559.13333333333321</v>
      </c>
      <c r="L84" s="224">
        <v>565.26666666666665</v>
      </c>
      <c r="M84" s="225">
        <v>553</v>
      </c>
      <c r="N84" s="225">
        <v>538.25</v>
      </c>
      <c r="O84" s="225">
        <v>6275000</v>
      </c>
      <c r="P84" s="226">
        <v>4.1709898319153352E-2</v>
      </c>
    </row>
    <row r="85" spans="1:16" ht="12.75" customHeight="1">
      <c r="A85" s="218">
        <v>75</v>
      </c>
      <c r="B85" s="230" t="s">
        <v>40</v>
      </c>
      <c r="C85" s="222" t="s">
        <v>123</v>
      </c>
      <c r="D85" s="223">
        <v>45442</v>
      </c>
      <c r="E85" s="222">
        <v>3976.95</v>
      </c>
      <c r="F85" s="222">
        <v>3976.5833333333335</v>
      </c>
      <c r="G85" s="224">
        <v>3952.666666666667</v>
      </c>
      <c r="H85" s="224">
        <v>3928.3833333333337</v>
      </c>
      <c r="I85" s="224">
        <v>3904.4666666666672</v>
      </c>
      <c r="J85" s="224">
        <v>4000.8666666666668</v>
      </c>
      <c r="K85" s="224">
        <v>4024.7833333333338</v>
      </c>
      <c r="L85" s="224">
        <v>4049.0666666666666</v>
      </c>
      <c r="M85" s="225">
        <v>4000.5</v>
      </c>
      <c r="N85" s="225">
        <v>3952.3</v>
      </c>
      <c r="O85" s="225">
        <v>8089500</v>
      </c>
      <c r="P85" s="226">
        <v>-1.7417920781255692E-2</v>
      </c>
    </row>
    <row r="86" spans="1:16" ht="12.75" customHeight="1">
      <c r="A86" s="218">
        <v>76</v>
      </c>
      <c r="B86" s="230" t="s">
        <v>40</v>
      </c>
      <c r="C86" s="229" t="s">
        <v>124</v>
      </c>
      <c r="D86" s="223">
        <v>45442</v>
      </c>
      <c r="E86" s="222">
        <v>1682.9</v>
      </c>
      <c r="F86" s="222">
        <v>1684.3</v>
      </c>
      <c r="G86" s="224">
        <v>1658.6</v>
      </c>
      <c r="H86" s="224">
        <v>1634.3</v>
      </c>
      <c r="I86" s="224">
        <v>1608.6</v>
      </c>
      <c r="J86" s="224">
        <v>1708.6</v>
      </c>
      <c r="K86" s="224">
        <v>1734.3000000000002</v>
      </c>
      <c r="L86" s="224">
        <v>1758.6</v>
      </c>
      <c r="M86" s="225">
        <v>1710</v>
      </c>
      <c r="N86" s="225">
        <v>1660</v>
      </c>
      <c r="O86" s="225">
        <v>7034500</v>
      </c>
      <c r="P86" s="226">
        <v>-3.6369863013698628E-2</v>
      </c>
    </row>
    <row r="87" spans="1:16" ht="12.75" customHeight="1">
      <c r="A87" s="218">
        <v>77</v>
      </c>
      <c r="B87" s="230" t="s">
        <v>85</v>
      </c>
      <c r="C87" s="222" t="s">
        <v>125</v>
      </c>
      <c r="D87" s="223">
        <v>45442</v>
      </c>
      <c r="E87" s="222">
        <v>1355.5</v>
      </c>
      <c r="F87" s="222">
        <v>1359.2833333333335</v>
      </c>
      <c r="G87" s="224">
        <v>1348.666666666667</v>
      </c>
      <c r="H87" s="224">
        <v>1341.8333333333335</v>
      </c>
      <c r="I87" s="224">
        <v>1331.2166666666669</v>
      </c>
      <c r="J87" s="224">
        <v>1366.116666666667</v>
      </c>
      <c r="K87" s="224">
        <v>1376.7333333333333</v>
      </c>
      <c r="L87" s="224">
        <v>1383.5666666666671</v>
      </c>
      <c r="M87" s="225">
        <v>1369.9</v>
      </c>
      <c r="N87" s="225">
        <v>1352.45</v>
      </c>
      <c r="O87" s="225">
        <v>21309400</v>
      </c>
      <c r="P87" s="226">
        <v>7.5765071736518488E-2</v>
      </c>
    </row>
    <row r="88" spans="1:16" ht="12.75" customHeight="1">
      <c r="A88" s="218">
        <v>78</v>
      </c>
      <c r="B88" s="230" t="s">
        <v>66</v>
      </c>
      <c r="C88" s="222" t="s">
        <v>126</v>
      </c>
      <c r="D88" s="223">
        <v>45442</v>
      </c>
      <c r="E88" s="222">
        <v>3962.95</v>
      </c>
      <c r="F88" s="222">
        <v>3950.8166666666671</v>
      </c>
      <c r="G88" s="224">
        <v>3927.6333333333341</v>
      </c>
      <c r="H88" s="224">
        <v>3892.3166666666671</v>
      </c>
      <c r="I88" s="224">
        <v>3869.1333333333341</v>
      </c>
      <c r="J88" s="224">
        <v>3986.1333333333341</v>
      </c>
      <c r="K88" s="224">
        <v>4009.3166666666675</v>
      </c>
      <c r="L88" s="224">
        <v>4044.6333333333341</v>
      </c>
      <c r="M88" s="225">
        <v>3974</v>
      </c>
      <c r="N88" s="225">
        <v>3915.5</v>
      </c>
      <c r="O88" s="225">
        <v>2933250</v>
      </c>
      <c r="P88" s="226">
        <v>1.2800819252432156E-3</v>
      </c>
    </row>
    <row r="89" spans="1:16" ht="12.75" customHeight="1">
      <c r="A89" s="218">
        <v>79</v>
      </c>
      <c r="B89" s="230" t="s">
        <v>61</v>
      </c>
      <c r="C89" s="222" t="s">
        <v>127</v>
      </c>
      <c r="D89" s="223">
        <v>45442</v>
      </c>
      <c r="E89" s="222">
        <v>1523.95</v>
      </c>
      <c r="F89" s="222">
        <v>1519.9833333333333</v>
      </c>
      <c r="G89" s="224">
        <v>1513.4166666666667</v>
      </c>
      <c r="H89" s="224">
        <v>1502.8833333333334</v>
      </c>
      <c r="I89" s="224">
        <v>1496.3166666666668</v>
      </c>
      <c r="J89" s="224">
        <v>1530.5166666666667</v>
      </c>
      <c r="K89" s="224">
        <v>1537.0833333333333</v>
      </c>
      <c r="L89" s="224">
        <v>1547.6166666666666</v>
      </c>
      <c r="M89" s="225">
        <v>1526.55</v>
      </c>
      <c r="N89" s="225">
        <v>1509.45</v>
      </c>
      <c r="O89" s="225">
        <v>185040350</v>
      </c>
      <c r="P89" s="226">
        <v>-2.1464907203541418E-2</v>
      </c>
    </row>
    <row r="90" spans="1:16" ht="12.75" customHeight="1">
      <c r="A90" s="218">
        <v>80</v>
      </c>
      <c r="B90" s="230" t="s">
        <v>66</v>
      </c>
      <c r="C90" s="222" t="s">
        <v>128</v>
      </c>
      <c r="D90" s="223">
        <v>45442</v>
      </c>
      <c r="E90" s="222">
        <v>581.6</v>
      </c>
      <c r="F90" s="222">
        <v>583.4666666666667</v>
      </c>
      <c r="G90" s="224">
        <v>575.98333333333335</v>
      </c>
      <c r="H90" s="224">
        <v>570.36666666666667</v>
      </c>
      <c r="I90" s="224">
        <v>562.88333333333333</v>
      </c>
      <c r="J90" s="224">
        <v>589.08333333333337</v>
      </c>
      <c r="K90" s="224">
        <v>596.56666666666672</v>
      </c>
      <c r="L90" s="224">
        <v>602.18333333333339</v>
      </c>
      <c r="M90" s="225">
        <v>590.95000000000005</v>
      </c>
      <c r="N90" s="225">
        <v>577.85</v>
      </c>
      <c r="O90" s="225">
        <v>33880000</v>
      </c>
      <c r="P90" s="226">
        <v>5.3892215568862277E-2</v>
      </c>
    </row>
    <row r="91" spans="1:16" ht="12.75" customHeight="1">
      <c r="A91" s="218">
        <v>81</v>
      </c>
      <c r="B91" s="230" t="s">
        <v>54</v>
      </c>
      <c r="C91" s="222" t="s">
        <v>129</v>
      </c>
      <c r="D91" s="223">
        <v>45442</v>
      </c>
      <c r="E91" s="222">
        <v>4605.1000000000004</v>
      </c>
      <c r="F91" s="222">
        <v>4607.7</v>
      </c>
      <c r="G91" s="224">
        <v>4565.3999999999996</v>
      </c>
      <c r="H91" s="224">
        <v>4525.7</v>
      </c>
      <c r="I91" s="224">
        <v>4483.3999999999996</v>
      </c>
      <c r="J91" s="224">
        <v>4647.3999999999996</v>
      </c>
      <c r="K91" s="224">
        <v>4689.7000000000007</v>
      </c>
      <c r="L91" s="224">
        <v>4729.3999999999996</v>
      </c>
      <c r="M91" s="225">
        <v>4650</v>
      </c>
      <c r="N91" s="225">
        <v>4568</v>
      </c>
      <c r="O91" s="225">
        <v>4528200</v>
      </c>
      <c r="P91" s="226">
        <v>-2.247263778252704E-2</v>
      </c>
    </row>
    <row r="92" spans="1:16" ht="12.75" customHeight="1">
      <c r="A92" s="218">
        <v>82</v>
      </c>
      <c r="B92" s="230" t="s">
        <v>130</v>
      </c>
      <c r="C92" s="222" t="s">
        <v>131</v>
      </c>
      <c r="D92" s="223">
        <v>45442</v>
      </c>
      <c r="E92" s="222">
        <v>648</v>
      </c>
      <c r="F92" s="222">
        <v>644.38333333333333</v>
      </c>
      <c r="G92" s="224">
        <v>636.76666666666665</v>
      </c>
      <c r="H92" s="224">
        <v>625.5333333333333</v>
      </c>
      <c r="I92" s="224">
        <v>617.91666666666663</v>
      </c>
      <c r="J92" s="224">
        <v>655.61666666666667</v>
      </c>
      <c r="K92" s="224">
        <v>663.23333333333323</v>
      </c>
      <c r="L92" s="224">
        <v>674.4666666666667</v>
      </c>
      <c r="M92" s="225">
        <v>652</v>
      </c>
      <c r="N92" s="225">
        <v>633.15</v>
      </c>
      <c r="O92" s="225">
        <v>48662600</v>
      </c>
      <c r="P92" s="226">
        <v>0.18039189051516283</v>
      </c>
    </row>
    <row r="93" spans="1:16" ht="12.75" customHeight="1">
      <c r="A93" s="218">
        <v>83</v>
      </c>
      <c r="B93" s="230" t="s">
        <v>130</v>
      </c>
      <c r="C93" s="222" t="s">
        <v>132</v>
      </c>
      <c r="D93" s="223">
        <v>45442</v>
      </c>
      <c r="E93" s="222">
        <v>395.35</v>
      </c>
      <c r="F93" s="222">
        <v>393.83333333333331</v>
      </c>
      <c r="G93" s="224">
        <v>389.31666666666661</v>
      </c>
      <c r="H93" s="224">
        <v>383.2833333333333</v>
      </c>
      <c r="I93" s="224">
        <v>378.76666666666659</v>
      </c>
      <c r="J93" s="224">
        <v>399.86666666666662</v>
      </c>
      <c r="K93" s="224">
        <v>404.38333333333338</v>
      </c>
      <c r="L93" s="224">
        <v>410.41666666666663</v>
      </c>
      <c r="M93" s="225">
        <v>398.35</v>
      </c>
      <c r="N93" s="225">
        <v>387.8</v>
      </c>
      <c r="O93" s="225">
        <v>33427100</v>
      </c>
      <c r="P93" s="226">
        <v>4.697875166002656E-2</v>
      </c>
    </row>
    <row r="94" spans="1:16" ht="12.75" customHeight="1">
      <c r="A94" s="218">
        <v>84</v>
      </c>
      <c r="B94" s="230" t="s">
        <v>82</v>
      </c>
      <c r="C94" s="228" t="s">
        <v>133</v>
      </c>
      <c r="D94" s="223">
        <v>45442</v>
      </c>
      <c r="E94" s="222">
        <v>538.4</v>
      </c>
      <c r="F94" s="222">
        <v>528.66666666666663</v>
      </c>
      <c r="G94" s="224">
        <v>516.13333333333321</v>
      </c>
      <c r="H94" s="224">
        <v>493.86666666666656</v>
      </c>
      <c r="I94" s="224">
        <v>481.33333333333314</v>
      </c>
      <c r="J94" s="224">
        <v>550.93333333333328</v>
      </c>
      <c r="K94" s="224">
        <v>563.46666666666681</v>
      </c>
      <c r="L94" s="224">
        <v>585.73333333333335</v>
      </c>
      <c r="M94" s="225">
        <v>541.20000000000005</v>
      </c>
      <c r="N94" s="225">
        <v>506.4</v>
      </c>
      <c r="O94" s="225">
        <v>31677750</v>
      </c>
      <c r="P94" s="226">
        <v>3.3063308972439906E-2</v>
      </c>
    </row>
    <row r="95" spans="1:16" ht="12.75" customHeight="1">
      <c r="A95" s="218">
        <v>85</v>
      </c>
      <c r="B95" s="230" t="s">
        <v>57</v>
      </c>
      <c r="C95" s="222" t="s">
        <v>134</v>
      </c>
      <c r="D95" s="223">
        <v>45442</v>
      </c>
      <c r="E95" s="222">
        <v>2244.25</v>
      </c>
      <c r="F95" s="222">
        <v>2243.5166666666669</v>
      </c>
      <c r="G95" s="224">
        <v>2232.0333333333338</v>
      </c>
      <c r="H95" s="224">
        <v>2219.8166666666671</v>
      </c>
      <c r="I95" s="224">
        <v>2208.3333333333339</v>
      </c>
      <c r="J95" s="224">
        <v>2255.7333333333336</v>
      </c>
      <c r="K95" s="224">
        <v>2267.2166666666662</v>
      </c>
      <c r="L95" s="224">
        <v>2279.4333333333334</v>
      </c>
      <c r="M95" s="225">
        <v>2255</v>
      </c>
      <c r="N95" s="225">
        <v>2231.3000000000002</v>
      </c>
      <c r="O95" s="225">
        <v>21984300</v>
      </c>
      <c r="P95" s="226">
        <v>2.0374118033145545E-3</v>
      </c>
    </row>
    <row r="96" spans="1:16" ht="12.75" customHeight="1">
      <c r="A96" s="218">
        <v>86</v>
      </c>
      <c r="B96" s="230" t="s">
        <v>61</v>
      </c>
      <c r="C96" s="222" t="s">
        <v>136</v>
      </c>
      <c r="D96" s="223">
        <v>45442</v>
      </c>
      <c r="E96" s="222">
        <v>1149.95</v>
      </c>
      <c r="F96" s="222">
        <v>1151.3999999999999</v>
      </c>
      <c r="G96" s="224">
        <v>1141.0499999999997</v>
      </c>
      <c r="H96" s="224">
        <v>1132.1499999999999</v>
      </c>
      <c r="I96" s="224">
        <v>1121.7999999999997</v>
      </c>
      <c r="J96" s="224">
        <v>1160.2999999999997</v>
      </c>
      <c r="K96" s="224">
        <v>1170.6499999999996</v>
      </c>
      <c r="L96" s="224">
        <v>1179.5499999999997</v>
      </c>
      <c r="M96" s="225">
        <v>1161.75</v>
      </c>
      <c r="N96" s="225">
        <v>1142.5</v>
      </c>
      <c r="O96" s="225">
        <v>81307800</v>
      </c>
      <c r="P96" s="226">
        <v>-2.1325357037536335E-2</v>
      </c>
    </row>
    <row r="97" spans="1:16" ht="12.75" customHeight="1">
      <c r="A97" s="218">
        <v>87</v>
      </c>
      <c r="B97" s="230" t="s">
        <v>66</v>
      </c>
      <c r="C97" s="222" t="s">
        <v>137</v>
      </c>
      <c r="D97" s="223">
        <v>45442</v>
      </c>
      <c r="E97" s="222">
        <v>1714</v>
      </c>
      <c r="F97" s="222">
        <v>1723.6499999999999</v>
      </c>
      <c r="G97" s="224">
        <v>1702.3499999999997</v>
      </c>
      <c r="H97" s="224">
        <v>1690.6999999999998</v>
      </c>
      <c r="I97" s="224">
        <v>1669.3999999999996</v>
      </c>
      <c r="J97" s="224">
        <v>1735.2999999999997</v>
      </c>
      <c r="K97" s="224">
        <v>1756.6</v>
      </c>
      <c r="L97" s="224">
        <v>1768.2499999999998</v>
      </c>
      <c r="M97" s="225">
        <v>1744.95</v>
      </c>
      <c r="N97" s="225">
        <v>1712</v>
      </c>
      <c r="O97" s="225">
        <v>3782500</v>
      </c>
      <c r="P97" s="226">
        <v>1.489133351220821E-2</v>
      </c>
    </row>
    <row r="98" spans="1:16" ht="12.75" customHeight="1">
      <c r="A98" s="218">
        <v>88</v>
      </c>
      <c r="B98" s="230" t="s">
        <v>66</v>
      </c>
      <c r="C98" s="222" t="s">
        <v>138</v>
      </c>
      <c r="D98" s="223">
        <v>45442</v>
      </c>
      <c r="E98" s="222">
        <v>577.70000000000005</v>
      </c>
      <c r="F98" s="222">
        <v>577.98333333333335</v>
      </c>
      <c r="G98" s="224">
        <v>572.4666666666667</v>
      </c>
      <c r="H98" s="224">
        <v>567.23333333333335</v>
      </c>
      <c r="I98" s="224">
        <v>561.7166666666667</v>
      </c>
      <c r="J98" s="224">
        <v>583.2166666666667</v>
      </c>
      <c r="K98" s="224">
        <v>588.73333333333335</v>
      </c>
      <c r="L98" s="224">
        <v>593.9666666666667</v>
      </c>
      <c r="M98" s="225">
        <v>583.5</v>
      </c>
      <c r="N98" s="225">
        <v>572.75</v>
      </c>
      <c r="O98" s="225">
        <v>15342000</v>
      </c>
      <c r="P98" s="226">
        <v>9.1761223482979774E-3</v>
      </c>
    </row>
    <row r="99" spans="1:16" ht="12.75" customHeight="1">
      <c r="A99" s="218">
        <v>89</v>
      </c>
      <c r="B99" s="230" t="s">
        <v>77</v>
      </c>
      <c r="C99" s="222" t="s">
        <v>139</v>
      </c>
      <c r="D99" s="223">
        <v>45442</v>
      </c>
      <c r="E99" s="222">
        <v>13.35</v>
      </c>
      <c r="F99" s="222">
        <v>13.449999999999998</v>
      </c>
      <c r="G99" s="224">
        <v>13.199999999999996</v>
      </c>
      <c r="H99" s="224">
        <v>13.049999999999999</v>
      </c>
      <c r="I99" s="224">
        <v>12.799999999999997</v>
      </c>
      <c r="J99" s="224">
        <v>13.599999999999994</v>
      </c>
      <c r="K99" s="224">
        <v>13.849999999999998</v>
      </c>
      <c r="L99" s="224">
        <v>13.999999999999993</v>
      </c>
      <c r="M99" s="225">
        <v>13.7</v>
      </c>
      <c r="N99" s="225">
        <v>13.3</v>
      </c>
      <c r="O99" s="225">
        <v>3752920000</v>
      </c>
      <c r="P99" s="226">
        <v>-2.4454297045282979E-3</v>
      </c>
    </row>
    <row r="100" spans="1:16" ht="12.75" customHeight="1">
      <c r="A100" s="218">
        <v>90</v>
      </c>
      <c r="B100" s="230" t="s">
        <v>66</v>
      </c>
      <c r="C100" s="222" t="s">
        <v>140</v>
      </c>
      <c r="D100" s="223">
        <v>45442</v>
      </c>
      <c r="E100" s="222">
        <v>122.35</v>
      </c>
      <c r="F100" s="222">
        <v>122.60000000000001</v>
      </c>
      <c r="G100" s="224">
        <v>121.80000000000001</v>
      </c>
      <c r="H100" s="224">
        <v>121.25</v>
      </c>
      <c r="I100" s="224">
        <v>120.45</v>
      </c>
      <c r="J100" s="224">
        <v>123.15000000000002</v>
      </c>
      <c r="K100" s="224">
        <v>123.95</v>
      </c>
      <c r="L100" s="224">
        <v>124.50000000000003</v>
      </c>
      <c r="M100" s="225">
        <v>123.4</v>
      </c>
      <c r="N100" s="225">
        <v>122.05</v>
      </c>
      <c r="O100" s="225">
        <v>78470000</v>
      </c>
      <c r="P100" s="226">
        <v>-5.449936628643853E-3</v>
      </c>
    </row>
    <row r="101" spans="1:16" ht="12.75" customHeight="1">
      <c r="A101" s="218">
        <v>91</v>
      </c>
      <c r="B101" s="230" t="s">
        <v>61</v>
      </c>
      <c r="C101" s="222" t="s">
        <v>141</v>
      </c>
      <c r="D101" s="223">
        <v>45442</v>
      </c>
      <c r="E101" s="222">
        <v>82.4</v>
      </c>
      <c r="F101" s="222">
        <v>82.600000000000009</v>
      </c>
      <c r="G101" s="224">
        <v>82.000000000000014</v>
      </c>
      <c r="H101" s="224">
        <v>81.600000000000009</v>
      </c>
      <c r="I101" s="224">
        <v>81.000000000000014</v>
      </c>
      <c r="J101" s="224">
        <v>83.000000000000014</v>
      </c>
      <c r="K101" s="224">
        <v>83.600000000000009</v>
      </c>
      <c r="L101" s="224">
        <v>84.000000000000014</v>
      </c>
      <c r="M101" s="225">
        <v>83.2</v>
      </c>
      <c r="N101" s="225">
        <v>82.2</v>
      </c>
      <c r="O101" s="225">
        <v>380250000</v>
      </c>
      <c r="P101" s="226">
        <v>2.3766734648547141E-2</v>
      </c>
    </row>
    <row r="102" spans="1:16" ht="12.75" customHeight="1">
      <c r="A102" s="218">
        <v>92</v>
      </c>
      <c r="B102" s="230" t="s">
        <v>187</v>
      </c>
      <c r="C102" s="228" t="s">
        <v>142</v>
      </c>
      <c r="D102" s="223">
        <v>45442</v>
      </c>
      <c r="E102" s="222">
        <v>157.75</v>
      </c>
      <c r="F102" s="222">
        <v>158.38333333333333</v>
      </c>
      <c r="G102" s="224">
        <v>155.86666666666665</v>
      </c>
      <c r="H102" s="224">
        <v>153.98333333333332</v>
      </c>
      <c r="I102" s="224">
        <v>151.46666666666664</v>
      </c>
      <c r="J102" s="224">
        <v>160.26666666666665</v>
      </c>
      <c r="K102" s="224">
        <v>162.7833333333333</v>
      </c>
      <c r="L102" s="224">
        <v>164.66666666666666</v>
      </c>
      <c r="M102" s="225">
        <v>160.9</v>
      </c>
      <c r="N102" s="225">
        <v>156.5</v>
      </c>
      <c r="O102" s="225">
        <v>67665000</v>
      </c>
      <c r="P102" s="226">
        <v>3.3270343010937412E-2</v>
      </c>
    </row>
    <row r="103" spans="1:16" ht="12.75" customHeight="1">
      <c r="A103" s="218">
        <v>93</v>
      </c>
      <c r="B103" s="230" t="s">
        <v>82</v>
      </c>
      <c r="C103" s="222" t="s">
        <v>143</v>
      </c>
      <c r="D103" s="223">
        <v>45442</v>
      </c>
      <c r="E103" s="222">
        <v>456.05</v>
      </c>
      <c r="F103" s="222">
        <v>458.86666666666662</v>
      </c>
      <c r="G103" s="224">
        <v>446.23333333333323</v>
      </c>
      <c r="H103" s="224">
        <v>436.41666666666663</v>
      </c>
      <c r="I103" s="224">
        <v>423.78333333333325</v>
      </c>
      <c r="J103" s="224">
        <v>468.68333333333322</v>
      </c>
      <c r="K103" s="224">
        <v>481.31666666666655</v>
      </c>
      <c r="L103" s="224">
        <v>491.13333333333321</v>
      </c>
      <c r="M103" s="225">
        <v>471.5</v>
      </c>
      <c r="N103" s="225">
        <v>449.05</v>
      </c>
      <c r="O103" s="225">
        <v>19113875</v>
      </c>
      <c r="P103" s="226">
        <v>0.1664848535705295</v>
      </c>
    </row>
    <row r="104" spans="1:16" ht="12.75" customHeight="1">
      <c r="A104" s="218">
        <v>94</v>
      </c>
      <c r="B104" s="230" t="s">
        <v>115</v>
      </c>
      <c r="C104" s="229" t="s">
        <v>144</v>
      </c>
      <c r="D104" s="223">
        <v>45442</v>
      </c>
      <c r="E104" s="222">
        <v>581.1</v>
      </c>
      <c r="F104" s="222">
        <v>582.36666666666667</v>
      </c>
      <c r="G104" s="224">
        <v>577.73333333333335</v>
      </c>
      <c r="H104" s="224">
        <v>574.36666666666667</v>
      </c>
      <c r="I104" s="224">
        <v>569.73333333333335</v>
      </c>
      <c r="J104" s="224">
        <v>585.73333333333335</v>
      </c>
      <c r="K104" s="224">
        <v>590.36666666666679</v>
      </c>
      <c r="L104" s="224">
        <v>593.73333333333335</v>
      </c>
      <c r="M104" s="225">
        <v>587</v>
      </c>
      <c r="N104" s="225">
        <v>579</v>
      </c>
      <c r="O104" s="225">
        <v>21707000</v>
      </c>
      <c r="P104" s="226">
        <v>3.2815677574413015E-3</v>
      </c>
    </row>
    <row r="105" spans="1:16" ht="12.75" customHeight="1">
      <c r="A105" s="218">
        <v>95</v>
      </c>
      <c r="B105" s="230" t="s">
        <v>47</v>
      </c>
      <c r="C105" s="222" t="s">
        <v>145</v>
      </c>
      <c r="D105" s="223">
        <v>45442</v>
      </c>
      <c r="E105" s="222">
        <v>226.2</v>
      </c>
      <c r="F105" s="222">
        <v>226.21666666666667</v>
      </c>
      <c r="G105" s="224">
        <v>224.98333333333335</v>
      </c>
      <c r="H105" s="224">
        <v>223.76666666666668</v>
      </c>
      <c r="I105" s="224">
        <v>222.53333333333336</v>
      </c>
      <c r="J105" s="224">
        <v>227.43333333333334</v>
      </c>
      <c r="K105" s="224">
        <v>228.66666666666663</v>
      </c>
      <c r="L105" s="224">
        <v>229.88333333333333</v>
      </c>
      <c r="M105" s="225">
        <v>227.45</v>
      </c>
      <c r="N105" s="225">
        <v>225</v>
      </c>
      <c r="O105" s="225">
        <v>24687700</v>
      </c>
      <c r="P105" s="226">
        <v>3.8915094339622642E-3</v>
      </c>
    </row>
    <row r="106" spans="1:16" ht="12.75" customHeight="1">
      <c r="A106" s="218">
        <v>96</v>
      </c>
      <c r="B106" s="230" t="s">
        <v>57</v>
      </c>
      <c r="C106" s="229" t="s">
        <v>146</v>
      </c>
      <c r="D106" s="223">
        <v>45442</v>
      </c>
      <c r="E106" s="222">
        <v>2876.35</v>
      </c>
      <c r="F106" s="222">
        <v>2831.1666666666665</v>
      </c>
      <c r="G106" s="224">
        <v>2729.2833333333328</v>
      </c>
      <c r="H106" s="224">
        <v>2582.2166666666662</v>
      </c>
      <c r="I106" s="224">
        <v>2480.3333333333326</v>
      </c>
      <c r="J106" s="224">
        <v>2978.2333333333331</v>
      </c>
      <c r="K106" s="224">
        <v>3080.1166666666672</v>
      </c>
      <c r="L106" s="224">
        <v>3227.1833333333334</v>
      </c>
      <c r="M106" s="225">
        <v>2933.05</v>
      </c>
      <c r="N106" s="225">
        <v>2684.1</v>
      </c>
      <c r="O106" s="225">
        <v>1390500</v>
      </c>
      <c r="P106" s="226">
        <v>0.13938053097345132</v>
      </c>
    </row>
    <row r="107" spans="1:16" ht="12.75" customHeight="1">
      <c r="A107" s="218">
        <v>97</v>
      </c>
      <c r="B107" s="230" t="s">
        <v>115</v>
      </c>
      <c r="C107" s="227" t="s">
        <v>147</v>
      </c>
      <c r="D107" s="223">
        <v>45442</v>
      </c>
      <c r="E107" s="222">
        <v>4141.7</v>
      </c>
      <c r="F107" s="222">
        <v>4094.4</v>
      </c>
      <c r="G107" s="224">
        <v>4035.3</v>
      </c>
      <c r="H107" s="224">
        <v>3928.9</v>
      </c>
      <c r="I107" s="224">
        <v>3869.8</v>
      </c>
      <c r="J107" s="224">
        <v>4200.8</v>
      </c>
      <c r="K107" s="224">
        <v>4259.8999999999996</v>
      </c>
      <c r="L107" s="224">
        <v>4366.3</v>
      </c>
      <c r="M107" s="225">
        <v>4153.5</v>
      </c>
      <c r="N107" s="225">
        <v>3988</v>
      </c>
      <c r="O107" s="225">
        <v>4587600</v>
      </c>
      <c r="P107" s="226">
        <v>5.8782801357058781E-2</v>
      </c>
    </row>
    <row r="108" spans="1:16" ht="12.75" customHeight="1">
      <c r="A108" s="218">
        <v>98</v>
      </c>
      <c r="B108" s="230" t="s">
        <v>61</v>
      </c>
      <c r="C108" s="229" t="s">
        <v>148</v>
      </c>
      <c r="D108" s="223">
        <v>45442</v>
      </c>
      <c r="E108" s="222">
        <v>1519.4</v>
      </c>
      <c r="F108" s="222">
        <v>1519.8333333333333</v>
      </c>
      <c r="G108" s="224">
        <v>1509.6666666666665</v>
      </c>
      <c r="H108" s="224">
        <v>1499.9333333333332</v>
      </c>
      <c r="I108" s="224">
        <v>1489.7666666666664</v>
      </c>
      <c r="J108" s="224">
        <v>1529.5666666666666</v>
      </c>
      <c r="K108" s="224">
        <v>1539.7333333333331</v>
      </c>
      <c r="L108" s="224">
        <v>1549.4666666666667</v>
      </c>
      <c r="M108" s="225">
        <v>1530</v>
      </c>
      <c r="N108" s="225">
        <v>1510.1</v>
      </c>
      <c r="O108" s="225">
        <v>24111000</v>
      </c>
      <c r="P108" s="226">
        <v>-7.9206698623655036E-3</v>
      </c>
    </row>
    <row r="109" spans="1:16" ht="12.75" customHeight="1">
      <c r="A109" s="218">
        <v>99</v>
      </c>
      <c r="B109" s="230" t="s">
        <v>77</v>
      </c>
      <c r="C109" s="222" t="s">
        <v>149</v>
      </c>
      <c r="D109" s="223">
        <v>45442</v>
      </c>
      <c r="E109" s="222">
        <v>355.65</v>
      </c>
      <c r="F109" s="222">
        <v>357.0333333333333</v>
      </c>
      <c r="G109" s="224">
        <v>349.01666666666659</v>
      </c>
      <c r="H109" s="224">
        <v>342.38333333333327</v>
      </c>
      <c r="I109" s="224">
        <v>334.36666666666656</v>
      </c>
      <c r="J109" s="224">
        <v>363.66666666666663</v>
      </c>
      <c r="K109" s="224">
        <v>371.68333333333328</v>
      </c>
      <c r="L109" s="224">
        <v>378.31666666666666</v>
      </c>
      <c r="M109" s="225">
        <v>365.05</v>
      </c>
      <c r="N109" s="225">
        <v>350.4</v>
      </c>
      <c r="O109" s="225">
        <v>71298000</v>
      </c>
      <c r="P109" s="226">
        <v>2.8620492272467084E-4</v>
      </c>
    </row>
    <row r="110" spans="1:16" ht="12.75" customHeight="1">
      <c r="A110" s="218">
        <v>100</v>
      </c>
      <c r="B110" s="230" t="s">
        <v>85</v>
      </c>
      <c r="C110" s="222" t="s">
        <v>150</v>
      </c>
      <c r="D110" s="223">
        <v>45442</v>
      </c>
      <c r="E110" s="222">
        <v>1427.45</v>
      </c>
      <c r="F110" s="222">
        <v>1425.95</v>
      </c>
      <c r="G110" s="224">
        <v>1416.8000000000002</v>
      </c>
      <c r="H110" s="224">
        <v>1406.15</v>
      </c>
      <c r="I110" s="224">
        <v>1397.0000000000002</v>
      </c>
      <c r="J110" s="224">
        <v>1436.6000000000001</v>
      </c>
      <c r="K110" s="224">
        <v>1445.7500000000002</v>
      </c>
      <c r="L110" s="224">
        <v>1456.4</v>
      </c>
      <c r="M110" s="225">
        <v>1435.1</v>
      </c>
      <c r="N110" s="225">
        <v>1415.3</v>
      </c>
      <c r="O110" s="225">
        <v>50759200</v>
      </c>
      <c r="P110" s="226">
        <v>2.5347241861329497E-2</v>
      </c>
    </row>
    <row r="111" spans="1:16" ht="12.75" customHeight="1">
      <c r="A111" s="218">
        <v>101</v>
      </c>
      <c r="B111" s="230" t="s">
        <v>82</v>
      </c>
      <c r="C111" s="222" t="s">
        <v>152</v>
      </c>
      <c r="D111" s="223">
        <v>45442</v>
      </c>
      <c r="E111" s="222">
        <v>174.95</v>
      </c>
      <c r="F111" s="222">
        <v>173.38333333333335</v>
      </c>
      <c r="G111" s="224">
        <v>170.6166666666667</v>
      </c>
      <c r="H111" s="224">
        <v>166.28333333333336</v>
      </c>
      <c r="I111" s="224">
        <v>163.51666666666671</v>
      </c>
      <c r="J111" s="224">
        <v>177.7166666666667</v>
      </c>
      <c r="K111" s="224">
        <v>180.48333333333335</v>
      </c>
      <c r="L111" s="224">
        <v>184.81666666666669</v>
      </c>
      <c r="M111" s="225">
        <v>176.15</v>
      </c>
      <c r="N111" s="225">
        <v>169.05</v>
      </c>
      <c r="O111" s="225">
        <v>177913125</v>
      </c>
      <c r="P111" s="226">
        <v>8.5288607369078423E-2</v>
      </c>
    </row>
    <row r="112" spans="1:16" ht="12.75" customHeight="1">
      <c r="A112" s="218">
        <v>102</v>
      </c>
      <c r="B112" s="230" t="s">
        <v>42</v>
      </c>
      <c r="C112" s="222" t="s">
        <v>153</v>
      </c>
      <c r="D112" s="223">
        <v>45442</v>
      </c>
      <c r="E112" s="222">
        <v>1358.9</v>
      </c>
      <c r="F112" s="222">
        <v>1354.3833333333334</v>
      </c>
      <c r="G112" s="224">
        <v>1344.7666666666669</v>
      </c>
      <c r="H112" s="224">
        <v>1330.6333333333334</v>
      </c>
      <c r="I112" s="224">
        <v>1321.0166666666669</v>
      </c>
      <c r="J112" s="224">
        <v>1368.5166666666669</v>
      </c>
      <c r="K112" s="224">
        <v>1378.1333333333332</v>
      </c>
      <c r="L112" s="224">
        <v>1392.2666666666669</v>
      </c>
      <c r="M112" s="225">
        <v>1364</v>
      </c>
      <c r="N112" s="225">
        <v>1340.25</v>
      </c>
      <c r="O112" s="225">
        <v>1853800</v>
      </c>
      <c r="P112" s="226">
        <v>-8.0000000000000002E-3</v>
      </c>
    </row>
    <row r="113" spans="1:16" ht="12.75" customHeight="1">
      <c r="A113" s="218">
        <v>103</v>
      </c>
      <c r="B113" s="230" t="s">
        <v>115</v>
      </c>
      <c r="C113" s="222" t="s">
        <v>154</v>
      </c>
      <c r="D113" s="223">
        <v>45442</v>
      </c>
      <c r="E113" s="222">
        <v>1066.55</v>
      </c>
      <c r="F113" s="222">
        <v>1066.0166666666667</v>
      </c>
      <c r="G113" s="224">
        <v>1046.0333333333333</v>
      </c>
      <c r="H113" s="224">
        <v>1025.5166666666667</v>
      </c>
      <c r="I113" s="224">
        <v>1005.5333333333333</v>
      </c>
      <c r="J113" s="224">
        <v>1086.5333333333333</v>
      </c>
      <c r="K113" s="224">
        <v>1106.5166666666664</v>
      </c>
      <c r="L113" s="224">
        <v>1127.0333333333333</v>
      </c>
      <c r="M113" s="225">
        <v>1086</v>
      </c>
      <c r="N113" s="225">
        <v>1045.5</v>
      </c>
      <c r="O113" s="225">
        <v>16415875</v>
      </c>
      <c r="P113" s="226">
        <v>2.6874657909140669E-2</v>
      </c>
    </row>
    <row r="114" spans="1:16" ht="12.75" customHeight="1">
      <c r="A114" s="218">
        <v>104</v>
      </c>
      <c r="B114" s="230" t="s">
        <v>57</v>
      </c>
      <c r="C114" s="229" t="s">
        <v>155</v>
      </c>
      <c r="D114" s="223">
        <v>45442</v>
      </c>
      <c r="E114" s="222">
        <v>440.7</v>
      </c>
      <c r="F114" s="222">
        <v>440</v>
      </c>
      <c r="G114" s="224">
        <v>435.8</v>
      </c>
      <c r="H114" s="224">
        <v>430.90000000000003</v>
      </c>
      <c r="I114" s="224">
        <v>426.70000000000005</v>
      </c>
      <c r="J114" s="224">
        <v>444.9</v>
      </c>
      <c r="K114" s="224">
        <v>449.1</v>
      </c>
      <c r="L114" s="224">
        <v>453.99999999999994</v>
      </c>
      <c r="M114" s="225">
        <v>444.2</v>
      </c>
      <c r="N114" s="225">
        <v>435.1</v>
      </c>
      <c r="O114" s="225">
        <v>118115200</v>
      </c>
      <c r="P114" s="226">
        <v>3.4182286851026866E-2</v>
      </c>
    </row>
    <row r="115" spans="1:16" ht="12.75" customHeight="1">
      <c r="A115" s="218">
        <v>105</v>
      </c>
      <c r="B115" s="230" t="s">
        <v>130</v>
      </c>
      <c r="C115" s="222" t="s">
        <v>156</v>
      </c>
      <c r="D115" s="223">
        <v>45442</v>
      </c>
      <c r="E115" s="222">
        <v>951</v>
      </c>
      <c r="F115" s="222">
        <v>949.7166666666667</v>
      </c>
      <c r="G115" s="224">
        <v>936.43333333333339</v>
      </c>
      <c r="H115" s="224">
        <v>921.86666666666667</v>
      </c>
      <c r="I115" s="224">
        <v>908.58333333333337</v>
      </c>
      <c r="J115" s="224">
        <v>964.28333333333342</v>
      </c>
      <c r="K115" s="224">
        <v>977.56666666666672</v>
      </c>
      <c r="L115" s="224">
        <v>992.13333333333344</v>
      </c>
      <c r="M115" s="225">
        <v>963</v>
      </c>
      <c r="N115" s="225">
        <v>935.15</v>
      </c>
      <c r="O115" s="225">
        <v>13010625</v>
      </c>
      <c r="P115" s="226">
        <v>1.3436541551044253E-2</v>
      </c>
    </row>
    <row r="116" spans="1:16" ht="12.75" customHeight="1">
      <c r="A116" s="218">
        <v>106</v>
      </c>
      <c r="B116" s="230" t="s">
        <v>47</v>
      </c>
      <c r="C116" s="222" t="s">
        <v>157</v>
      </c>
      <c r="D116" s="223">
        <v>45442</v>
      </c>
      <c r="E116" s="222">
        <v>3974.55</v>
      </c>
      <c r="F116" s="222">
        <v>3993.3666666666668</v>
      </c>
      <c r="G116" s="224">
        <v>3942.2833333333338</v>
      </c>
      <c r="H116" s="224">
        <v>3910.0166666666669</v>
      </c>
      <c r="I116" s="224">
        <v>3858.9333333333338</v>
      </c>
      <c r="J116" s="224">
        <v>4025.6333333333337</v>
      </c>
      <c r="K116" s="224">
        <v>4076.7166666666667</v>
      </c>
      <c r="L116" s="224">
        <v>4108.9833333333336</v>
      </c>
      <c r="M116" s="225">
        <v>4044.45</v>
      </c>
      <c r="N116" s="225">
        <v>3961.1</v>
      </c>
      <c r="O116" s="225">
        <v>776500</v>
      </c>
      <c r="P116" s="226">
        <v>4.438466711499664E-2</v>
      </c>
    </row>
    <row r="117" spans="1:16" ht="12.75" customHeight="1">
      <c r="A117" s="218">
        <v>107</v>
      </c>
      <c r="B117" s="230" t="s">
        <v>130</v>
      </c>
      <c r="C117" s="222" t="s">
        <v>158</v>
      </c>
      <c r="D117" s="223">
        <v>45442</v>
      </c>
      <c r="E117" s="222">
        <v>898.45</v>
      </c>
      <c r="F117" s="222">
        <v>896.51666666666677</v>
      </c>
      <c r="G117" s="224">
        <v>890.53333333333353</v>
      </c>
      <c r="H117" s="224">
        <v>882.61666666666679</v>
      </c>
      <c r="I117" s="224">
        <v>876.63333333333355</v>
      </c>
      <c r="J117" s="224">
        <v>904.43333333333351</v>
      </c>
      <c r="K117" s="224">
        <v>910.41666666666686</v>
      </c>
      <c r="L117" s="224">
        <v>918.33333333333348</v>
      </c>
      <c r="M117" s="225">
        <v>902.5</v>
      </c>
      <c r="N117" s="225">
        <v>888.6</v>
      </c>
      <c r="O117" s="225">
        <v>18353250</v>
      </c>
      <c r="P117" s="226">
        <v>1.266294227188082E-2</v>
      </c>
    </row>
    <row r="118" spans="1:16" ht="12.75" customHeight="1">
      <c r="A118" s="218">
        <v>108</v>
      </c>
      <c r="B118" s="230" t="s">
        <v>57</v>
      </c>
      <c r="C118" s="227" t="s">
        <v>159</v>
      </c>
      <c r="D118" s="223">
        <v>45442</v>
      </c>
      <c r="E118" s="222">
        <v>458.45</v>
      </c>
      <c r="F118" s="222">
        <v>460.56666666666661</v>
      </c>
      <c r="G118" s="224">
        <v>451.48333333333323</v>
      </c>
      <c r="H118" s="224">
        <v>444.51666666666665</v>
      </c>
      <c r="I118" s="224">
        <v>435.43333333333328</v>
      </c>
      <c r="J118" s="224">
        <v>467.53333333333319</v>
      </c>
      <c r="K118" s="224">
        <v>476.61666666666656</v>
      </c>
      <c r="L118" s="224">
        <v>483.58333333333314</v>
      </c>
      <c r="M118" s="225">
        <v>469.65</v>
      </c>
      <c r="N118" s="225">
        <v>453.6</v>
      </c>
      <c r="O118" s="225">
        <v>17965000</v>
      </c>
      <c r="P118" s="226">
        <v>5.8554909037342562E-2</v>
      </c>
    </row>
    <row r="119" spans="1:16" ht="12.75" customHeight="1">
      <c r="A119" s="218">
        <v>109</v>
      </c>
      <c r="B119" s="230" t="s">
        <v>61</v>
      </c>
      <c r="C119" s="222" t="s">
        <v>160</v>
      </c>
      <c r="D119" s="223">
        <v>45442</v>
      </c>
      <c r="E119" s="222">
        <v>1590.85</v>
      </c>
      <c r="F119" s="222">
        <v>1589.9666666666665</v>
      </c>
      <c r="G119" s="224">
        <v>1565.883333333333</v>
      </c>
      <c r="H119" s="224">
        <v>1540.9166666666665</v>
      </c>
      <c r="I119" s="224">
        <v>1516.833333333333</v>
      </c>
      <c r="J119" s="224">
        <v>1614.9333333333329</v>
      </c>
      <c r="K119" s="224">
        <v>1639.0166666666664</v>
      </c>
      <c r="L119" s="224">
        <v>1663.9833333333329</v>
      </c>
      <c r="M119" s="225">
        <v>1614.05</v>
      </c>
      <c r="N119" s="225">
        <v>1565</v>
      </c>
      <c r="O119" s="225">
        <v>61142800</v>
      </c>
      <c r="P119" s="226">
        <v>0.10528865621565338</v>
      </c>
    </row>
    <row r="120" spans="1:16" ht="12.75" customHeight="1">
      <c r="A120" s="218">
        <v>110</v>
      </c>
      <c r="B120" s="230" t="s">
        <v>66</v>
      </c>
      <c r="C120" s="222" t="s">
        <v>910</v>
      </c>
      <c r="D120" s="223">
        <v>45442</v>
      </c>
      <c r="E120" s="222">
        <v>170.95</v>
      </c>
      <c r="F120" s="222">
        <v>169.98333333333332</v>
      </c>
      <c r="G120" s="224">
        <v>168.46666666666664</v>
      </c>
      <c r="H120" s="224">
        <v>165.98333333333332</v>
      </c>
      <c r="I120" s="224">
        <v>164.46666666666664</v>
      </c>
      <c r="J120" s="224">
        <v>172.46666666666664</v>
      </c>
      <c r="K120" s="224">
        <v>173.98333333333335</v>
      </c>
      <c r="L120" s="224">
        <v>176.46666666666664</v>
      </c>
      <c r="M120" s="225">
        <v>171.5</v>
      </c>
      <c r="N120" s="225">
        <v>167.5</v>
      </c>
      <c r="O120" s="225">
        <v>50420600</v>
      </c>
      <c r="P120" s="226">
        <v>-1.12005600280014E-2</v>
      </c>
    </row>
    <row r="121" spans="1:16" ht="12.75" customHeight="1">
      <c r="A121" s="218">
        <v>111</v>
      </c>
      <c r="B121" s="230" t="s">
        <v>42</v>
      </c>
      <c r="C121" s="222" t="s">
        <v>161</v>
      </c>
      <c r="D121" s="223">
        <v>45442</v>
      </c>
      <c r="E121" s="222">
        <v>2365.35</v>
      </c>
      <c r="F121" s="222">
        <v>2378.2166666666667</v>
      </c>
      <c r="G121" s="224">
        <v>2345.3833333333332</v>
      </c>
      <c r="H121" s="224">
        <v>2325.4166666666665</v>
      </c>
      <c r="I121" s="224">
        <v>2292.583333333333</v>
      </c>
      <c r="J121" s="224">
        <v>2398.1833333333334</v>
      </c>
      <c r="K121" s="224">
        <v>2431.0166666666664</v>
      </c>
      <c r="L121" s="224">
        <v>2450.9833333333336</v>
      </c>
      <c r="M121" s="225">
        <v>2411.0500000000002</v>
      </c>
      <c r="N121" s="225">
        <v>2358.25</v>
      </c>
      <c r="O121" s="225">
        <v>1350000</v>
      </c>
      <c r="P121" s="226">
        <v>-2.110071785947357E-2</v>
      </c>
    </row>
    <row r="122" spans="1:16" ht="12.75" customHeight="1">
      <c r="A122" s="218">
        <v>112</v>
      </c>
      <c r="B122" s="230" t="s">
        <v>42</v>
      </c>
      <c r="C122" s="222" t="s">
        <v>162</v>
      </c>
      <c r="D122" s="223">
        <v>45442</v>
      </c>
      <c r="E122" s="222">
        <v>454.2</v>
      </c>
      <c r="F122" s="222">
        <v>455.2166666666667</v>
      </c>
      <c r="G122" s="224">
        <v>449.83333333333337</v>
      </c>
      <c r="H122" s="224">
        <v>445.4666666666667</v>
      </c>
      <c r="I122" s="224">
        <v>440.08333333333337</v>
      </c>
      <c r="J122" s="224">
        <v>459.58333333333337</v>
      </c>
      <c r="K122" s="224">
        <v>464.9666666666667</v>
      </c>
      <c r="L122" s="224">
        <v>469.33333333333337</v>
      </c>
      <c r="M122" s="225">
        <v>460.6</v>
      </c>
      <c r="N122" s="225">
        <v>450.85</v>
      </c>
      <c r="O122" s="225">
        <v>15400300</v>
      </c>
      <c r="P122" s="226">
        <v>1.3991493172151332E-2</v>
      </c>
    </row>
    <row r="123" spans="1:16" ht="12.75" customHeight="1">
      <c r="A123" s="218">
        <v>113</v>
      </c>
      <c r="B123" s="230" t="s">
        <v>66</v>
      </c>
      <c r="C123" s="222" t="s">
        <v>163</v>
      </c>
      <c r="D123" s="223">
        <v>45442</v>
      </c>
      <c r="E123" s="222">
        <v>675</v>
      </c>
      <c r="F123" s="222">
        <v>678.23333333333335</v>
      </c>
      <c r="G123" s="224">
        <v>667.9666666666667</v>
      </c>
      <c r="H123" s="224">
        <v>660.93333333333339</v>
      </c>
      <c r="I123" s="224">
        <v>650.66666666666674</v>
      </c>
      <c r="J123" s="224">
        <v>685.26666666666665</v>
      </c>
      <c r="K123" s="224">
        <v>695.5333333333333</v>
      </c>
      <c r="L123" s="224">
        <v>702.56666666666661</v>
      </c>
      <c r="M123" s="225">
        <v>688.5</v>
      </c>
      <c r="N123" s="225">
        <v>671.2</v>
      </c>
      <c r="O123" s="225">
        <v>34382000</v>
      </c>
      <c r="P123" s="226">
        <v>7.7969281275647789E-3</v>
      </c>
    </row>
    <row r="124" spans="1:16" ht="12.75" customHeight="1">
      <c r="A124" s="218">
        <v>114</v>
      </c>
      <c r="B124" s="230" t="s">
        <v>40</v>
      </c>
      <c r="C124" s="227" t="s">
        <v>164</v>
      </c>
      <c r="D124" s="223">
        <v>45442</v>
      </c>
      <c r="E124" s="222">
        <v>3633.75</v>
      </c>
      <c r="F124" s="222">
        <v>3632</v>
      </c>
      <c r="G124" s="224">
        <v>3603.5</v>
      </c>
      <c r="H124" s="224">
        <v>3573.25</v>
      </c>
      <c r="I124" s="224">
        <v>3544.75</v>
      </c>
      <c r="J124" s="224">
        <v>3662.25</v>
      </c>
      <c r="K124" s="224">
        <v>3690.75</v>
      </c>
      <c r="L124" s="224">
        <v>3721</v>
      </c>
      <c r="M124" s="225">
        <v>3660.5</v>
      </c>
      <c r="N124" s="225">
        <v>3601.75</v>
      </c>
      <c r="O124" s="225">
        <v>15246900</v>
      </c>
      <c r="P124" s="226">
        <v>7.1299838745375793E-2</v>
      </c>
    </row>
    <row r="125" spans="1:16" ht="12.75" customHeight="1">
      <c r="A125" s="218">
        <v>115</v>
      </c>
      <c r="B125" s="230" t="s">
        <v>85</v>
      </c>
      <c r="C125" s="222" t="s">
        <v>165</v>
      </c>
      <c r="D125" s="223">
        <v>45442</v>
      </c>
      <c r="E125" s="222">
        <v>4733.8500000000004</v>
      </c>
      <c r="F125" s="222">
        <v>4744.8333333333339</v>
      </c>
      <c r="G125" s="224">
        <v>4690.8666666666677</v>
      </c>
      <c r="H125" s="224">
        <v>4647.8833333333341</v>
      </c>
      <c r="I125" s="224">
        <v>4593.9166666666679</v>
      </c>
      <c r="J125" s="224">
        <v>4787.8166666666675</v>
      </c>
      <c r="K125" s="224">
        <v>4841.7833333333347</v>
      </c>
      <c r="L125" s="224">
        <v>4884.7666666666673</v>
      </c>
      <c r="M125" s="225">
        <v>4798.8</v>
      </c>
      <c r="N125" s="225">
        <v>4701.8500000000004</v>
      </c>
      <c r="O125" s="225">
        <v>3613350</v>
      </c>
      <c r="P125" s="226">
        <v>-9.5388188453881888E-4</v>
      </c>
    </row>
    <row r="126" spans="1:16" ht="12.75" customHeight="1">
      <c r="A126" s="218">
        <v>116</v>
      </c>
      <c r="B126" s="230" t="s">
        <v>85</v>
      </c>
      <c r="C126" s="222" t="s">
        <v>166</v>
      </c>
      <c r="D126" s="223">
        <v>45442</v>
      </c>
      <c r="E126" s="222">
        <v>4652.3</v>
      </c>
      <c r="F126" s="222">
        <v>4644.7666666666664</v>
      </c>
      <c r="G126" s="224">
        <v>4615.5333333333328</v>
      </c>
      <c r="H126" s="224">
        <v>4578.7666666666664</v>
      </c>
      <c r="I126" s="224">
        <v>4549.5333333333328</v>
      </c>
      <c r="J126" s="224">
        <v>4681.5333333333328</v>
      </c>
      <c r="K126" s="224">
        <v>4710.7666666666664</v>
      </c>
      <c r="L126" s="224">
        <v>4747.5333333333328</v>
      </c>
      <c r="M126" s="225">
        <v>4674</v>
      </c>
      <c r="N126" s="225">
        <v>4608</v>
      </c>
      <c r="O126" s="225">
        <v>1451100</v>
      </c>
      <c r="P126" s="226">
        <v>-3.1825460368294638E-2</v>
      </c>
    </row>
    <row r="127" spans="1:16" ht="12.75" customHeight="1">
      <c r="A127" s="218">
        <v>117</v>
      </c>
      <c r="B127" s="230" t="s">
        <v>42</v>
      </c>
      <c r="C127" s="222" t="s">
        <v>167</v>
      </c>
      <c r="D127" s="223">
        <v>45442</v>
      </c>
      <c r="E127" s="222">
        <v>1658.2</v>
      </c>
      <c r="F127" s="222">
        <v>1655.3333333333333</v>
      </c>
      <c r="G127" s="224">
        <v>1645.5666666666666</v>
      </c>
      <c r="H127" s="224">
        <v>1632.9333333333334</v>
      </c>
      <c r="I127" s="224">
        <v>1623.1666666666667</v>
      </c>
      <c r="J127" s="224">
        <v>1667.9666666666665</v>
      </c>
      <c r="K127" s="224">
        <v>1677.7333333333333</v>
      </c>
      <c r="L127" s="224">
        <v>1690.3666666666663</v>
      </c>
      <c r="M127" s="225">
        <v>1665.1</v>
      </c>
      <c r="N127" s="225">
        <v>1642.7</v>
      </c>
      <c r="O127" s="225">
        <v>6029900</v>
      </c>
      <c r="P127" s="226">
        <v>5.1005950694247666E-3</v>
      </c>
    </row>
    <row r="128" spans="1:16" ht="12.75" customHeight="1">
      <c r="A128" s="218">
        <v>118</v>
      </c>
      <c r="B128" s="230" t="s">
        <v>54</v>
      </c>
      <c r="C128" s="222" t="s">
        <v>168</v>
      </c>
      <c r="D128" s="223">
        <v>45442</v>
      </c>
      <c r="E128" s="222">
        <v>2203.0500000000002</v>
      </c>
      <c r="F128" s="222">
        <v>2199.4</v>
      </c>
      <c r="G128" s="224">
        <v>2183.8500000000004</v>
      </c>
      <c r="H128" s="224">
        <v>2164.65</v>
      </c>
      <c r="I128" s="224">
        <v>2149.1000000000004</v>
      </c>
      <c r="J128" s="224">
        <v>2218.6000000000004</v>
      </c>
      <c r="K128" s="224">
        <v>2234.1500000000005</v>
      </c>
      <c r="L128" s="224">
        <v>2253.3500000000004</v>
      </c>
      <c r="M128" s="225">
        <v>2214.9499999999998</v>
      </c>
      <c r="N128" s="225">
        <v>2180.1999999999998</v>
      </c>
      <c r="O128" s="225">
        <v>12395950</v>
      </c>
      <c r="P128" s="226">
        <v>8.3992938898695968E-3</v>
      </c>
    </row>
    <row r="129" spans="1:16" ht="12.75" customHeight="1">
      <c r="A129" s="218">
        <v>119</v>
      </c>
      <c r="B129" s="230" t="s">
        <v>66</v>
      </c>
      <c r="C129" s="222" t="s">
        <v>169</v>
      </c>
      <c r="D129" s="223">
        <v>45442</v>
      </c>
      <c r="E129" s="222">
        <v>266.64999999999998</v>
      </c>
      <c r="F129" s="222">
        <v>266.18333333333334</v>
      </c>
      <c r="G129" s="224">
        <v>264.16666666666669</v>
      </c>
      <c r="H129" s="224">
        <v>261.68333333333334</v>
      </c>
      <c r="I129" s="224">
        <v>259.66666666666669</v>
      </c>
      <c r="J129" s="224">
        <v>268.66666666666669</v>
      </c>
      <c r="K129" s="224">
        <v>270.68333333333334</v>
      </c>
      <c r="L129" s="224">
        <v>273.16666666666669</v>
      </c>
      <c r="M129" s="225">
        <v>268.2</v>
      </c>
      <c r="N129" s="225">
        <v>263.7</v>
      </c>
      <c r="O129" s="225">
        <v>34396000</v>
      </c>
      <c r="P129" s="226">
        <v>-2.4559015370653962E-2</v>
      </c>
    </row>
    <row r="130" spans="1:16" ht="12.75" customHeight="1">
      <c r="A130" s="218">
        <v>120</v>
      </c>
      <c r="B130" s="230" t="s">
        <v>66</v>
      </c>
      <c r="C130" s="222" t="s">
        <v>170</v>
      </c>
      <c r="D130" s="223">
        <v>45442</v>
      </c>
      <c r="E130" s="222">
        <v>202.05</v>
      </c>
      <c r="F130" s="222">
        <v>202.1</v>
      </c>
      <c r="G130" s="224">
        <v>200.1</v>
      </c>
      <c r="H130" s="224">
        <v>198.15</v>
      </c>
      <c r="I130" s="224">
        <v>196.15</v>
      </c>
      <c r="J130" s="224">
        <v>204.04999999999998</v>
      </c>
      <c r="K130" s="224">
        <v>206.04999999999998</v>
      </c>
      <c r="L130" s="224">
        <v>207.99999999999997</v>
      </c>
      <c r="M130" s="225">
        <v>204.1</v>
      </c>
      <c r="N130" s="225">
        <v>200.15</v>
      </c>
      <c r="O130" s="225">
        <v>59016000</v>
      </c>
      <c r="P130" s="226">
        <v>-7.3169500933541907E-3</v>
      </c>
    </row>
    <row r="131" spans="1:16" ht="12.75" customHeight="1">
      <c r="A131" s="218">
        <v>121</v>
      </c>
      <c r="B131" s="230" t="s">
        <v>57</v>
      </c>
      <c r="C131" s="222" t="s">
        <v>171</v>
      </c>
      <c r="D131" s="223">
        <v>45442</v>
      </c>
      <c r="E131" s="222">
        <v>522.35</v>
      </c>
      <c r="F131" s="222">
        <v>521.73333333333346</v>
      </c>
      <c r="G131" s="224">
        <v>517.01666666666688</v>
      </c>
      <c r="H131" s="224">
        <v>511.68333333333339</v>
      </c>
      <c r="I131" s="224">
        <v>506.96666666666681</v>
      </c>
      <c r="J131" s="224">
        <v>527.06666666666695</v>
      </c>
      <c r="K131" s="224">
        <v>531.78333333333342</v>
      </c>
      <c r="L131" s="224">
        <v>537.11666666666702</v>
      </c>
      <c r="M131" s="225">
        <v>526.45000000000005</v>
      </c>
      <c r="N131" s="225">
        <v>516.4</v>
      </c>
      <c r="O131" s="225">
        <v>14167200</v>
      </c>
      <c r="P131" s="226">
        <v>2.037005601765405E-3</v>
      </c>
    </row>
    <row r="132" spans="1:16" ht="12.75" customHeight="1">
      <c r="A132" s="218">
        <v>122</v>
      </c>
      <c r="B132" s="230" t="s">
        <v>54</v>
      </c>
      <c r="C132" s="222" t="s">
        <v>172</v>
      </c>
      <c r="D132" s="223">
        <v>45442</v>
      </c>
      <c r="E132" s="222">
        <v>12870.5</v>
      </c>
      <c r="F132" s="222">
        <v>12779.533333333333</v>
      </c>
      <c r="G132" s="224">
        <v>12657.016666666666</v>
      </c>
      <c r="H132" s="224">
        <v>12443.533333333333</v>
      </c>
      <c r="I132" s="224">
        <v>12321.016666666666</v>
      </c>
      <c r="J132" s="224">
        <v>12993.016666666666</v>
      </c>
      <c r="K132" s="224">
        <v>13115.533333333333</v>
      </c>
      <c r="L132" s="224">
        <v>13329.016666666666</v>
      </c>
      <c r="M132" s="225">
        <v>12902.05</v>
      </c>
      <c r="N132" s="225">
        <v>12566.05</v>
      </c>
      <c r="O132" s="225">
        <v>2558100</v>
      </c>
      <c r="P132" s="226">
        <v>-8.9301280437014512E-3</v>
      </c>
    </row>
    <row r="133" spans="1:16" ht="12.75" customHeight="1">
      <c r="A133" s="218">
        <v>123</v>
      </c>
      <c r="B133" s="230" t="s">
        <v>57</v>
      </c>
      <c r="C133" s="222" t="s">
        <v>173</v>
      </c>
      <c r="D133" s="223">
        <v>45442</v>
      </c>
      <c r="E133" s="222">
        <v>1203.3</v>
      </c>
      <c r="F133" s="222">
        <v>1200.4166666666667</v>
      </c>
      <c r="G133" s="224">
        <v>1187.0833333333335</v>
      </c>
      <c r="H133" s="224">
        <v>1170.8666666666668</v>
      </c>
      <c r="I133" s="224">
        <v>1157.5333333333335</v>
      </c>
      <c r="J133" s="224">
        <v>1216.6333333333334</v>
      </c>
      <c r="K133" s="224">
        <v>1229.9666666666669</v>
      </c>
      <c r="L133" s="224">
        <v>1246.1833333333334</v>
      </c>
      <c r="M133" s="225">
        <v>1213.75</v>
      </c>
      <c r="N133" s="225">
        <v>1184.2</v>
      </c>
      <c r="O133" s="225">
        <v>10607800</v>
      </c>
      <c r="P133" s="226">
        <v>-8.7002027866814949E-3</v>
      </c>
    </row>
    <row r="134" spans="1:16" ht="12.75" customHeight="1">
      <c r="A134" s="218">
        <v>124</v>
      </c>
      <c r="B134" s="230" t="s">
        <v>85</v>
      </c>
      <c r="C134" s="222" t="s">
        <v>174</v>
      </c>
      <c r="D134" s="223">
        <v>45442</v>
      </c>
      <c r="E134" s="222">
        <v>4122.1000000000004</v>
      </c>
      <c r="F134" s="222">
        <v>4134.3666666666668</v>
      </c>
      <c r="G134" s="224">
        <v>4089.7333333333336</v>
      </c>
      <c r="H134" s="224">
        <v>4057.3666666666668</v>
      </c>
      <c r="I134" s="224">
        <v>4012.7333333333336</v>
      </c>
      <c r="J134" s="224">
        <v>4166.7333333333336</v>
      </c>
      <c r="K134" s="224">
        <v>4211.3666666666668</v>
      </c>
      <c r="L134" s="224">
        <v>4243.7333333333336</v>
      </c>
      <c r="M134" s="225">
        <v>4179</v>
      </c>
      <c r="N134" s="225">
        <v>4102</v>
      </c>
      <c r="O134" s="225">
        <v>2368000</v>
      </c>
      <c r="P134" s="226">
        <v>4.1557119837163942E-3</v>
      </c>
    </row>
    <row r="135" spans="1:16" ht="12.75" customHeight="1">
      <c r="A135" s="218">
        <v>125</v>
      </c>
      <c r="B135" s="230" t="s">
        <v>42</v>
      </c>
      <c r="C135" s="222" t="s">
        <v>175</v>
      </c>
      <c r="D135" s="223">
        <v>45442</v>
      </c>
      <c r="E135" s="222">
        <v>1806.3</v>
      </c>
      <c r="F135" s="222">
        <v>1810.2666666666667</v>
      </c>
      <c r="G135" s="224">
        <v>1792.3333333333333</v>
      </c>
      <c r="H135" s="224">
        <v>1778.3666666666666</v>
      </c>
      <c r="I135" s="224">
        <v>1760.4333333333332</v>
      </c>
      <c r="J135" s="224">
        <v>1824.2333333333333</v>
      </c>
      <c r="K135" s="224">
        <v>1842.1666666666667</v>
      </c>
      <c r="L135" s="224">
        <v>1856.1333333333334</v>
      </c>
      <c r="M135" s="225">
        <v>1828.2</v>
      </c>
      <c r="N135" s="225">
        <v>1796.3</v>
      </c>
      <c r="O135" s="225">
        <v>1269200</v>
      </c>
      <c r="P135" s="226">
        <v>7.6214671324229917E-3</v>
      </c>
    </row>
    <row r="136" spans="1:16" ht="12.75" customHeight="1">
      <c r="A136" s="218">
        <v>126</v>
      </c>
      <c r="B136" s="230" t="s">
        <v>66</v>
      </c>
      <c r="C136" s="229" t="s">
        <v>176</v>
      </c>
      <c r="D136" s="223">
        <v>45442</v>
      </c>
      <c r="E136" s="222">
        <v>1031.7</v>
      </c>
      <c r="F136" s="222">
        <v>1028.1333333333332</v>
      </c>
      <c r="G136" s="224">
        <v>1013.5166666666664</v>
      </c>
      <c r="H136" s="224">
        <v>995.33333333333326</v>
      </c>
      <c r="I136" s="224">
        <v>980.71666666666647</v>
      </c>
      <c r="J136" s="224">
        <v>1046.3166666666664</v>
      </c>
      <c r="K136" s="224">
        <v>1060.9333333333332</v>
      </c>
      <c r="L136" s="224">
        <v>1079.1166666666663</v>
      </c>
      <c r="M136" s="225">
        <v>1042.75</v>
      </c>
      <c r="N136" s="225">
        <v>1009.95</v>
      </c>
      <c r="O136" s="225">
        <v>7162400</v>
      </c>
      <c r="P136" s="226">
        <v>-3.1794095382286149E-2</v>
      </c>
    </row>
    <row r="137" spans="1:16" ht="12.75" customHeight="1">
      <c r="A137" s="218">
        <v>127</v>
      </c>
      <c r="B137" s="230" t="s">
        <v>82</v>
      </c>
      <c r="C137" s="229" t="s">
        <v>177</v>
      </c>
      <c r="D137" s="223">
        <v>45442</v>
      </c>
      <c r="E137" s="222">
        <v>1470.7</v>
      </c>
      <c r="F137" s="222">
        <v>1465.0166666666667</v>
      </c>
      <c r="G137" s="224">
        <v>1452.6333333333332</v>
      </c>
      <c r="H137" s="224">
        <v>1434.5666666666666</v>
      </c>
      <c r="I137" s="224">
        <v>1422.1833333333332</v>
      </c>
      <c r="J137" s="224">
        <v>1483.0833333333333</v>
      </c>
      <c r="K137" s="224">
        <v>1495.4666666666669</v>
      </c>
      <c r="L137" s="224">
        <v>1513.5333333333333</v>
      </c>
      <c r="M137" s="225">
        <v>1477.4</v>
      </c>
      <c r="N137" s="225">
        <v>1446.95</v>
      </c>
      <c r="O137" s="225">
        <v>2418800</v>
      </c>
      <c r="P137" s="226">
        <v>-2.7500804117079447E-2</v>
      </c>
    </row>
    <row r="138" spans="1:16" ht="12.75" customHeight="1">
      <c r="A138" s="218">
        <v>128</v>
      </c>
      <c r="B138" s="230" t="s">
        <v>54</v>
      </c>
      <c r="C138" s="222" t="s">
        <v>178</v>
      </c>
      <c r="D138" s="223">
        <v>45442</v>
      </c>
      <c r="E138" s="222">
        <v>131.4</v>
      </c>
      <c r="F138" s="222">
        <v>131.71666666666667</v>
      </c>
      <c r="G138" s="224">
        <v>129.93333333333334</v>
      </c>
      <c r="H138" s="224">
        <v>128.46666666666667</v>
      </c>
      <c r="I138" s="224">
        <v>126.68333333333334</v>
      </c>
      <c r="J138" s="224">
        <v>133.18333333333334</v>
      </c>
      <c r="K138" s="224">
        <v>134.9666666666667</v>
      </c>
      <c r="L138" s="224">
        <v>136.43333333333334</v>
      </c>
      <c r="M138" s="225">
        <v>133.5</v>
      </c>
      <c r="N138" s="225">
        <v>130.25</v>
      </c>
      <c r="O138" s="225">
        <v>147488300</v>
      </c>
      <c r="P138" s="226">
        <v>6.6388835045551467E-3</v>
      </c>
    </row>
    <row r="139" spans="1:16" ht="12.75" customHeight="1">
      <c r="A139" s="218">
        <v>129</v>
      </c>
      <c r="B139" s="230" t="s">
        <v>85</v>
      </c>
      <c r="C139" s="222" t="s">
        <v>179</v>
      </c>
      <c r="D139" s="223">
        <v>45442</v>
      </c>
      <c r="E139" s="222">
        <v>2341.35</v>
      </c>
      <c r="F139" s="222">
        <v>2338.8333333333335</v>
      </c>
      <c r="G139" s="224">
        <v>2324.0166666666669</v>
      </c>
      <c r="H139" s="224">
        <v>2306.6833333333334</v>
      </c>
      <c r="I139" s="224">
        <v>2291.8666666666668</v>
      </c>
      <c r="J139" s="224">
        <v>2356.166666666667</v>
      </c>
      <c r="K139" s="224">
        <v>2370.9833333333336</v>
      </c>
      <c r="L139" s="224">
        <v>2388.3166666666671</v>
      </c>
      <c r="M139" s="225">
        <v>2353.65</v>
      </c>
      <c r="N139" s="225">
        <v>2321.5</v>
      </c>
      <c r="O139" s="225">
        <v>3114100</v>
      </c>
      <c r="P139" s="226">
        <v>2.1560667568786648E-2</v>
      </c>
    </row>
    <row r="140" spans="1:16" ht="12.75" customHeight="1">
      <c r="A140" s="218">
        <v>130</v>
      </c>
      <c r="B140" s="230" t="s">
        <v>54</v>
      </c>
      <c r="C140" s="227" t="s">
        <v>180</v>
      </c>
      <c r="D140" s="223">
        <v>45442</v>
      </c>
      <c r="E140" s="222">
        <v>134880.25</v>
      </c>
      <c r="F140" s="222">
        <v>134313.03333333333</v>
      </c>
      <c r="G140" s="224">
        <v>132861.56666666665</v>
      </c>
      <c r="H140" s="224">
        <v>130842.88333333333</v>
      </c>
      <c r="I140" s="224">
        <v>129391.41666666666</v>
      </c>
      <c r="J140" s="224">
        <v>136331.71666666665</v>
      </c>
      <c r="K140" s="224">
        <v>137783.18333333332</v>
      </c>
      <c r="L140" s="224">
        <v>139801.86666666664</v>
      </c>
      <c r="M140" s="225">
        <v>135764.5</v>
      </c>
      <c r="N140" s="225">
        <v>132294.35</v>
      </c>
      <c r="O140" s="225">
        <v>49940</v>
      </c>
      <c r="P140" s="226">
        <v>1.3701410737846342E-2</v>
      </c>
    </row>
    <row r="141" spans="1:16" ht="12.75" customHeight="1">
      <c r="A141" s="218">
        <v>131</v>
      </c>
      <c r="B141" s="230" t="s">
        <v>66</v>
      </c>
      <c r="C141" s="222" t="s">
        <v>181</v>
      </c>
      <c r="D141" s="223">
        <v>45442</v>
      </c>
      <c r="E141" s="222">
        <v>1709.85</v>
      </c>
      <c r="F141" s="222">
        <v>1710.7833333333335</v>
      </c>
      <c r="G141" s="224">
        <v>1689.5666666666671</v>
      </c>
      <c r="H141" s="224">
        <v>1669.2833333333335</v>
      </c>
      <c r="I141" s="224">
        <v>1648.0666666666671</v>
      </c>
      <c r="J141" s="224">
        <v>1731.0666666666671</v>
      </c>
      <c r="K141" s="224">
        <v>1752.2833333333338</v>
      </c>
      <c r="L141" s="224">
        <v>1772.5666666666671</v>
      </c>
      <c r="M141" s="225">
        <v>1732</v>
      </c>
      <c r="N141" s="225">
        <v>1690.5</v>
      </c>
      <c r="O141" s="225">
        <v>5400450</v>
      </c>
      <c r="P141" s="226">
        <v>1.3257189475831123E-3</v>
      </c>
    </row>
    <row r="142" spans="1:16" ht="12.75" customHeight="1">
      <c r="A142" s="218">
        <v>132</v>
      </c>
      <c r="B142" s="230" t="s">
        <v>130</v>
      </c>
      <c r="C142" s="222" t="s">
        <v>182</v>
      </c>
      <c r="D142" s="223">
        <v>45442</v>
      </c>
      <c r="E142" s="222">
        <v>188.45</v>
      </c>
      <c r="F142" s="222">
        <v>188.08333333333334</v>
      </c>
      <c r="G142" s="224">
        <v>185.7166666666667</v>
      </c>
      <c r="H142" s="224">
        <v>182.98333333333335</v>
      </c>
      <c r="I142" s="224">
        <v>180.6166666666667</v>
      </c>
      <c r="J142" s="224">
        <v>190.81666666666669</v>
      </c>
      <c r="K142" s="224">
        <v>193.18333333333331</v>
      </c>
      <c r="L142" s="224">
        <v>195.91666666666669</v>
      </c>
      <c r="M142" s="225">
        <v>190.45</v>
      </c>
      <c r="N142" s="225">
        <v>185.35</v>
      </c>
      <c r="O142" s="225">
        <v>89996250</v>
      </c>
      <c r="P142" s="226">
        <v>8.0648548746167087E-3</v>
      </c>
    </row>
    <row r="143" spans="1:16" ht="12.75" customHeight="1">
      <c r="A143" s="218">
        <v>133</v>
      </c>
      <c r="B143" s="230" t="s">
        <v>85</v>
      </c>
      <c r="C143" s="222" t="s">
        <v>183</v>
      </c>
      <c r="D143" s="223">
        <v>45442</v>
      </c>
      <c r="E143" s="222">
        <v>6119.1</v>
      </c>
      <c r="F143" s="222">
        <v>6091.5</v>
      </c>
      <c r="G143" s="224">
        <v>6048.05</v>
      </c>
      <c r="H143" s="224">
        <v>5977</v>
      </c>
      <c r="I143" s="224">
        <v>5933.55</v>
      </c>
      <c r="J143" s="224">
        <v>6162.55</v>
      </c>
      <c r="K143" s="224">
        <v>6206.0000000000009</v>
      </c>
      <c r="L143" s="224">
        <v>6277.05</v>
      </c>
      <c r="M143" s="225">
        <v>6134.95</v>
      </c>
      <c r="N143" s="225">
        <v>6020.45</v>
      </c>
      <c r="O143" s="225">
        <v>1454850</v>
      </c>
      <c r="P143" s="226">
        <v>2.0410310362966859E-2</v>
      </c>
    </row>
    <row r="144" spans="1:16" ht="12.75" customHeight="1">
      <c r="A144" s="218">
        <v>134</v>
      </c>
      <c r="B144" s="230" t="s">
        <v>892</v>
      </c>
      <c r="C144" s="222" t="s">
        <v>184</v>
      </c>
      <c r="D144" s="223">
        <v>45442</v>
      </c>
      <c r="E144" s="222">
        <v>3462.1</v>
      </c>
      <c r="F144" s="222">
        <v>3464.65</v>
      </c>
      <c r="G144" s="224">
        <v>3430.5</v>
      </c>
      <c r="H144" s="224">
        <v>3398.9</v>
      </c>
      <c r="I144" s="224">
        <v>3364.75</v>
      </c>
      <c r="J144" s="224">
        <v>3496.25</v>
      </c>
      <c r="K144" s="224">
        <v>3530.4000000000005</v>
      </c>
      <c r="L144" s="224">
        <v>3562</v>
      </c>
      <c r="M144" s="225">
        <v>3498.8</v>
      </c>
      <c r="N144" s="225">
        <v>3433.05</v>
      </c>
      <c r="O144" s="225">
        <v>2336175</v>
      </c>
      <c r="P144" s="226">
        <v>9.8187843745593001E-2</v>
      </c>
    </row>
    <row r="145" spans="1:16" ht="12.75" customHeight="1">
      <c r="A145" s="218">
        <v>135</v>
      </c>
      <c r="B145" s="230" t="s">
        <v>57</v>
      </c>
      <c r="C145" s="222" t="s">
        <v>185</v>
      </c>
      <c r="D145" s="223">
        <v>45442</v>
      </c>
      <c r="E145" s="222">
        <v>2535.6</v>
      </c>
      <c r="F145" s="222">
        <v>2538.333333333333</v>
      </c>
      <c r="G145" s="224">
        <v>2516.4666666666662</v>
      </c>
      <c r="H145" s="224">
        <v>2497.333333333333</v>
      </c>
      <c r="I145" s="224">
        <v>2475.4666666666662</v>
      </c>
      <c r="J145" s="224">
        <v>2557.4666666666662</v>
      </c>
      <c r="K145" s="224">
        <v>2579.333333333333</v>
      </c>
      <c r="L145" s="224">
        <v>2598.4666666666662</v>
      </c>
      <c r="M145" s="225">
        <v>2560.1999999999998</v>
      </c>
      <c r="N145" s="225">
        <v>2519.1999999999998</v>
      </c>
      <c r="O145" s="225">
        <v>5629600</v>
      </c>
      <c r="P145" s="226">
        <v>-8.8732394366197176E-3</v>
      </c>
    </row>
    <row r="146" spans="1:16" ht="12.75" customHeight="1">
      <c r="A146" s="218">
        <v>136</v>
      </c>
      <c r="B146" s="230" t="s">
        <v>130</v>
      </c>
      <c r="C146" s="222" t="s">
        <v>186</v>
      </c>
      <c r="D146" s="223">
        <v>45442</v>
      </c>
      <c r="E146" s="222">
        <v>260.3</v>
      </c>
      <c r="F146" s="222">
        <v>258.88333333333333</v>
      </c>
      <c r="G146" s="224">
        <v>255.51666666666665</v>
      </c>
      <c r="H146" s="224">
        <v>250.73333333333332</v>
      </c>
      <c r="I146" s="224">
        <v>247.36666666666665</v>
      </c>
      <c r="J146" s="224">
        <v>263.66666666666663</v>
      </c>
      <c r="K146" s="224">
        <v>267.0333333333333</v>
      </c>
      <c r="L146" s="224">
        <v>271.81666666666666</v>
      </c>
      <c r="M146" s="225">
        <v>262.25</v>
      </c>
      <c r="N146" s="225">
        <v>254.1</v>
      </c>
      <c r="O146" s="225">
        <v>78444000</v>
      </c>
      <c r="P146" s="226">
        <v>-2.5982008157791808E-2</v>
      </c>
    </row>
    <row r="147" spans="1:16" ht="12.75" customHeight="1">
      <c r="A147" s="218">
        <v>137</v>
      </c>
      <c r="B147" s="230" t="s">
        <v>187</v>
      </c>
      <c r="C147" s="222" t="s">
        <v>188</v>
      </c>
      <c r="D147" s="223">
        <v>45442</v>
      </c>
      <c r="E147" s="222">
        <v>372.25</v>
      </c>
      <c r="F147" s="222">
        <v>370.7</v>
      </c>
      <c r="G147" s="224">
        <v>366.7</v>
      </c>
      <c r="H147" s="224">
        <v>361.15</v>
      </c>
      <c r="I147" s="224">
        <v>357.15</v>
      </c>
      <c r="J147" s="224">
        <v>376.25</v>
      </c>
      <c r="K147" s="224">
        <v>380.25</v>
      </c>
      <c r="L147" s="224">
        <v>385.8</v>
      </c>
      <c r="M147" s="225">
        <v>374.7</v>
      </c>
      <c r="N147" s="225">
        <v>365.15</v>
      </c>
      <c r="O147" s="225">
        <v>108183000</v>
      </c>
      <c r="P147" s="226">
        <v>-2.5447404088180785E-3</v>
      </c>
    </row>
    <row r="148" spans="1:16" ht="12.75" customHeight="1">
      <c r="A148" s="218">
        <v>138</v>
      </c>
      <c r="B148" s="230" t="s">
        <v>106</v>
      </c>
      <c r="C148" s="222" t="s">
        <v>189</v>
      </c>
      <c r="D148" s="223">
        <v>45442</v>
      </c>
      <c r="E148" s="222">
        <v>1541.4</v>
      </c>
      <c r="F148" s="222">
        <v>1518.9666666666665</v>
      </c>
      <c r="G148" s="224">
        <v>1488.9333333333329</v>
      </c>
      <c r="H148" s="224">
        <v>1436.4666666666665</v>
      </c>
      <c r="I148" s="224">
        <v>1406.4333333333329</v>
      </c>
      <c r="J148" s="224">
        <v>1571.4333333333329</v>
      </c>
      <c r="K148" s="224">
        <v>1601.4666666666662</v>
      </c>
      <c r="L148" s="224">
        <v>1653.9333333333329</v>
      </c>
      <c r="M148" s="225">
        <v>1549</v>
      </c>
      <c r="N148" s="225">
        <v>1466.5</v>
      </c>
      <c r="O148" s="225">
        <v>4893000</v>
      </c>
      <c r="P148" s="226">
        <v>7.0444104134762639E-2</v>
      </c>
    </row>
    <row r="149" spans="1:16" ht="12.75" customHeight="1">
      <c r="A149" s="218">
        <v>139</v>
      </c>
      <c r="B149" s="230" t="s">
        <v>85</v>
      </c>
      <c r="C149" s="222" t="s">
        <v>190</v>
      </c>
      <c r="D149" s="223">
        <v>45442</v>
      </c>
      <c r="E149" s="222">
        <v>7812.4</v>
      </c>
      <c r="F149" s="222">
        <v>7737.5166666666664</v>
      </c>
      <c r="G149" s="224">
        <v>7650.0333333333328</v>
      </c>
      <c r="H149" s="224">
        <v>7487.6666666666661</v>
      </c>
      <c r="I149" s="224">
        <v>7400.1833333333325</v>
      </c>
      <c r="J149" s="224">
        <v>7899.8833333333332</v>
      </c>
      <c r="K149" s="224">
        <v>7987.3666666666668</v>
      </c>
      <c r="L149" s="224">
        <v>8149.7333333333336</v>
      </c>
      <c r="M149" s="225">
        <v>7825</v>
      </c>
      <c r="N149" s="225">
        <v>7575.15</v>
      </c>
      <c r="O149" s="225">
        <v>1122200</v>
      </c>
      <c r="P149" s="226">
        <v>-3.8553803975325568E-2</v>
      </c>
    </row>
    <row r="150" spans="1:16" ht="12.75" customHeight="1">
      <c r="A150" s="218">
        <v>140</v>
      </c>
      <c r="B150" s="230" t="s">
        <v>82</v>
      </c>
      <c r="C150" s="227" t="s">
        <v>191</v>
      </c>
      <c r="D150" s="223">
        <v>45442</v>
      </c>
      <c r="E150" s="222">
        <v>284.89999999999998</v>
      </c>
      <c r="F150" s="222">
        <v>283.7</v>
      </c>
      <c r="G150" s="224">
        <v>281.59999999999997</v>
      </c>
      <c r="H150" s="224">
        <v>278.29999999999995</v>
      </c>
      <c r="I150" s="224">
        <v>276.19999999999993</v>
      </c>
      <c r="J150" s="224">
        <v>287</v>
      </c>
      <c r="K150" s="224">
        <v>289.10000000000002</v>
      </c>
      <c r="L150" s="224">
        <v>292.40000000000003</v>
      </c>
      <c r="M150" s="225">
        <v>285.8</v>
      </c>
      <c r="N150" s="225">
        <v>280.39999999999998</v>
      </c>
      <c r="O150" s="225">
        <v>77379225</v>
      </c>
      <c r="P150" s="226">
        <v>4.2722230550142409E-3</v>
      </c>
    </row>
    <row r="151" spans="1:16" ht="12.75" customHeight="1">
      <c r="A151" s="218">
        <v>141</v>
      </c>
      <c r="B151" s="230" t="s">
        <v>45</v>
      </c>
      <c r="C151" s="229" t="s">
        <v>192</v>
      </c>
      <c r="D151" s="223">
        <v>45442</v>
      </c>
      <c r="E151" s="222">
        <v>35129.4</v>
      </c>
      <c r="F151" s="222">
        <v>35003.116666666669</v>
      </c>
      <c r="G151" s="224">
        <v>34706.28333333334</v>
      </c>
      <c r="H151" s="224">
        <v>34283.166666666672</v>
      </c>
      <c r="I151" s="224">
        <v>33986.333333333343</v>
      </c>
      <c r="J151" s="224">
        <v>35426.233333333337</v>
      </c>
      <c r="K151" s="224">
        <v>35723.066666666666</v>
      </c>
      <c r="L151" s="224">
        <v>36146.183333333334</v>
      </c>
      <c r="M151" s="225">
        <v>35299.949999999997</v>
      </c>
      <c r="N151" s="225">
        <v>34580</v>
      </c>
      <c r="O151" s="225">
        <v>184470</v>
      </c>
      <c r="P151" s="226">
        <v>-9.9822894863951048E-3</v>
      </c>
    </row>
    <row r="152" spans="1:16" ht="12.75" customHeight="1">
      <c r="A152" s="218">
        <v>142</v>
      </c>
      <c r="B152" s="230" t="s">
        <v>42</v>
      </c>
      <c r="C152" s="222" t="s">
        <v>193</v>
      </c>
      <c r="D152" s="223">
        <v>45442</v>
      </c>
      <c r="E152" s="222">
        <v>952.15</v>
      </c>
      <c r="F152" s="222">
        <v>942.11666666666667</v>
      </c>
      <c r="G152" s="224">
        <v>924.33333333333337</v>
      </c>
      <c r="H152" s="224">
        <v>896.51666666666665</v>
      </c>
      <c r="I152" s="224">
        <v>878.73333333333335</v>
      </c>
      <c r="J152" s="224">
        <v>969.93333333333339</v>
      </c>
      <c r="K152" s="224">
        <v>987.7166666666667</v>
      </c>
      <c r="L152" s="224">
        <v>1015.5333333333334</v>
      </c>
      <c r="M152" s="225">
        <v>959.9</v>
      </c>
      <c r="N152" s="225">
        <v>914.3</v>
      </c>
      <c r="O152" s="225">
        <v>12659250</v>
      </c>
      <c r="P152" s="226">
        <v>7.3113357492529715E-2</v>
      </c>
    </row>
    <row r="153" spans="1:16" ht="12.75" customHeight="1">
      <c r="A153" s="218">
        <v>143</v>
      </c>
      <c r="B153" s="230" t="s">
        <v>85</v>
      </c>
      <c r="C153" s="222" t="s">
        <v>194</v>
      </c>
      <c r="D153" s="223">
        <v>45442</v>
      </c>
      <c r="E153" s="222">
        <v>3436.95</v>
      </c>
      <c r="F153" s="222">
        <v>3426.7166666666672</v>
      </c>
      <c r="G153" s="224">
        <v>3395.5333333333342</v>
      </c>
      <c r="H153" s="224">
        <v>3354.1166666666672</v>
      </c>
      <c r="I153" s="224">
        <v>3322.9333333333343</v>
      </c>
      <c r="J153" s="224">
        <v>3468.1333333333341</v>
      </c>
      <c r="K153" s="224">
        <v>3499.3166666666666</v>
      </c>
      <c r="L153" s="224">
        <v>3540.733333333334</v>
      </c>
      <c r="M153" s="225">
        <v>3457.9</v>
      </c>
      <c r="N153" s="225">
        <v>3385.3</v>
      </c>
      <c r="O153" s="225">
        <v>3691800</v>
      </c>
      <c r="P153" s="226">
        <v>-1.6149664214902461E-2</v>
      </c>
    </row>
    <row r="154" spans="1:16" ht="12.75" customHeight="1">
      <c r="A154" s="218">
        <v>144</v>
      </c>
      <c r="B154" s="230" t="s">
        <v>82</v>
      </c>
      <c r="C154" s="222" t="s">
        <v>195</v>
      </c>
      <c r="D154" s="223">
        <v>45442</v>
      </c>
      <c r="E154" s="222">
        <v>322.8</v>
      </c>
      <c r="F154" s="222">
        <v>318.65000000000003</v>
      </c>
      <c r="G154" s="224">
        <v>312.50000000000006</v>
      </c>
      <c r="H154" s="224">
        <v>302.20000000000005</v>
      </c>
      <c r="I154" s="224">
        <v>296.05000000000007</v>
      </c>
      <c r="J154" s="224">
        <v>328.95000000000005</v>
      </c>
      <c r="K154" s="224">
        <v>335.1</v>
      </c>
      <c r="L154" s="224">
        <v>345.40000000000003</v>
      </c>
      <c r="M154" s="225">
        <v>324.8</v>
      </c>
      <c r="N154" s="225">
        <v>308.35000000000002</v>
      </c>
      <c r="O154" s="225">
        <v>45333000</v>
      </c>
      <c r="P154" s="226">
        <v>3.2736468015308912E-2</v>
      </c>
    </row>
    <row r="155" spans="1:16" ht="12.75" customHeight="1">
      <c r="A155" s="218">
        <v>145</v>
      </c>
      <c r="B155" s="230" t="s">
        <v>66</v>
      </c>
      <c r="C155" s="227" t="s">
        <v>196</v>
      </c>
      <c r="D155" s="223">
        <v>45442</v>
      </c>
      <c r="E155" s="222">
        <v>471.4</v>
      </c>
      <c r="F155" s="222">
        <v>465.46666666666664</v>
      </c>
      <c r="G155" s="224">
        <v>451.23333333333329</v>
      </c>
      <c r="H155" s="224">
        <v>431.06666666666666</v>
      </c>
      <c r="I155" s="224">
        <v>416.83333333333331</v>
      </c>
      <c r="J155" s="224">
        <v>485.63333333333327</v>
      </c>
      <c r="K155" s="224">
        <v>499.86666666666662</v>
      </c>
      <c r="L155" s="224">
        <v>520.0333333333333</v>
      </c>
      <c r="M155" s="225">
        <v>479.7</v>
      </c>
      <c r="N155" s="225">
        <v>445.3</v>
      </c>
      <c r="O155" s="225">
        <v>78994550</v>
      </c>
      <c r="P155" s="226">
        <v>-5.071024252437193E-3</v>
      </c>
    </row>
    <row r="156" spans="1:16" ht="12.75" customHeight="1">
      <c r="A156" s="218">
        <v>146</v>
      </c>
      <c r="B156" s="230" t="s">
        <v>57</v>
      </c>
      <c r="C156" s="222" t="s">
        <v>197</v>
      </c>
      <c r="D156" s="223">
        <v>45442</v>
      </c>
      <c r="E156" s="222">
        <v>3016.65</v>
      </c>
      <c r="F156" s="222">
        <v>3043.9666666666672</v>
      </c>
      <c r="G156" s="224">
        <v>2953.4833333333345</v>
      </c>
      <c r="H156" s="224">
        <v>2890.3166666666675</v>
      </c>
      <c r="I156" s="224">
        <v>2799.8333333333348</v>
      </c>
      <c r="J156" s="224">
        <v>3107.1333333333341</v>
      </c>
      <c r="K156" s="224">
        <v>3197.6166666666668</v>
      </c>
      <c r="L156" s="224">
        <v>3260.7833333333338</v>
      </c>
      <c r="M156" s="225">
        <v>3134.45</v>
      </c>
      <c r="N156" s="225">
        <v>2980.8</v>
      </c>
      <c r="O156" s="225">
        <v>1869500</v>
      </c>
      <c r="P156" s="226">
        <v>0.1333737496210973</v>
      </c>
    </row>
    <row r="157" spans="1:16" ht="12.75" customHeight="1">
      <c r="A157" s="218">
        <v>147</v>
      </c>
      <c r="B157" s="230" t="s">
        <v>892</v>
      </c>
      <c r="C157" s="222" t="s">
        <v>198</v>
      </c>
      <c r="D157" s="223">
        <v>45442</v>
      </c>
      <c r="E157" s="222">
        <v>3672.55</v>
      </c>
      <c r="F157" s="222">
        <v>3671.5666666666671</v>
      </c>
      <c r="G157" s="224">
        <v>3635.1833333333343</v>
      </c>
      <c r="H157" s="224">
        <v>3597.8166666666671</v>
      </c>
      <c r="I157" s="224">
        <v>3561.4333333333343</v>
      </c>
      <c r="J157" s="224">
        <v>3708.9333333333343</v>
      </c>
      <c r="K157" s="224">
        <v>3745.3166666666666</v>
      </c>
      <c r="L157" s="224">
        <v>3782.6833333333343</v>
      </c>
      <c r="M157" s="225">
        <v>3707.95</v>
      </c>
      <c r="N157" s="225">
        <v>3634.2</v>
      </c>
      <c r="O157" s="225">
        <v>1670000</v>
      </c>
      <c r="P157" s="226">
        <v>5.5292259083728278E-2</v>
      </c>
    </row>
    <row r="158" spans="1:16" ht="12.75" customHeight="1">
      <c r="A158" s="218">
        <v>148</v>
      </c>
      <c r="B158" s="230" t="s">
        <v>61</v>
      </c>
      <c r="C158" s="222" t="s">
        <v>199</v>
      </c>
      <c r="D158" s="223">
        <v>45442</v>
      </c>
      <c r="E158" s="222">
        <v>139.4</v>
      </c>
      <c r="F158" s="222">
        <v>140.31666666666666</v>
      </c>
      <c r="G158" s="224">
        <v>137.38333333333333</v>
      </c>
      <c r="H158" s="224">
        <v>135.36666666666667</v>
      </c>
      <c r="I158" s="224">
        <v>132.43333333333334</v>
      </c>
      <c r="J158" s="224">
        <v>142.33333333333331</v>
      </c>
      <c r="K158" s="224">
        <v>145.26666666666665</v>
      </c>
      <c r="L158" s="224">
        <v>147.2833333333333</v>
      </c>
      <c r="M158" s="225">
        <v>143.25</v>
      </c>
      <c r="N158" s="225">
        <v>138.30000000000001</v>
      </c>
      <c r="O158" s="225">
        <v>268528000</v>
      </c>
      <c r="P158" s="226">
        <v>9.026537174781564E-2</v>
      </c>
    </row>
    <row r="159" spans="1:16" ht="12.75" customHeight="1">
      <c r="A159" s="218">
        <v>149</v>
      </c>
      <c r="B159" s="230" t="s">
        <v>40</v>
      </c>
      <c r="C159" s="222" t="s">
        <v>200</v>
      </c>
      <c r="D159" s="223">
        <v>45442</v>
      </c>
      <c r="E159" s="222">
        <v>5849.05</v>
      </c>
      <c r="F159" s="222">
        <v>5814.8</v>
      </c>
      <c r="G159" s="224">
        <v>5766.1500000000005</v>
      </c>
      <c r="H159" s="224">
        <v>5683.25</v>
      </c>
      <c r="I159" s="224">
        <v>5634.6</v>
      </c>
      <c r="J159" s="224">
        <v>5897.7000000000007</v>
      </c>
      <c r="K159" s="224">
        <v>5946.35</v>
      </c>
      <c r="L159" s="224">
        <v>6029.2500000000009</v>
      </c>
      <c r="M159" s="225">
        <v>5863.45</v>
      </c>
      <c r="N159" s="225">
        <v>5731.9</v>
      </c>
      <c r="O159" s="225">
        <v>1839100</v>
      </c>
      <c r="P159" s="226">
        <v>1.139753901148003E-2</v>
      </c>
    </row>
    <row r="160" spans="1:16" ht="12.75" customHeight="1">
      <c r="A160" s="218">
        <v>150</v>
      </c>
      <c r="B160" s="230" t="s">
        <v>187</v>
      </c>
      <c r="C160" s="222" t="s">
        <v>201</v>
      </c>
      <c r="D160" s="223">
        <v>45442</v>
      </c>
      <c r="E160" s="222">
        <v>316.05</v>
      </c>
      <c r="F160" s="222">
        <v>312.59999999999997</v>
      </c>
      <c r="G160" s="224">
        <v>306.44999999999993</v>
      </c>
      <c r="H160" s="224">
        <v>296.84999999999997</v>
      </c>
      <c r="I160" s="224">
        <v>290.69999999999993</v>
      </c>
      <c r="J160" s="224">
        <v>322.19999999999993</v>
      </c>
      <c r="K160" s="224">
        <v>328.34999999999991</v>
      </c>
      <c r="L160" s="224">
        <v>337.94999999999993</v>
      </c>
      <c r="M160" s="225">
        <v>318.75</v>
      </c>
      <c r="N160" s="225">
        <v>303</v>
      </c>
      <c r="O160" s="225">
        <v>58860000</v>
      </c>
      <c r="P160" s="226">
        <v>-1.9019619607607847E-2</v>
      </c>
    </row>
    <row r="161" spans="1:16" ht="12.75" customHeight="1">
      <c r="A161" s="218">
        <v>151</v>
      </c>
      <c r="B161" s="230" t="s">
        <v>202</v>
      </c>
      <c r="C161" s="229" t="s">
        <v>203</v>
      </c>
      <c r="D161" s="223">
        <v>45442</v>
      </c>
      <c r="E161" s="222">
        <v>1350.8</v>
      </c>
      <c r="F161" s="222">
        <v>1354.9833333333333</v>
      </c>
      <c r="G161" s="224">
        <v>1341.8166666666666</v>
      </c>
      <c r="H161" s="224">
        <v>1332.8333333333333</v>
      </c>
      <c r="I161" s="224">
        <v>1319.6666666666665</v>
      </c>
      <c r="J161" s="224">
        <v>1363.9666666666667</v>
      </c>
      <c r="K161" s="224">
        <v>1377.1333333333332</v>
      </c>
      <c r="L161" s="224">
        <v>1386.1166666666668</v>
      </c>
      <c r="M161" s="225">
        <v>1368.15</v>
      </c>
      <c r="N161" s="225">
        <v>1346</v>
      </c>
      <c r="O161" s="225">
        <v>5007321</v>
      </c>
      <c r="P161" s="226">
        <v>4.4752038043478264E-2</v>
      </c>
    </row>
    <row r="162" spans="1:16" ht="12.75" customHeight="1">
      <c r="A162" s="218">
        <v>152</v>
      </c>
      <c r="B162" s="230" t="s">
        <v>47</v>
      </c>
      <c r="C162" s="222" t="s">
        <v>205</v>
      </c>
      <c r="D162" s="223">
        <v>45442</v>
      </c>
      <c r="E162" s="222">
        <v>779.15</v>
      </c>
      <c r="F162" s="222">
        <v>787.06666666666661</v>
      </c>
      <c r="G162" s="224">
        <v>769.38333333333321</v>
      </c>
      <c r="H162" s="224">
        <v>759.61666666666656</v>
      </c>
      <c r="I162" s="224">
        <v>741.93333333333317</v>
      </c>
      <c r="J162" s="224">
        <v>796.83333333333326</v>
      </c>
      <c r="K162" s="224">
        <v>814.51666666666665</v>
      </c>
      <c r="L162" s="224">
        <v>824.2833333333333</v>
      </c>
      <c r="M162" s="225">
        <v>804.75</v>
      </c>
      <c r="N162" s="225">
        <v>777.3</v>
      </c>
      <c r="O162" s="225">
        <v>9008300</v>
      </c>
      <c r="P162" s="226">
        <v>8.8761043764125747E-2</v>
      </c>
    </row>
    <row r="163" spans="1:16" ht="12.75" customHeight="1">
      <c r="A163" s="218">
        <v>153</v>
      </c>
      <c r="B163" s="230" t="s">
        <v>61</v>
      </c>
      <c r="C163" s="222" t="s">
        <v>206</v>
      </c>
      <c r="D163" s="223">
        <v>45442</v>
      </c>
      <c r="E163" s="222">
        <v>269.3</v>
      </c>
      <c r="F163" s="222">
        <v>266.75</v>
      </c>
      <c r="G163" s="224">
        <v>263.2</v>
      </c>
      <c r="H163" s="224">
        <v>257.09999999999997</v>
      </c>
      <c r="I163" s="224">
        <v>253.54999999999995</v>
      </c>
      <c r="J163" s="224">
        <v>272.85000000000002</v>
      </c>
      <c r="K163" s="224">
        <v>276.39999999999998</v>
      </c>
      <c r="L163" s="224">
        <v>282.50000000000006</v>
      </c>
      <c r="M163" s="225">
        <v>270.3</v>
      </c>
      <c r="N163" s="225">
        <v>260.64999999999998</v>
      </c>
      <c r="O163" s="225">
        <v>62217500</v>
      </c>
      <c r="P163" s="226">
        <v>-4.0408714092924618E-2</v>
      </c>
    </row>
    <row r="164" spans="1:16" ht="12.75" customHeight="1">
      <c r="A164" s="218">
        <v>154</v>
      </c>
      <c r="B164" s="230" t="s">
        <v>66</v>
      </c>
      <c r="C164" s="222" t="s">
        <v>207</v>
      </c>
      <c r="D164" s="223">
        <v>45442</v>
      </c>
      <c r="E164" s="222">
        <v>558.15</v>
      </c>
      <c r="F164" s="222">
        <v>543.93333333333339</v>
      </c>
      <c r="G164" s="224">
        <v>527.11666666666679</v>
      </c>
      <c r="H164" s="224">
        <v>496.08333333333337</v>
      </c>
      <c r="I164" s="224">
        <v>479.26666666666677</v>
      </c>
      <c r="J164" s="224">
        <v>574.96666666666681</v>
      </c>
      <c r="K164" s="224">
        <v>591.78333333333342</v>
      </c>
      <c r="L164" s="224">
        <v>622.81666666666683</v>
      </c>
      <c r="M164" s="225">
        <v>560.75</v>
      </c>
      <c r="N164" s="225">
        <v>512.9</v>
      </c>
      <c r="O164" s="225">
        <v>58374000</v>
      </c>
      <c r="P164" s="226">
        <v>0.16116327180140039</v>
      </c>
    </row>
    <row r="165" spans="1:16" ht="12.75" customHeight="1">
      <c r="A165" s="218">
        <v>155</v>
      </c>
      <c r="B165" s="230" t="s">
        <v>82</v>
      </c>
      <c r="C165" s="222" t="s">
        <v>208</v>
      </c>
      <c r="D165" s="223">
        <v>45442</v>
      </c>
      <c r="E165" s="222">
        <v>2960.15</v>
      </c>
      <c r="F165" s="222">
        <v>2960.2333333333336</v>
      </c>
      <c r="G165" s="224">
        <v>2948.6166666666672</v>
      </c>
      <c r="H165" s="224">
        <v>2937.0833333333335</v>
      </c>
      <c r="I165" s="224">
        <v>2925.4666666666672</v>
      </c>
      <c r="J165" s="224">
        <v>2971.7666666666673</v>
      </c>
      <c r="K165" s="224">
        <v>2983.3833333333341</v>
      </c>
      <c r="L165" s="224">
        <v>2994.9166666666674</v>
      </c>
      <c r="M165" s="225">
        <v>2971.85</v>
      </c>
      <c r="N165" s="225">
        <v>2948.7</v>
      </c>
      <c r="O165" s="225">
        <v>39950250</v>
      </c>
      <c r="P165" s="226">
        <v>-7.5037049543211958E-4</v>
      </c>
    </row>
    <row r="166" spans="1:16" ht="12.75" customHeight="1">
      <c r="A166" s="218">
        <v>156</v>
      </c>
      <c r="B166" s="230" t="s">
        <v>130</v>
      </c>
      <c r="C166" s="222" t="s">
        <v>209</v>
      </c>
      <c r="D166" s="223">
        <v>45442</v>
      </c>
      <c r="E166" s="222">
        <v>167.1</v>
      </c>
      <c r="F166" s="222">
        <v>167.04999999999998</v>
      </c>
      <c r="G166" s="224">
        <v>164.64999999999998</v>
      </c>
      <c r="H166" s="224">
        <v>162.19999999999999</v>
      </c>
      <c r="I166" s="224">
        <v>159.79999999999998</v>
      </c>
      <c r="J166" s="224">
        <v>169.49999999999997</v>
      </c>
      <c r="K166" s="224">
        <v>171.9</v>
      </c>
      <c r="L166" s="224">
        <v>174.34999999999997</v>
      </c>
      <c r="M166" s="225">
        <v>169.45</v>
      </c>
      <c r="N166" s="225">
        <v>164.6</v>
      </c>
      <c r="O166" s="225">
        <v>185872000</v>
      </c>
      <c r="P166" s="226">
        <v>3.2025940567672009E-2</v>
      </c>
    </row>
    <row r="167" spans="1:16" ht="12.75" customHeight="1">
      <c r="A167" s="218">
        <v>157</v>
      </c>
      <c r="B167" s="230" t="s">
        <v>66</v>
      </c>
      <c r="C167" s="222" t="s">
        <v>210</v>
      </c>
      <c r="D167" s="223">
        <v>45442</v>
      </c>
      <c r="E167" s="222">
        <v>734.5</v>
      </c>
      <c r="F167" s="222">
        <v>732.5</v>
      </c>
      <c r="G167" s="224">
        <v>727.65</v>
      </c>
      <c r="H167" s="224">
        <v>720.8</v>
      </c>
      <c r="I167" s="224">
        <v>715.94999999999993</v>
      </c>
      <c r="J167" s="224">
        <v>739.35</v>
      </c>
      <c r="K167" s="224">
        <v>744.19999999999993</v>
      </c>
      <c r="L167" s="224">
        <v>751.05000000000007</v>
      </c>
      <c r="M167" s="225">
        <v>737.35</v>
      </c>
      <c r="N167" s="225">
        <v>725.65</v>
      </c>
      <c r="O167" s="225">
        <v>20225600</v>
      </c>
      <c r="P167" s="226">
        <v>-2.3068897561729588E-2</v>
      </c>
    </row>
    <row r="168" spans="1:16" ht="12.75" customHeight="1">
      <c r="A168" s="218">
        <v>158</v>
      </c>
      <c r="B168" s="230" t="s">
        <v>66</v>
      </c>
      <c r="C168" s="222" t="s">
        <v>211</v>
      </c>
      <c r="D168" s="223">
        <v>45442</v>
      </c>
      <c r="E168" s="222">
        <v>1470.5</v>
      </c>
      <c r="F168" s="222">
        <v>1459.75</v>
      </c>
      <c r="G168" s="224">
        <v>1446.25</v>
      </c>
      <c r="H168" s="224">
        <v>1422</v>
      </c>
      <c r="I168" s="224">
        <v>1408.5</v>
      </c>
      <c r="J168" s="224">
        <v>1484</v>
      </c>
      <c r="K168" s="224">
        <v>1497.5</v>
      </c>
      <c r="L168" s="224">
        <v>1521.75</v>
      </c>
      <c r="M168" s="225">
        <v>1473.25</v>
      </c>
      <c r="N168" s="225">
        <v>1435.5</v>
      </c>
      <c r="O168" s="225">
        <v>10627500</v>
      </c>
      <c r="P168" s="226">
        <v>-3.9712659257251287E-2</v>
      </c>
    </row>
    <row r="169" spans="1:16" ht="12.75" customHeight="1">
      <c r="A169" s="218">
        <v>159</v>
      </c>
      <c r="B169" s="230" t="s">
        <v>61</v>
      </c>
      <c r="C169" s="227" t="s">
        <v>212</v>
      </c>
      <c r="D169" s="223">
        <v>45442</v>
      </c>
      <c r="E169" s="222">
        <v>827.15</v>
      </c>
      <c r="F169" s="222">
        <v>826.66666666666663</v>
      </c>
      <c r="G169" s="224">
        <v>822.93333333333328</v>
      </c>
      <c r="H169" s="224">
        <v>818.7166666666667</v>
      </c>
      <c r="I169" s="224">
        <v>814.98333333333335</v>
      </c>
      <c r="J169" s="224">
        <v>830.88333333333321</v>
      </c>
      <c r="K169" s="224">
        <v>834.61666666666656</v>
      </c>
      <c r="L169" s="224">
        <v>838.83333333333314</v>
      </c>
      <c r="M169" s="225">
        <v>830.4</v>
      </c>
      <c r="N169" s="225">
        <v>822.45</v>
      </c>
      <c r="O169" s="225">
        <v>96523500</v>
      </c>
      <c r="P169" s="226">
        <v>-1.3437995875846103E-2</v>
      </c>
    </row>
    <row r="170" spans="1:16" ht="12.75" customHeight="1">
      <c r="A170" s="218">
        <v>160</v>
      </c>
      <c r="B170" s="230" t="s">
        <v>47</v>
      </c>
      <c r="C170" s="222" t="s">
        <v>213</v>
      </c>
      <c r="D170" s="223">
        <v>45442</v>
      </c>
      <c r="E170" s="222">
        <v>25067</v>
      </c>
      <c r="F170" s="222">
        <v>25098.683333333334</v>
      </c>
      <c r="G170" s="224">
        <v>24678.366666666669</v>
      </c>
      <c r="H170" s="224">
        <v>24289.733333333334</v>
      </c>
      <c r="I170" s="224">
        <v>23869.416666666668</v>
      </c>
      <c r="J170" s="224">
        <v>25487.316666666669</v>
      </c>
      <c r="K170" s="224">
        <v>25907.633333333335</v>
      </c>
      <c r="L170" s="224">
        <v>26296.26666666667</v>
      </c>
      <c r="M170" s="225">
        <v>25519</v>
      </c>
      <c r="N170" s="225">
        <v>24710.05</v>
      </c>
      <c r="O170" s="225">
        <v>351725</v>
      </c>
      <c r="P170" s="226">
        <v>6.1891463506679747E-2</v>
      </c>
    </row>
    <row r="171" spans="1:16" ht="12.75" customHeight="1">
      <c r="A171" s="218">
        <v>161</v>
      </c>
      <c r="B171" s="230" t="s">
        <v>40</v>
      </c>
      <c r="C171" s="222" t="s">
        <v>214</v>
      </c>
      <c r="D171" s="223">
        <v>45442</v>
      </c>
      <c r="E171" s="222">
        <v>5925.65</v>
      </c>
      <c r="F171" s="222">
        <v>5926.916666666667</v>
      </c>
      <c r="G171" s="224">
        <v>5859.8333333333339</v>
      </c>
      <c r="H171" s="224">
        <v>5794.0166666666673</v>
      </c>
      <c r="I171" s="224">
        <v>5726.9333333333343</v>
      </c>
      <c r="J171" s="224">
        <v>5992.7333333333336</v>
      </c>
      <c r="K171" s="224">
        <v>6059.8166666666675</v>
      </c>
      <c r="L171" s="224">
        <v>6125.6333333333332</v>
      </c>
      <c r="M171" s="225">
        <v>5994</v>
      </c>
      <c r="N171" s="225">
        <v>5861.1</v>
      </c>
      <c r="O171" s="225">
        <v>1305450</v>
      </c>
      <c r="P171" s="226">
        <v>3.6441586280814578E-2</v>
      </c>
    </row>
    <row r="172" spans="1:16" ht="12.75" customHeight="1">
      <c r="A172" s="218">
        <v>162</v>
      </c>
      <c r="B172" s="230" t="s">
        <v>45</v>
      </c>
      <c r="C172" s="222" t="s">
        <v>215</v>
      </c>
      <c r="D172" s="223">
        <v>45442</v>
      </c>
      <c r="E172" s="222">
        <v>2688.35</v>
      </c>
      <c r="F172" s="222">
        <v>2674.3166666666662</v>
      </c>
      <c r="G172" s="224">
        <v>2646.6833333333325</v>
      </c>
      <c r="H172" s="224">
        <v>2605.0166666666664</v>
      </c>
      <c r="I172" s="224">
        <v>2577.3833333333328</v>
      </c>
      <c r="J172" s="224">
        <v>2715.9833333333322</v>
      </c>
      <c r="K172" s="224">
        <v>2743.6166666666663</v>
      </c>
      <c r="L172" s="224">
        <v>2785.2833333333319</v>
      </c>
      <c r="M172" s="225">
        <v>2701.95</v>
      </c>
      <c r="N172" s="225">
        <v>2632.65</v>
      </c>
      <c r="O172" s="225">
        <v>4049250</v>
      </c>
      <c r="P172" s="226">
        <v>-1.7381017381017379E-2</v>
      </c>
    </row>
    <row r="173" spans="1:16" ht="12.75" customHeight="1">
      <c r="A173" s="218">
        <v>163</v>
      </c>
      <c r="B173" s="230" t="s">
        <v>66</v>
      </c>
      <c r="C173" s="222" t="s">
        <v>216</v>
      </c>
      <c r="D173" s="223">
        <v>45442</v>
      </c>
      <c r="E173" s="222">
        <v>2598.85</v>
      </c>
      <c r="F173" s="222">
        <v>2586.7666666666664</v>
      </c>
      <c r="G173" s="224">
        <v>2559.9333333333329</v>
      </c>
      <c r="H173" s="224">
        <v>2521.0166666666664</v>
      </c>
      <c r="I173" s="224">
        <v>2494.1833333333329</v>
      </c>
      <c r="J173" s="224">
        <v>2625.6833333333329</v>
      </c>
      <c r="K173" s="224">
        <v>2652.5166666666669</v>
      </c>
      <c r="L173" s="224">
        <v>2691.4333333333329</v>
      </c>
      <c r="M173" s="225">
        <v>2613.6</v>
      </c>
      <c r="N173" s="225">
        <v>2547.85</v>
      </c>
      <c r="O173" s="225">
        <v>6445200</v>
      </c>
      <c r="P173" s="226">
        <v>-6.9795635607897477E-2</v>
      </c>
    </row>
    <row r="174" spans="1:16" ht="12.75" customHeight="1">
      <c r="A174" s="218">
        <v>164</v>
      </c>
      <c r="B174" s="230" t="s">
        <v>42</v>
      </c>
      <c r="C174" s="222" t="s">
        <v>217</v>
      </c>
      <c r="D174" s="223">
        <v>45442</v>
      </c>
      <c r="E174" s="222">
        <v>1533.4</v>
      </c>
      <c r="F174" s="222">
        <v>1529.9833333333336</v>
      </c>
      <c r="G174" s="224">
        <v>1519.0166666666671</v>
      </c>
      <c r="H174" s="224">
        <v>1504.6333333333334</v>
      </c>
      <c r="I174" s="224">
        <v>1493.666666666667</v>
      </c>
      <c r="J174" s="224">
        <v>1544.3666666666672</v>
      </c>
      <c r="K174" s="224">
        <v>1555.3333333333335</v>
      </c>
      <c r="L174" s="224">
        <v>1569.7166666666674</v>
      </c>
      <c r="M174" s="225">
        <v>1540.95</v>
      </c>
      <c r="N174" s="225">
        <v>1515.6</v>
      </c>
      <c r="O174" s="225">
        <v>14603400</v>
      </c>
      <c r="P174" s="226">
        <v>-8.6206896551724137E-4</v>
      </c>
    </row>
    <row r="175" spans="1:16" ht="12.75" customHeight="1">
      <c r="A175" s="218">
        <v>165</v>
      </c>
      <c r="B175" s="230" t="s">
        <v>202</v>
      </c>
      <c r="C175" s="222" t="s">
        <v>218</v>
      </c>
      <c r="D175" s="223">
        <v>45442</v>
      </c>
      <c r="E175" s="222">
        <v>662.1</v>
      </c>
      <c r="F175" s="222">
        <v>662.4</v>
      </c>
      <c r="G175" s="224">
        <v>655.94999999999993</v>
      </c>
      <c r="H175" s="224">
        <v>649.79999999999995</v>
      </c>
      <c r="I175" s="224">
        <v>643.34999999999991</v>
      </c>
      <c r="J175" s="224">
        <v>668.55</v>
      </c>
      <c r="K175" s="224">
        <v>675</v>
      </c>
      <c r="L175" s="224">
        <v>681.15</v>
      </c>
      <c r="M175" s="225">
        <v>668.85</v>
      </c>
      <c r="N175" s="225">
        <v>656.25</v>
      </c>
      <c r="O175" s="225">
        <v>8956500</v>
      </c>
      <c r="P175" s="226">
        <v>6.0657118786857627E-3</v>
      </c>
    </row>
    <row r="176" spans="1:16" ht="12.75" customHeight="1">
      <c r="A176" s="218">
        <v>166</v>
      </c>
      <c r="B176" s="230" t="s">
        <v>42</v>
      </c>
      <c r="C176" s="222" t="s">
        <v>219</v>
      </c>
      <c r="D176" s="223">
        <v>45442</v>
      </c>
      <c r="E176" s="222">
        <v>693.35</v>
      </c>
      <c r="F176" s="222">
        <v>694.69999999999993</v>
      </c>
      <c r="G176" s="224">
        <v>690.39999999999986</v>
      </c>
      <c r="H176" s="224">
        <v>687.44999999999993</v>
      </c>
      <c r="I176" s="224">
        <v>683.14999999999986</v>
      </c>
      <c r="J176" s="224">
        <v>697.64999999999986</v>
      </c>
      <c r="K176" s="224">
        <v>701.94999999999982</v>
      </c>
      <c r="L176" s="224">
        <v>704.89999999999986</v>
      </c>
      <c r="M176" s="225">
        <v>699</v>
      </c>
      <c r="N176" s="225">
        <v>691.75</v>
      </c>
      <c r="O176" s="225">
        <v>7182000</v>
      </c>
      <c r="P176" s="226">
        <v>2.3514322359982898E-2</v>
      </c>
    </row>
    <row r="177" spans="1:16" ht="12.75" customHeight="1">
      <c r="A177" s="218">
        <v>167</v>
      </c>
      <c r="B177" s="230" t="s">
        <v>892</v>
      </c>
      <c r="C177" s="222" t="s">
        <v>220</v>
      </c>
      <c r="D177" s="223">
        <v>45442</v>
      </c>
      <c r="E177" s="222">
        <v>1103.9000000000001</v>
      </c>
      <c r="F177" s="222">
        <v>1090.7666666666667</v>
      </c>
      <c r="G177" s="224">
        <v>1065.9333333333334</v>
      </c>
      <c r="H177" s="224">
        <v>1027.9666666666667</v>
      </c>
      <c r="I177" s="224">
        <v>1003.1333333333334</v>
      </c>
      <c r="J177" s="224">
        <v>1128.7333333333333</v>
      </c>
      <c r="K177" s="224">
        <v>1153.5666666666668</v>
      </c>
      <c r="L177" s="224">
        <v>1191.5333333333333</v>
      </c>
      <c r="M177" s="225">
        <v>1115.5999999999999</v>
      </c>
      <c r="N177" s="225">
        <v>1052.8</v>
      </c>
      <c r="O177" s="225">
        <v>11543950</v>
      </c>
      <c r="P177" s="226">
        <v>-9.024316241168566E-2</v>
      </c>
    </row>
    <row r="178" spans="1:16" ht="12.75" customHeight="1">
      <c r="A178" s="218">
        <v>168</v>
      </c>
      <c r="B178" s="230" t="s">
        <v>77</v>
      </c>
      <c r="C178" s="229" t="s">
        <v>221</v>
      </c>
      <c r="D178" s="223">
        <v>45442</v>
      </c>
      <c r="E178" s="222">
        <v>1760.7</v>
      </c>
      <c r="F178" s="222">
        <v>1756.0333333333335</v>
      </c>
      <c r="G178" s="224">
        <v>1745.666666666667</v>
      </c>
      <c r="H178" s="224">
        <v>1730.6333333333334</v>
      </c>
      <c r="I178" s="224">
        <v>1720.2666666666669</v>
      </c>
      <c r="J178" s="224">
        <v>1771.0666666666671</v>
      </c>
      <c r="K178" s="224">
        <v>1781.4333333333334</v>
      </c>
      <c r="L178" s="224">
        <v>1796.4666666666672</v>
      </c>
      <c r="M178" s="225">
        <v>1766.4</v>
      </c>
      <c r="N178" s="225">
        <v>1741</v>
      </c>
      <c r="O178" s="225">
        <v>7516500</v>
      </c>
      <c r="P178" s="226">
        <v>-2.1241287753070029E-3</v>
      </c>
    </row>
    <row r="179" spans="1:16" ht="12.75" customHeight="1">
      <c r="A179" s="218">
        <v>169</v>
      </c>
      <c r="B179" s="230" t="s">
        <v>57</v>
      </c>
      <c r="C179" s="222" t="s">
        <v>222</v>
      </c>
      <c r="D179" s="223">
        <v>45442</v>
      </c>
      <c r="E179" s="222">
        <v>1096.8</v>
      </c>
      <c r="F179" s="222">
        <v>1099.5166666666667</v>
      </c>
      <c r="G179" s="224">
        <v>1085.3333333333333</v>
      </c>
      <c r="H179" s="224">
        <v>1073.8666666666666</v>
      </c>
      <c r="I179" s="224">
        <v>1059.6833333333332</v>
      </c>
      <c r="J179" s="224">
        <v>1110.9833333333333</v>
      </c>
      <c r="K179" s="224">
        <v>1125.1666666666667</v>
      </c>
      <c r="L179" s="224">
        <v>1136.6333333333334</v>
      </c>
      <c r="M179" s="225">
        <v>1113.7</v>
      </c>
      <c r="N179" s="225">
        <v>1088.05</v>
      </c>
      <c r="O179" s="225">
        <v>11869650</v>
      </c>
      <c r="P179" s="226">
        <v>2.295908473918945E-2</v>
      </c>
    </row>
    <row r="180" spans="1:16" ht="12.75" customHeight="1">
      <c r="A180" s="218">
        <v>170</v>
      </c>
      <c r="B180" s="230" t="s">
        <v>54</v>
      </c>
      <c r="C180" s="228" t="s">
        <v>223</v>
      </c>
      <c r="D180" s="223">
        <v>45442</v>
      </c>
      <c r="E180" s="222">
        <v>1037.8</v>
      </c>
      <c r="F180" s="222">
        <v>1031.6666666666667</v>
      </c>
      <c r="G180" s="224">
        <v>1023.9333333333334</v>
      </c>
      <c r="H180" s="224">
        <v>1010.0666666666666</v>
      </c>
      <c r="I180" s="224">
        <v>1002.3333333333333</v>
      </c>
      <c r="J180" s="224">
        <v>1045.5333333333335</v>
      </c>
      <c r="K180" s="224">
        <v>1053.2666666666667</v>
      </c>
      <c r="L180" s="224">
        <v>1067.1333333333337</v>
      </c>
      <c r="M180" s="225">
        <v>1039.4000000000001</v>
      </c>
      <c r="N180" s="225">
        <v>1017.8</v>
      </c>
      <c r="O180" s="225">
        <v>64538475</v>
      </c>
      <c r="P180" s="226">
        <v>1.9693634387586745E-2</v>
      </c>
    </row>
    <row r="181" spans="1:16" ht="12.75" customHeight="1">
      <c r="A181" s="218">
        <v>171</v>
      </c>
      <c r="B181" s="230" t="s">
        <v>187</v>
      </c>
      <c r="C181" s="222" t="s">
        <v>224</v>
      </c>
      <c r="D181" s="223">
        <v>45442</v>
      </c>
      <c r="E181" s="222">
        <v>462.35</v>
      </c>
      <c r="F181" s="222">
        <v>459.33333333333331</v>
      </c>
      <c r="G181" s="224">
        <v>454.46666666666664</v>
      </c>
      <c r="H181" s="224">
        <v>446.58333333333331</v>
      </c>
      <c r="I181" s="224">
        <v>441.71666666666664</v>
      </c>
      <c r="J181" s="224">
        <v>467.21666666666664</v>
      </c>
      <c r="K181" s="224">
        <v>472.08333333333331</v>
      </c>
      <c r="L181" s="224">
        <v>479.96666666666664</v>
      </c>
      <c r="M181" s="225">
        <v>464.2</v>
      </c>
      <c r="N181" s="225">
        <v>451.45</v>
      </c>
      <c r="O181" s="225">
        <v>95096025</v>
      </c>
      <c r="P181" s="226">
        <v>3.2615275057860066E-3</v>
      </c>
    </row>
    <row r="182" spans="1:16" ht="12.75" customHeight="1">
      <c r="A182" s="218">
        <v>172</v>
      </c>
      <c r="B182" s="230" t="s">
        <v>130</v>
      </c>
      <c r="C182" s="222" t="s">
        <v>225</v>
      </c>
      <c r="D182" s="223">
        <v>45442</v>
      </c>
      <c r="E182" s="222">
        <v>169</v>
      </c>
      <c r="F182" s="222">
        <v>168.38333333333333</v>
      </c>
      <c r="G182" s="224">
        <v>166.51666666666665</v>
      </c>
      <c r="H182" s="224">
        <v>164.03333333333333</v>
      </c>
      <c r="I182" s="224">
        <v>162.16666666666666</v>
      </c>
      <c r="J182" s="224">
        <v>170.86666666666665</v>
      </c>
      <c r="K182" s="224">
        <v>172.73333333333332</v>
      </c>
      <c r="L182" s="224">
        <v>175.21666666666664</v>
      </c>
      <c r="M182" s="225">
        <v>170.25</v>
      </c>
      <c r="N182" s="225">
        <v>165.9</v>
      </c>
      <c r="O182" s="225">
        <v>268603500</v>
      </c>
      <c r="P182" s="226">
        <v>5.8888575703041998E-2</v>
      </c>
    </row>
    <row r="183" spans="1:16" ht="12.75" customHeight="1">
      <c r="A183" s="218">
        <v>173</v>
      </c>
      <c r="B183" s="230" t="s">
        <v>85</v>
      </c>
      <c r="C183" s="222" t="s">
        <v>226</v>
      </c>
      <c r="D183" s="223">
        <v>45442</v>
      </c>
      <c r="E183" s="222">
        <v>3863.65</v>
      </c>
      <c r="F183" s="222">
        <v>3842.4333333333329</v>
      </c>
      <c r="G183" s="224">
        <v>3814.2166666666658</v>
      </c>
      <c r="H183" s="224">
        <v>3764.7833333333328</v>
      </c>
      <c r="I183" s="224">
        <v>3736.5666666666657</v>
      </c>
      <c r="J183" s="224">
        <v>3891.8666666666659</v>
      </c>
      <c r="K183" s="224">
        <v>3920.083333333333</v>
      </c>
      <c r="L183" s="224">
        <v>3969.516666666666</v>
      </c>
      <c r="M183" s="225">
        <v>3870.65</v>
      </c>
      <c r="N183" s="225">
        <v>3793</v>
      </c>
      <c r="O183" s="225">
        <v>14578900</v>
      </c>
      <c r="P183" s="226">
        <v>-2.2837370242214532E-2</v>
      </c>
    </row>
    <row r="184" spans="1:16" ht="12.75" customHeight="1">
      <c r="A184" s="218">
        <v>174</v>
      </c>
      <c r="B184" s="230" t="s">
        <v>85</v>
      </c>
      <c r="C184" s="222" t="s">
        <v>227</v>
      </c>
      <c r="D184" s="223">
        <v>45442</v>
      </c>
      <c r="E184" s="222">
        <v>1278.5999999999999</v>
      </c>
      <c r="F184" s="222">
        <v>1275.05</v>
      </c>
      <c r="G184" s="224">
        <v>1265.6499999999999</v>
      </c>
      <c r="H184" s="224">
        <v>1252.6999999999998</v>
      </c>
      <c r="I184" s="224">
        <v>1243.2999999999997</v>
      </c>
      <c r="J184" s="224">
        <v>1288</v>
      </c>
      <c r="K184" s="224">
        <v>1297.4000000000001</v>
      </c>
      <c r="L184" s="224">
        <v>1310.3500000000001</v>
      </c>
      <c r="M184" s="225">
        <v>1284.45</v>
      </c>
      <c r="N184" s="225">
        <v>1262.0999999999999</v>
      </c>
      <c r="O184" s="225">
        <v>16842600</v>
      </c>
      <c r="P184" s="226">
        <v>8.0801551389786692E-3</v>
      </c>
    </row>
    <row r="185" spans="1:16" ht="12.75" customHeight="1">
      <c r="A185" s="218">
        <v>175</v>
      </c>
      <c r="B185" s="230" t="s">
        <v>57</v>
      </c>
      <c r="C185" s="222" t="s">
        <v>228</v>
      </c>
      <c r="D185" s="223">
        <v>45442</v>
      </c>
      <c r="E185" s="222">
        <v>3591.8</v>
      </c>
      <c r="F185" s="222">
        <v>3586.8666666666668</v>
      </c>
      <c r="G185" s="224">
        <v>3566.4833333333336</v>
      </c>
      <c r="H185" s="224">
        <v>3541.166666666667</v>
      </c>
      <c r="I185" s="224">
        <v>3520.7833333333338</v>
      </c>
      <c r="J185" s="224">
        <v>3612.1833333333334</v>
      </c>
      <c r="K185" s="224">
        <v>3632.5666666666666</v>
      </c>
      <c r="L185" s="224">
        <v>3657.8833333333332</v>
      </c>
      <c r="M185" s="225">
        <v>3607.25</v>
      </c>
      <c r="N185" s="225">
        <v>3561.55</v>
      </c>
      <c r="O185" s="225">
        <v>6137075</v>
      </c>
      <c r="P185" s="226">
        <v>3.3660506381348189E-2</v>
      </c>
    </row>
    <row r="186" spans="1:16" ht="12.75" customHeight="1">
      <c r="A186" s="218">
        <v>176</v>
      </c>
      <c r="B186" s="230" t="s">
        <v>42</v>
      </c>
      <c r="C186" s="222" t="s">
        <v>229</v>
      </c>
      <c r="D186" s="223">
        <v>45442</v>
      </c>
      <c r="E186" s="222">
        <v>2696.6</v>
      </c>
      <c r="F186" s="222">
        <v>2688.2166666666667</v>
      </c>
      <c r="G186" s="224">
        <v>2665.2833333333333</v>
      </c>
      <c r="H186" s="224">
        <v>2633.9666666666667</v>
      </c>
      <c r="I186" s="224">
        <v>2611.0333333333333</v>
      </c>
      <c r="J186" s="224">
        <v>2719.5333333333333</v>
      </c>
      <c r="K186" s="224">
        <v>2742.4666666666667</v>
      </c>
      <c r="L186" s="224">
        <v>2773.7833333333333</v>
      </c>
      <c r="M186" s="225">
        <v>2711.15</v>
      </c>
      <c r="N186" s="225">
        <v>2656.9</v>
      </c>
      <c r="O186" s="225">
        <v>1360500</v>
      </c>
      <c r="P186" s="226">
        <v>1.4352283317800559E-2</v>
      </c>
    </row>
    <row r="187" spans="1:16" ht="12.75" customHeight="1">
      <c r="A187" s="218">
        <v>177</v>
      </c>
      <c r="B187" s="230" t="s">
        <v>45</v>
      </c>
      <c r="C187" s="222" t="s">
        <v>230</v>
      </c>
      <c r="D187" s="223">
        <v>45442</v>
      </c>
      <c r="E187" s="222">
        <v>4673.95</v>
      </c>
      <c r="F187" s="222">
        <v>4606.2833333333338</v>
      </c>
      <c r="G187" s="224">
        <v>4507.5666666666675</v>
      </c>
      <c r="H187" s="224">
        <v>4341.1833333333334</v>
      </c>
      <c r="I187" s="224">
        <v>4242.4666666666672</v>
      </c>
      <c r="J187" s="224">
        <v>4772.6666666666679</v>
      </c>
      <c r="K187" s="224">
        <v>4871.3833333333332</v>
      </c>
      <c r="L187" s="224">
        <v>5037.7666666666682</v>
      </c>
      <c r="M187" s="225">
        <v>4705</v>
      </c>
      <c r="N187" s="225">
        <v>4439.8999999999996</v>
      </c>
      <c r="O187" s="225">
        <v>3709200</v>
      </c>
      <c r="P187" s="226">
        <v>3.1881155065932233E-2</v>
      </c>
    </row>
    <row r="188" spans="1:16" ht="12.75" customHeight="1">
      <c r="A188" s="218">
        <v>178</v>
      </c>
      <c r="B188" s="230" t="s">
        <v>54</v>
      </c>
      <c r="C188" s="222" t="s">
        <v>231</v>
      </c>
      <c r="D188" s="223">
        <v>45442</v>
      </c>
      <c r="E188" s="222">
        <v>2092.5</v>
      </c>
      <c r="F188" s="222">
        <v>2104.2000000000003</v>
      </c>
      <c r="G188" s="224">
        <v>2070.4000000000005</v>
      </c>
      <c r="H188" s="224">
        <v>2048.3000000000002</v>
      </c>
      <c r="I188" s="224">
        <v>2014.5000000000005</v>
      </c>
      <c r="J188" s="224">
        <v>2126.3000000000006</v>
      </c>
      <c r="K188" s="224">
        <v>2160.1000000000008</v>
      </c>
      <c r="L188" s="224">
        <v>2182.2000000000007</v>
      </c>
      <c r="M188" s="225">
        <v>2138</v>
      </c>
      <c r="N188" s="225">
        <v>2082.1</v>
      </c>
      <c r="O188" s="225">
        <v>6017900</v>
      </c>
      <c r="P188" s="226">
        <v>6.4841766272372578E-2</v>
      </c>
    </row>
    <row r="189" spans="1:16" ht="12.75" customHeight="1">
      <c r="A189" s="218">
        <v>179</v>
      </c>
      <c r="B189" s="230" t="s">
        <v>57</v>
      </c>
      <c r="C189" s="222" t="s">
        <v>232</v>
      </c>
      <c r="D189" s="223">
        <v>45442</v>
      </c>
      <c r="E189" s="222">
        <v>2020.95</v>
      </c>
      <c r="F189" s="222">
        <v>2019.8833333333332</v>
      </c>
      <c r="G189" s="224">
        <v>1999.9166666666665</v>
      </c>
      <c r="H189" s="224">
        <v>1978.8833333333332</v>
      </c>
      <c r="I189" s="224">
        <v>1958.9166666666665</v>
      </c>
      <c r="J189" s="224">
        <v>2040.9166666666665</v>
      </c>
      <c r="K189" s="224">
        <v>2060.8833333333332</v>
      </c>
      <c r="L189" s="224">
        <v>2081.9166666666665</v>
      </c>
      <c r="M189" s="225">
        <v>2039.85</v>
      </c>
      <c r="N189" s="225">
        <v>1998.85</v>
      </c>
      <c r="O189" s="225">
        <v>3078800</v>
      </c>
      <c r="P189" s="226">
        <v>9.1308662980292069E-2</v>
      </c>
    </row>
    <row r="190" spans="1:16" ht="12.75" customHeight="1">
      <c r="A190" s="218">
        <v>180</v>
      </c>
      <c r="B190" s="230" t="s">
        <v>47</v>
      </c>
      <c r="C190" s="222" t="s">
        <v>233</v>
      </c>
      <c r="D190" s="223">
        <v>45442</v>
      </c>
      <c r="E190" s="222">
        <v>10070.75</v>
      </c>
      <c r="F190" s="222">
        <v>10053.583333333334</v>
      </c>
      <c r="G190" s="224">
        <v>10007.166666666668</v>
      </c>
      <c r="H190" s="224">
        <v>9943.5833333333339</v>
      </c>
      <c r="I190" s="224">
        <v>9897.1666666666679</v>
      </c>
      <c r="J190" s="224">
        <v>10117.166666666668</v>
      </c>
      <c r="K190" s="224">
        <v>10163.583333333336</v>
      </c>
      <c r="L190" s="224">
        <v>10227.166666666668</v>
      </c>
      <c r="M190" s="225">
        <v>10100</v>
      </c>
      <c r="N190" s="225">
        <v>9990</v>
      </c>
      <c r="O190" s="225">
        <v>2091300</v>
      </c>
      <c r="P190" s="226">
        <v>-3.657806237619201E-2</v>
      </c>
    </row>
    <row r="191" spans="1:16" ht="12.75" customHeight="1">
      <c r="A191" s="218">
        <v>181</v>
      </c>
      <c r="B191" s="230" t="s">
        <v>892</v>
      </c>
      <c r="C191" s="222" t="s">
        <v>234</v>
      </c>
      <c r="D191" s="223">
        <v>45442</v>
      </c>
      <c r="E191" s="222">
        <v>503.05</v>
      </c>
      <c r="F191" s="222">
        <v>506.31666666666666</v>
      </c>
      <c r="G191" s="224">
        <v>498.7833333333333</v>
      </c>
      <c r="H191" s="224">
        <v>494.51666666666665</v>
      </c>
      <c r="I191" s="224">
        <v>486.98333333333329</v>
      </c>
      <c r="J191" s="224">
        <v>510.58333333333331</v>
      </c>
      <c r="K191" s="224">
        <v>518.11666666666679</v>
      </c>
      <c r="L191" s="224">
        <v>522.38333333333333</v>
      </c>
      <c r="M191" s="225">
        <v>513.85</v>
      </c>
      <c r="N191" s="225">
        <v>502.05</v>
      </c>
      <c r="O191" s="225">
        <v>40010100</v>
      </c>
      <c r="P191" s="226">
        <v>3.3409441944798869E-2</v>
      </c>
    </row>
    <row r="192" spans="1:16" ht="12.75" customHeight="1">
      <c r="A192" s="218">
        <v>182</v>
      </c>
      <c r="B192" s="230" t="s">
        <v>130</v>
      </c>
      <c r="C192" s="222" t="s">
        <v>235</v>
      </c>
      <c r="D192" s="223">
        <v>45442</v>
      </c>
      <c r="E192" s="222">
        <v>413.65</v>
      </c>
      <c r="F192" s="222">
        <v>409.91666666666669</v>
      </c>
      <c r="G192" s="224">
        <v>402.83333333333337</v>
      </c>
      <c r="H192" s="224">
        <v>392.01666666666671</v>
      </c>
      <c r="I192" s="224">
        <v>384.93333333333339</v>
      </c>
      <c r="J192" s="224">
        <v>420.73333333333335</v>
      </c>
      <c r="K192" s="224">
        <v>427.81666666666672</v>
      </c>
      <c r="L192" s="224">
        <v>438.63333333333333</v>
      </c>
      <c r="M192" s="225">
        <v>417</v>
      </c>
      <c r="N192" s="225">
        <v>399.1</v>
      </c>
      <c r="O192" s="225">
        <v>101579500</v>
      </c>
      <c r="P192" s="226">
        <v>-1.2432637910601283E-2</v>
      </c>
    </row>
    <row r="193" spans="1:16" ht="12.75" customHeight="1">
      <c r="A193" s="218">
        <v>183</v>
      </c>
      <c r="B193" s="230" t="s">
        <v>40</v>
      </c>
      <c r="C193" s="222" t="s">
        <v>236</v>
      </c>
      <c r="D193" s="223">
        <v>45442</v>
      </c>
      <c r="E193" s="222">
        <v>1484.15</v>
      </c>
      <c r="F193" s="222">
        <v>1481.0333333333335</v>
      </c>
      <c r="G193" s="224">
        <v>1463.116666666667</v>
      </c>
      <c r="H193" s="224">
        <v>1442.0833333333335</v>
      </c>
      <c r="I193" s="224">
        <v>1424.166666666667</v>
      </c>
      <c r="J193" s="224">
        <v>1502.0666666666671</v>
      </c>
      <c r="K193" s="224">
        <v>1519.9833333333336</v>
      </c>
      <c r="L193" s="224">
        <v>1541.0166666666671</v>
      </c>
      <c r="M193" s="225">
        <v>1498.95</v>
      </c>
      <c r="N193" s="225">
        <v>1460</v>
      </c>
      <c r="O193" s="225">
        <v>5307600</v>
      </c>
      <c r="P193" s="226">
        <v>2.7052130500406363E-2</v>
      </c>
    </row>
    <row r="194" spans="1:16" ht="12.75" customHeight="1">
      <c r="A194" s="218">
        <v>184</v>
      </c>
      <c r="B194" s="230" t="s">
        <v>85</v>
      </c>
      <c r="C194" s="222" t="s">
        <v>237</v>
      </c>
      <c r="D194" s="223">
        <v>45442</v>
      </c>
      <c r="E194" s="222">
        <v>461.6</v>
      </c>
      <c r="F194" s="222">
        <v>461.05</v>
      </c>
      <c r="G194" s="224">
        <v>458</v>
      </c>
      <c r="H194" s="224">
        <v>454.4</v>
      </c>
      <c r="I194" s="224">
        <v>451.34999999999997</v>
      </c>
      <c r="J194" s="224">
        <v>464.65000000000003</v>
      </c>
      <c r="K194" s="224">
        <v>467.7000000000001</v>
      </c>
      <c r="L194" s="224">
        <v>471.30000000000007</v>
      </c>
      <c r="M194" s="225">
        <v>464.1</v>
      </c>
      <c r="N194" s="225">
        <v>457.45</v>
      </c>
      <c r="O194" s="225">
        <v>61215000</v>
      </c>
      <c r="P194" s="226">
        <v>2.7002541711754788E-2</v>
      </c>
    </row>
    <row r="195" spans="1:16" ht="12.75" customHeight="1">
      <c r="A195" s="218">
        <v>185</v>
      </c>
      <c r="B195" s="230" t="s">
        <v>202</v>
      </c>
      <c r="C195" s="222" t="s">
        <v>238</v>
      </c>
      <c r="D195" s="223">
        <v>45442</v>
      </c>
      <c r="E195" s="222">
        <v>145</v>
      </c>
      <c r="F195" s="222">
        <v>146.43333333333331</v>
      </c>
      <c r="G195" s="224">
        <v>143.21666666666661</v>
      </c>
      <c r="H195" s="224">
        <v>141.43333333333331</v>
      </c>
      <c r="I195" s="224">
        <v>138.21666666666661</v>
      </c>
      <c r="J195" s="224">
        <v>148.21666666666661</v>
      </c>
      <c r="K195" s="224">
        <v>151.43333333333331</v>
      </c>
      <c r="L195" s="224">
        <v>153.21666666666661</v>
      </c>
      <c r="M195" s="225">
        <v>149.65</v>
      </c>
      <c r="N195" s="225">
        <v>144.65</v>
      </c>
      <c r="O195" s="225">
        <v>135009000</v>
      </c>
      <c r="P195" s="226">
        <v>-1.6048276012856112E-2</v>
      </c>
    </row>
    <row r="196" spans="1:16" ht="12.75" customHeight="1">
      <c r="A196" s="218">
        <v>186</v>
      </c>
      <c r="B196" s="230" t="s">
        <v>42</v>
      </c>
      <c r="C196" s="222" t="s">
        <v>239</v>
      </c>
      <c r="D196" s="223">
        <v>45442</v>
      </c>
      <c r="E196" s="222">
        <v>997.55</v>
      </c>
      <c r="F196" s="222">
        <v>984.98333333333323</v>
      </c>
      <c r="G196" s="224">
        <v>969.06666666666649</v>
      </c>
      <c r="H196" s="224">
        <v>940.58333333333326</v>
      </c>
      <c r="I196" s="224">
        <v>924.66666666666652</v>
      </c>
      <c r="J196" s="224">
        <v>1013.4666666666665</v>
      </c>
      <c r="K196" s="224">
        <v>1029.3833333333332</v>
      </c>
      <c r="L196" s="224">
        <v>1057.8666666666663</v>
      </c>
      <c r="M196" s="225">
        <v>1000.9</v>
      </c>
      <c r="N196" s="225">
        <v>956.5</v>
      </c>
      <c r="O196" s="225">
        <v>8940600</v>
      </c>
      <c r="P196" s="226">
        <v>3.3284793010193471E-2</v>
      </c>
    </row>
    <row r="197" spans="1:16" ht="12.75" customHeight="1">
      <c r="A197" s="218"/>
      <c r="B197" s="230"/>
      <c r="C197" s="222"/>
      <c r="D197" s="223"/>
      <c r="E197" s="222"/>
      <c r="F197" s="222"/>
      <c r="G197" s="224"/>
      <c r="H197" s="224"/>
      <c r="I197" s="224"/>
      <c r="J197" s="224"/>
      <c r="K197" s="224"/>
      <c r="L197" s="224"/>
      <c r="M197" s="225"/>
      <c r="N197" s="225"/>
      <c r="O197" s="225"/>
      <c r="P197" s="226"/>
    </row>
    <row r="198" spans="1:16" ht="12.75" customHeight="1">
      <c r="A198" s="218"/>
      <c r="B198" s="230"/>
      <c r="C198" s="222"/>
      <c r="D198" s="223"/>
      <c r="E198" s="222"/>
      <c r="F198" s="222"/>
      <c r="G198" s="224"/>
      <c r="H198" s="224"/>
      <c r="I198" s="224"/>
      <c r="J198" s="224"/>
      <c r="K198" s="224"/>
      <c r="L198" s="224"/>
      <c r="M198" s="225"/>
      <c r="N198" s="225"/>
      <c r="O198" s="225"/>
      <c r="P198" s="226"/>
    </row>
    <row r="199" spans="1:16" ht="12.75" customHeight="1">
      <c r="A199" s="212"/>
      <c r="B199" s="43"/>
      <c r="C199" s="212"/>
      <c r="D199" s="213"/>
      <c r="E199" s="214"/>
      <c r="F199" s="214"/>
      <c r="G199" s="215"/>
      <c r="H199" s="215"/>
      <c r="I199" s="215"/>
      <c r="J199" s="215"/>
      <c r="K199" s="215"/>
      <c r="L199" s="215"/>
      <c r="M199" s="212"/>
      <c r="N199" s="212"/>
      <c r="O199" s="216"/>
      <c r="P199" s="217"/>
    </row>
    <row r="200" spans="1:16" ht="12.75" customHeight="1">
      <c r="A200" s="21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1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1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1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1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1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H20" sqref="H2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291" t="s">
        <v>16</v>
      </c>
      <c r="B8" s="293"/>
      <c r="C8" s="296" t="s">
        <v>20</v>
      </c>
      <c r="D8" s="296" t="s">
        <v>21</v>
      </c>
      <c r="E8" s="288" t="s">
        <v>22</v>
      </c>
      <c r="F8" s="289"/>
      <c r="G8" s="290"/>
      <c r="H8" s="288" t="s">
        <v>23</v>
      </c>
      <c r="I8" s="289"/>
      <c r="J8" s="290"/>
      <c r="K8" s="26"/>
      <c r="L8" s="48"/>
      <c r="M8" s="48"/>
      <c r="N8" s="1"/>
      <c r="O8" s="1"/>
    </row>
    <row r="9" spans="1:15" ht="36" customHeight="1">
      <c r="A9" s="292"/>
      <c r="B9" s="295"/>
      <c r="C9" s="295"/>
      <c r="D9" s="29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22648.2</v>
      </c>
      <c r="D10" s="34">
        <v>22642.183333333331</v>
      </c>
      <c r="E10" s="34">
        <v>22573.866666666661</v>
      </c>
      <c r="F10" s="34">
        <v>22499.533333333329</v>
      </c>
      <c r="G10" s="34">
        <v>22431.21666666666</v>
      </c>
      <c r="H10" s="34">
        <v>22716.516666666663</v>
      </c>
      <c r="I10" s="34">
        <v>22784.833333333336</v>
      </c>
      <c r="J10" s="34">
        <v>22859.166666666664</v>
      </c>
      <c r="K10" s="34">
        <v>22710.5</v>
      </c>
      <c r="L10" s="34">
        <v>22567.85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49231.05</v>
      </c>
      <c r="D11" s="34">
        <v>49294.666666666664</v>
      </c>
      <c r="E11" s="34">
        <v>49059.98333333333</v>
      </c>
      <c r="F11" s="34">
        <v>48888.916666666664</v>
      </c>
      <c r="G11" s="34">
        <v>48654.23333333333</v>
      </c>
      <c r="H11" s="34">
        <v>49465.73333333333</v>
      </c>
      <c r="I11" s="34">
        <v>49700.416666666664</v>
      </c>
      <c r="J11" s="34">
        <v>49871.48333333333</v>
      </c>
      <c r="K11" s="34">
        <v>49529.35</v>
      </c>
      <c r="L11" s="34">
        <v>49123.6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6336.6</v>
      </c>
      <c r="D12" s="36">
        <v>6314.9833333333336</v>
      </c>
      <c r="E12" s="36">
        <v>6254.8166666666675</v>
      </c>
      <c r="F12" s="36">
        <v>6173.0333333333338</v>
      </c>
      <c r="G12" s="36">
        <v>6112.8666666666677</v>
      </c>
      <c r="H12" s="36">
        <v>6396.7666666666673</v>
      </c>
      <c r="I12" s="36">
        <v>6456.9333333333334</v>
      </c>
      <c r="J12" s="36">
        <v>6538.7166666666672</v>
      </c>
      <c r="K12" s="36">
        <v>6375.15</v>
      </c>
      <c r="L12" s="36">
        <v>6233.2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8630.5</v>
      </c>
      <c r="D13" s="36">
        <v>8620.75</v>
      </c>
      <c r="E13" s="36">
        <v>8591.6</v>
      </c>
      <c r="F13" s="36">
        <v>8552.7000000000007</v>
      </c>
      <c r="G13" s="36">
        <v>8523.5500000000011</v>
      </c>
      <c r="H13" s="36">
        <v>8659.65</v>
      </c>
      <c r="I13" s="36">
        <v>8688.8000000000011</v>
      </c>
      <c r="J13" s="36">
        <v>8727.6999999999989</v>
      </c>
      <c r="K13" s="36">
        <v>8649.9</v>
      </c>
      <c r="L13" s="36">
        <v>8581.85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33203.35</v>
      </c>
      <c r="D14" s="36">
        <v>33198.283333333333</v>
      </c>
      <c r="E14" s="36">
        <v>33064.366666666669</v>
      </c>
      <c r="F14" s="36">
        <v>32925.383333333339</v>
      </c>
      <c r="G14" s="36">
        <v>32791.466666666674</v>
      </c>
      <c r="H14" s="36">
        <v>33337.266666666663</v>
      </c>
      <c r="I14" s="36">
        <v>33471.183333333334</v>
      </c>
      <c r="J14" s="36">
        <v>33610.166666666657</v>
      </c>
      <c r="K14" s="36">
        <v>33332.199999999997</v>
      </c>
      <c r="L14" s="36">
        <v>33059.300000000003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10222</v>
      </c>
      <c r="D15" s="36">
        <v>10168.333333333334</v>
      </c>
      <c r="E15" s="36">
        <v>10080.816666666668</v>
      </c>
      <c r="F15" s="36">
        <v>9939.6333333333332</v>
      </c>
      <c r="G15" s="36">
        <v>9852.1166666666668</v>
      </c>
      <c r="H15" s="36">
        <v>10309.516666666668</v>
      </c>
      <c r="I15" s="36">
        <v>10397.033333333335</v>
      </c>
      <c r="J15" s="36">
        <v>10538.216666666669</v>
      </c>
      <c r="K15" s="36">
        <v>10255.85</v>
      </c>
      <c r="L15" s="36">
        <v>10027.15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14243.6</v>
      </c>
      <c r="D16" s="36">
        <v>14222.866666666669</v>
      </c>
      <c r="E16" s="36">
        <v>14185.283333333336</v>
      </c>
      <c r="F16" s="36">
        <v>14126.966666666667</v>
      </c>
      <c r="G16" s="36">
        <v>14089.383333333335</v>
      </c>
      <c r="H16" s="36">
        <v>14281.183333333338</v>
      </c>
      <c r="I16" s="36">
        <v>14318.76666666667</v>
      </c>
      <c r="J16" s="36">
        <v>14377.083333333339</v>
      </c>
      <c r="K16" s="36">
        <v>14260.45</v>
      </c>
      <c r="L16" s="36">
        <v>14164.55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6682.5</v>
      </c>
      <c r="D17" s="36">
        <v>6658.4833333333336</v>
      </c>
      <c r="E17" s="36">
        <v>6569.0166666666673</v>
      </c>
      <c r="F17" s="36">
        <v>6455.5333333333338</v>
      </c>
      <c r="G17" s="36">
        <v>6366.0666666666675</v>
      </c>
      <c r="H17" s="36">
        <v>6771.9666666666672</v>
      </c>
      <c r="I17" s="36">
        <v>6861.4333333333343</v>
      </c>
      <c r="J17" s="36">
        <v>6974.916666666667</v>
      </c>
      <c r="K17" s="31">
        <v>6747.95</v>
      </c>
      <c r="L17" s="31">
        <v>6545</v>
      </c>
      <c r="M17" s="31">
        <v>3.1780200000000001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2529.4499999999998</v>
      </c>
      <c r="D18" s="36">
        <v>2534.3166666666666</v>
      </c>
      <c r="E18" s="36">
        <v>2516.6333333333332</v>
      </c>
      <c r="F18" s="36">
        <v>2503.8166666666666</v>
      </c>
      <c r="G18" s="36">
        <v>2486.1333333333332</v>
      </c>
      <c r="H18" s="36">
        <v>2547.1333333333332</v>
      </c>
      <c r="I18" s="36">
        <v>2564.8166666666666</v>
      </c>
      <c r="J18" s="36">
        <v>2577.6333333333332</v>
      </c>
      <c r="K18" s="31">
        <v>2552</v>
      </c>
      <c r="L18" s="31">
        <v>2521.5</v>
      </c>
      <c r="M18" s="31">
        <v>4.7766299999999999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1590.2</v>
      </c>
      <c r="D19" s="36">
        <v>1583.3333333333333</v>
      </c>
      <c r="E19" s="36">
        <v>1570.6666666666665</v>
      </c>
      <c r="F19" s="36">
        <v>1551.1333333333332</v>
      </c>
      <c r="G19" s="36">
        <v>1538.4666666666665</v>
      </c>
      <c r="H19" s="36">
        <v>1602.8666666666666</v>
      </c>
      <c r="I19" s="36">
        <v>1615.5333333333331</v>
      </c>
      <c r="J19" s="36">
        <v>1635.0666666666666</v>
      </c>
      <c r="K19" s="31">
        <v>1596</v>
      </c>
      <c r="L19" s="31">
        <v>1563.8</v>
      </c>
      <c r="M19" s="31">
        <v>5.3914099999999996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645.29999999999995</v>
      </c>
      <c r="D20" s="36">
        <v>642.76666666666665</v>
      </c>
      <c r="E20" s="36">
        <v>636.5333333333333</v>
      </c>
      <c r="F20" s="36">
        <v>627.76666666666665</v>
      </c>
      <c r="G20" s="36">
        <v>621.5333333333333</v>
      </c>
      <c r="H20" s="36">
        <v>651.5333333333333</v>
      </c>
      <c r="I20" s="36">
        <v>657.76666666666665</v>
      </c>
      <c r="J20" s="36">
        <v>666.5333333333333</v>
      </c>
      <c r="K20" s="31">
        <v>649</v>
      </c>
      <c r="L20" s="31">
        <v>634</v>
      </c>
      <c r="M20" s="31">
        <v>43.108350000000002</v>
      </c>
      <c r="N20" s="1"/>
      <c r="O20" s="1"/>
    </row>
    <row r="21" spans="1:15" ht="12.75" customHeight="1">
      <c r="A21" s="51">
        <v>12</v>
      </c>
      <c r="B21" s="53" t="s">
        <v>864</v>
      </c>
      <c r="C21" s="31">
        <v>1052.8499999999999</v>
      </c>
      <c r="D21" s="36">
        <v>1054.8166666666666</v>
      </c>
      <c r="E21" s="36">
        <v>1043.6333333333332</v>
      </c>
      <c r="F21" s="36">
        <v>1034.4166666666665</v>
      </c>
      <c r="G21" s="36">
        <v>1023.2333333333331</v>
      </c>
      <c r="H21" s="36">
        <v>1064.0333333333333</v>
      </c>
      <c r="I21" s="36">
        <v>1075.2166666666667</v>
      </c>
      <c r="J21" s="36">
        <v>1084.4333333333334</v>
      </c>
      <c r="K21" s="31">
        <v>1066</v>
      </c>
      <c r="L21" s="31">
        <v>1045.5999999999999</v>
      </c>
      <c r="M21" s="31">
        <v>31.692409999999999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3039.6</v>
      </c>
      <c r="D22" s="36">
        <v>3058.1666666666665</v>
      </c>
      <c r="E22" s="36">
        <v>2996.4833333333331</v>
      </c>
      <c r="F22" s="36">
        <v>2953.3666666666668</v>
      </c>
      <c r="G22" s="36">
        <v>2891.6833333333334</v>
      </c>
      <c r="H22" s="36">
        <v>3101.2833333333328</v>
      </c>
      <c r="I22" s="36">
        <v>3162.9666666666662</v>
      </c>
      <c r="J22" s="36">
        <v>3206.0833333333326</v>
      </c>
      <c r="K22" s="31">
        <v>3119.85</v>
      </c>
      <c r="L22" s="31">
        <v>3015.05</v>
      </c>
      <c r="M22" s="31">
        <v>22.190850000000001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1786.85</v>
      </c>
      <c r="D23" s="36">
        <v>1783.6833333333334</v>
      </c>
      <c r="E23" s="36">
        <v>1762.3666666666668</v>
      </c>
      <c r="F23" s="36">
        <v>1737.8833333333334</v>
      </c>
      <c r="G23" s="36">
        <v>1716.5666666666668</v>
      </c>
      <c r="H23" s="36">
        <v>1808.1666666666667</v>
      </c>
      <c r="I23" s="36">
        <v>1829.4833333333333</v>
      </c>
      <c r="J23" s="36">
        <v>1853.9666666666667</v>
      </c>
      <c r="K23" s="31">
        <v>1805</v>
      </c>
      <c r="L23" s="31">
        <v>1759.2</v>
      </c>
      <c r="M23" s="31">
        <v>5.17699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1338.8</v>
      </c>
      <c r="D24" s="36">
        <v>1331.3500000000001</v>
      </c>
      <c r="E24" s="36">
        <v>1314.0000000000002</v>
      </c>
      <c r="F24" s="36">
        <v>1289.2</v>
      </c>
      <c r="G24" s="36">
        <v>1271.8500000000001</v>
      </c>
      <c r="H24" s="36">
        <v>1356.1500000000003</v>
      </c>
      <c r="I24" s="36">
        <v>1373.5000000000002</v>
      </c>
      <c r="J24" s="36">
        <v>1398.3000000000004</v>
      </c>
      <c r="K24" s="31">
        <v>1348.7</v>
      </c>
      <c r="L24" s="31">
        <v>1306.55</v>
      </c>
      <c r="M24" s="31">
        <v>79.915109999999999</v>
      </c>
      <c r="N24" s="1"/>
      <c r="O24" s="1"/>
    </row>
    <row r="25" spans="1:15" ht="12.75" customHeight="1">
      <c r="A25" s="51">
        <v>16</v>
      </c>
      <c r="B25" s="53" t="s">
        <v>822</v>
      </c>
      <c r="C25" s="31">
        <v>608.1</v>
      </c>
      <c r="D25" s="36">
        <v>612.4666666666667</v>
      </c>
      <c r="E25" s="36">
        <v>600.33333333333337</v>
      </c>
      <c r="F25" s="36">
        <v>592.56666666666672</v>
      </c>
      <c r="G25" s="36">
        <v>580.43333333333339</v>
      </c>
      <c r="H25" s="36">
        <v>620.23333333333335</v>
      </c>
      <c r="I25" s="36">
        <v>632.36666666666656</v>
      </c>
      <c r="J25" s="36">
        <v>640.13333333333333</v>
      </c>
      <c r="K25" s="31">
        <v>624.6</v>
      </c>
      <c r="L25" s="31">
        <v>604.70000000000005</v>
      </c>
      <c r="M25" s="31">
        <v>58.884180000000001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932.15</v>
      </c>
      <c r="D26" s="36">
        <v>942.33333333333337</v>
      </c>
      <c r="E26" s="36">
        <v>914.81666666666672</v>
      </c>
      <c r="F26" s="36">
        <v>897.48333333333335</v>
      </c>
      <c r="G26" s="36">
        <v>869.9666666666667</v>
      </c>
      <c r="H26" s="36">
        <v>959.66666666666674</v>
      </c>
      <c r="I26" s="36">
        <v>987.18333333333339</v>
      </c>
      <c r="J26" s="36">
        <v>1004.5166666666668</v>
      </c>
      <c r="K26" s="31">
        <v>969.85</v>
      </c>
      <c r="L26" s="31">
        <v>925</v>
      </c>
      <c r="M26" s="31">
        <v>25.052890000000001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351.45</v>
      </c>
      <c r="D27" s="36">
        <v>354.48333333333335</v>
      </c>
      <c r="E27" s="36">
        <v>347.66666666666669</v>
      </c>
      <c r="F27" s="36">
        <v>343.88333333333333</v>
      </c>
      <c r="G27" s="36">
        <v>337.06666666666666</v>
      </c>
      <c r="H27" s="36">
        <v>358.26666666666671</v>
      </c>
      <c r="I27" s="36">
        <v>365.08333333333331</v>
      </c>
      <c r="J27" s="36">
        <v>368.86666666666673</v>
      </c>
      <c r="K27" s="31">
        <v>361.3</v>
      </c>
      <c r="L27" s="31">
        <v>350.7</v>
      </c>
      <c r="M27" s="31">
        <v>26.321269999999998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232.4</v>
      </c>
      <c r="D28" s="36">
        <v>232.91666666666666</v>
      </c>
      <c r="E28" s="36">
        <v>231.08333333333331</v>
      </c>
      <c r="F28" s="36">
        <v>229.76666666666665</v>
      </c>
      <c r="G28" s="36">
        <v>227.93333333333331</v>
      </c>
      <c r="H28" s="36">
        <v>234.23333333333332</v>
      </c>
      <c r="I28" s="36">
        <v>236.06666666666663</v>
      </c>
      <c r="J28" s="36">
        <v>237.38333333333333</v>
      </c>
      <c r="K28" s="31">
        <v>234.75</v>
      </c>
      <c r="L28" s="31">
        <v>231.6</v>
      </c>
      <c r="M28" s="31">
        <v>90.524389999999997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263.85000000000002</v>
      </c>
      <c r="D29" s="36">
        <v>264.76666666666665</v>
      </c>
      <c r="E29" s="36">
        <v>262.08333333333331</v>
      </c>
      <c r="F29" s="36">
        <v>260.31666666666666</v>
      </c>
      <c r="G29" s="36">
        <v>257.63333333333333</v>
      </c>
      <c r="H29" s="36">
        <v>266.5333333333333</v>
      </c>
      <c r="I29" s="36">
        <v>269.2166666666667</v>
      </c>
      <c r="J29" s="36">
        <v>270.98333333333329</v>
      </c>
      <c r="K29" s="31">
        <v>267.45</v>
      </c>
      <c r="L29" s="31">
        <v>263</v>
      </c>
      <c r="M29" s="31">
        <v>31.566739999999999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4787.8</v>
      </c>
      <c r="D30" s="36">
        <v>4791</v>
      </c>
      <c r="E30" s="36">
        <v>4736.3</v>
      </c>
      <c r="F30" s="36">
        <v>4684.8</v>
      </c>
      <c r="G30" s="36">
        <v>4630.1000000000004</v>
      </c>
      <c r="H30" s="36">
        <v>4842.5</v>
      </c>
      <c r="I30" s="36">
        <v>4897.2000000000007</v>
      </c>
      <c r="J30" s="36">
        <v>4948.7</v>
      </c>
      <c r="K30" s="31">
        <v>4845.7</v>
      </c>
      <c r="L30" s="31">
        <v>4739.5</v>
      </c>
      <c r="M30" s="31">
        <v>2.16072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625.70000000000005</v>
      </c>
      <c r="D31" s="36">
        <v>621.91666666666663</v>
      </c>
      <c r="E31" s="36">
        <v>612.93333333333328</v>
      </c>
      <c r="F31" s="36">
        <v>600.16666666666663</v>
      </c>
      <c r="G31" s="36">
        <v>591.18333333333328</v>
      </c>
      <c r="H31" s="36">
        <v>634.68333333333328</v>
      </c>
      <c r="I31" s="36">
        <v>643.66666666666663</v>
      </c>
      <c r="J31" s="36">
        <v>656.43333333333328</v>
      </c>
      <c r="K31" s="31">
        <v>630.9</v>
      </c>
      <c r="L31" s="31">
        <v>609.15</v>
      </c>
      <c r="M31" s="31">
        <v>62.86712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5958.55</v>
      </c>
      <c r="D32" s="36">
        <v>5966</v>
      </c>
      <c r="E32" s="36">
        <v>5932</v>
      </c>
      <c r="F32" s="36">
        <v>5905.45</v>
      </c>
      <c r="G32" s="36">
        <v>5871.45</v>
      </c>
      <c r="H32" s="36">
        <v>5992.55</v>
      </c>
      <c r="I32" s="36">
        <v>6026.55</v>
      </c>
      <c r="J32" s="36">
        <v>6053.1</v>
      </c>
      <c r="K32" s="31">
        <v>6000</v>
      </c>
      <c r="L32" s="31">
        <v>5939.45</v>
      </c>
      <c r="M32" s="31">
        <v>5.7240599999999997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513.35</v>
      </c>
      <c r="D33" s="36">
        <v>514.11666666666667</v>
      </c>
      <c r="E33" s="36">
        <v>509.43333333333339</v>
      </c>
      <c r="F33" s="36">
        <v>505.51666666666671</v>
      </c>
      <c r="G33" s="36">
        <v>500.83333333333343</v>
      </c>
      <c r="H33" s="36">
        <v>518.0333333333333</v>
      </c>
      <c r="I33" s="36">
        <v>522.71666666666647</v>
      </c>
      <c r="J33" s="36">
        <v>526.63333333333333</v>
      </c>
      <c r="K33" s="31">
        <v>518.79999999999995</v>
      </c>
      <c r="L33" s="31">
        <v>510.2</v>
      </c>
      <c r="M33" s="31">
        <v>14.86206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201.35</v>
      </c>
      <c r="D34" s="36">
        <v>199.26666666666665</v>
      </c>
      <c r="E34" s="36">
        <v>196.58333333333331</v>
      </c>
      <c r="F34" s="36">
        <v>191.81666666666666</v>
      </c>
      <c r="G34" s="36">
        <v>189.13333333333333</v>
      </c>
      <c r="H34" s="36">
        <v>204.0333333333333</v>
      </c>
      <c r="I34" s="36">
        <v>206.71666666666664</v>
      </c>
      <c r="J34" s="36">
        <v>211.48333333333329</v>
      </c>
      <c r="K34" s="31">
        <v>201.95</v>
      </c>
      <c r="L34" s="31">
        <v>194.5</v>
      </c>
      <c r="M34" s="31">
        <v>505.11799000000002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2975.4</v>
      </c>
      <c r="D35" s="36">
        <v>2946.1666666666665</v>
      </c>
      <c r="E35" s="36">
        <v>2904.333333333333</v>
      </c>
      <c r="F35" s="36">
        <v>2833.2666666666664</v>
      </c>
      <c r="G35" s="36">
        <v>2791.4333333333329</v>
      </c>
      <c r="H35" s="36">
        <v>3017.2333333333331</v>
      </c>
      <c r="I35" s="36">
        <v>3059.0666666666662</v>
      </c>
      <c r="J35" s="36">
        <v>3130.1333333333332</v>
      </c>
      <c r="K35" s="31">
        <v>2988</v>
      </c>
      <c r="L35" s="31">
        <v>2875.1</v>
      </c>
      <c r="M35" s="31">
        <v>24.934059999999999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2062.9</v>
      </c>
      <c r="D36" s="36">
        <v>2086.75</v>
      </c>
      <c r="E36" s="36">
        <v>2031.5</v>
      </c>
      <c r="F36" s="36">
        <v>2000.1</v>
      </c>
      <c r="G36" s="36">
        <v>1944.85</v>
      </c>
      <c r="H36" s="36">
        <v>2118.15</v>
      </c>
      <c r="I36" s="36">
        <v>2173.4</v>
      </c>
      <c r="J36" s="36">
        <v>2204.8000000000002</v>
      </c>
      <c r="K36" s="31">
        <v>2142</v>
      </c>
      <c r="L36" s="31">
        <v>2055.35</v>
      </c>
      <c r="M36" s="31">
        <v>4.6344200000000004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1156.3499999999999</v>
      </c>
      <c r="D37" s="36">
        <v>1154.9666666666667</v>
      </c>
      <c r="E37" s="36">
        <v>1146.9833333333333</v>
      </c>
      <c r="F37" s="36">
        <v>1137.6166666666666</v>
      </c>
      <c r="G37" s="36">
        <v>1129.6333333333332</v>
      </c>
      <c r="H37" s="36">
        <v>1164.3333333333335</v>
      </c>
      <c r="I37" s="36">
        <v>1172.3166666666671</v>
      </c>
      <c r="J37" s="36">
        <v>1181.6833333333336</v>
      </c>
      <c r="K37" s="31">
        <v>1162.95</v>
      </c>
      <c r="L37" s="31">
        <v>1145.5999999999999</v>
      </c>
      <c r="M37" s="31">
        <v>7.1370699999999996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4605.05</v>
      </c>
      <c r="D38" s="36">
        <v>4608.5</v>
      </c>
      <c r="E38" s="36">
        <v>4574.55</v>
      </c>
      <c r="F38" s="36">
        <v>4544.05</v>
      </c>
      <c r="G38" s="36">
        <v>4510.1000000000004</v>
      </c>
      <c r="H38" s="36">
        <v>4639</v>
      </c>
      <c r="I38" s="36">
        <v>4672.9500000000007</v>
      </c>
      <c r="J38" s="36">
        <v>4703.45</v>
      </c>
      <c r="K38" s="31">
        <v>4642.45</v>
      </c>
      <c r="L38" s="31">
        <v>4578</v>
      </c>
      <c r="M38" s="31">
        <v>2.56067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1149.8499999999999</v>
      </c>
      <c r="D39" s="36">
        <v>1157.2833333333333</v>
      </c>
      <c r="E39" s="36">
        <v>1140.5666666666666</v>
      </c>
      <c r="F39" s="36">
        <v>1131.2833333333333</v>
      </c>
      <c r="G39" s="36">
        <v>1114.5666666666666</v>
      </c>
      <c r="H39" s="36">
        <v>1166.5666666666666</v>
      </c>
      <c r="I39" s="36">
        <v>1183.2833333333333</v>
      </c>
      <c r="J39" s="36">
        <v>1192.5666666666666</v>
      </c>
      <c r="K39" s="31">
        <v>1174</v>
      </c>
      <c r="L39" s="31">
        <v>1148</v>
      </c>
      <c r="M39" s="31">
        <v>123.02236000000001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9110.65</v>
      </c>
      <c r="D40" s="36">
        <v>9027.7333333333318</v>
      </c>
      <c r="E40" s="36">
        <v>8909.0166666666628</v>
      </c>
      <c r="F40" s="36">
        <v>8707.3833333333314</v>
      </c>
      <c r="G40" s="36">
        <v>8588.6666666666624</v>
      </c>
      <c r="H40" s="36">
        <v>9229.3666666666631</v>
      </c>
      <c r="I40" s="36">
        <v>9348.0833333333339</v>
      </c>
      <c r="J40" s="36">
        <v>9549.7166666666635</v>
      </c>
      <c r="K40" s="31">
        <v>9146.4500000000007</v>
      </c>
      <c r="L40" s="31">
        <v>8826.1</v>
      </c>
      <c r="M40" s="31">
        <v>6.38239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6882.7</v>
      </c>
      <c r="D41" s="36">
        <v>6905.8833333333341</v>
      </c>
      <c r="E41" s="36">
        <v>6841.8166666666684</v>
      </c>
      <c r="F41" s="36">
        <v>6800.9333333333343</v>
      </c>
      <c r="G41" s="36">
        <v>6736.8666666666686</v>
      </c>
      <c r="H41" s="36">
        <v>6946.7666666666682</v>
      </c>
      <c r="I41" s="36">
        <v>7010.8333333333339</v>
      </c>
      <c r="J41" s="36">
        <v>7051.7166666666681</v>
      </c>
      <c r="K41" s="31">
        <v>6969.95</v>
      </c>
      <c r="L41" s="31">
        <v>6865</v>
      </c>
      <c r="M41" s="31">
        <v>11.395720000000001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1615.45</v>
      </c>
      <c r="D42" s="36">
        <v>1620.4833333333333</v>
      </c>
      <c r="E42" s="36">
        <v>1605.9666666666667</v>
      </c>
      <c r="F42" s="36">
        <v>1596.4833333333333</v>
      </c>
      <c r="G42" s="36">
        <v>1581.9666666666667</v>
      </c>
      <c r="H42" s="36">
        <v>1629.9666666666667</v>
      </c>
      <c r="I42" s="36">
        <v>1644.4833333333336</v>
      </c>
      <c r="J42" s="36">
        <v>1653.9666666666667</v>
      </c>
      <c r="K42" s="31">
        <v>1635</v>
      </c>
      <c r="L42" s="31">
        <v>1611</v>
      </c>
      <c r="M42" s="31">
        <v>13.04846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8110.5</v>
      </c>
      <c r="D43" s="36">
        <v>8124.9333333333334</v>
      </c>
      <c r="E43" s="36">
        <v>7999.8666666666668</v>
      </c>
      <c r="F43" s="36">
        <v>7889.2333333333336</v>
      </c>
      <c r="G43" s="36">
        <v>7764.166666666667</v>
      </c>
      <c r="H43" s="36">
        <v>8235.5666666666657</v>
      </c>
      <c r="I43" s="36">
        <v>8360.633333333335</v>
      </c>
      <c r="J43" s="36">
        <v>8471.2666666666664</v>
      </c>
      <c r="K43" s="31">
        <v>8250</v>
      </c>
      <c r="L43" s="31">
        <v>8014.3</v>
      </c>
      <c r="M43" s="31">
        <v>0.37195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2460.5500000000002</v>
      </c>
      <c r="D44" s="36">
        <v>2451.5666666666671</v>
      </c>
      <c r="E44" s="36">
        <v>2436.1333333333341</v>
      </c>
      <c r="F44" s="36">
        <v>2411.7166666666672</v>
      </c>
      <c r="G44" s="36">
        <v>2396.2833333333342</v>
      </c>
      <c r="H44" s="36">
        <v>2475.983333333334</v>
      </c>
      <c r="I44" s="36">
        <v>2491.4166666666674</v>
      </c>
      <c r="J44" s="36">
        <v>2515.8333333333339</v>
      </c>
      <c r="K44" s="31">
        <v>2467</v>
      </c>
      <c r="L44" s="31">
        <v>2427.15</v>
      </c>
      <c r="M44" s="31">
        <v>1.83928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190.75</v>
      </c>
      <c r="D45" s="36">
        <v>190.18333333333331</v>
      </c>
      <c r="E45" s="36">
        <v>189.06666666666661</v>
      </c>
      <c r="F45" s="36">
        <v>187.3833333333333</v>
      </c>
      <c r="G45" s="36">
        <v>186.26666666666659</v>
      </c>
      <c r="H45" s="36">
        <v>191.86666666666662</v>
      </c>
      <c r="I45" s="36">
        <v>192.98333333333335</v>
      </c>
      <c r="J45" s="36">
        <v>194.66666666666663</v>
      </c>
      <c r="K45" s="31">
        <v>191.3</v>
      </c>
      <c r="L45" s="31">
        <v>188.5</v>
      </c>
      <c r="M45" s="31">
        <v>119.38817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279.39999999999998</v>
      </c>
      <c r="D46" s="36">
        <v>280.76666666666665</v>
      </c>
      <c r="E46" s="36">
        <v>277.63333333333333</v>
      </c>
      <c r="F46" s="36">
        <v>275.86666666666667</v>
      </c>
      <c r="G46" s="36">
        <v>272.73333333333335</v>
      </c>
      <c r="H46" s="36">
        <v>282.5333333333333</v>
      </c>
      <c r="I46" s="36">
        <v>285.66666666666663</v>
      </c>
      <c r="J46" s="36">
        <v>287.43333333333328</v>
      </c>
      <c r="K46" s="31">
        <v>283.89999999999998</v>
      </c>
      <c r="L46" s="31">
        <v>279</v>
      </c>
      <c r="M46" s="31">
        <v>123.66464000000001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151.65</v>
      </c>
      <c r="D47" s="36">
        <v>153.04999999999998</v>
      </c>
      <c r="E47" s="36">
        <v>149.69999999999996</v>
      </c>
      <c r="F47" s="36">
        <v>147.74999999999997</v>
      </c>
      <c r="G47" s="36">
        <v>144.39999999999995</v>
      </c>
      <c r="H47" s="36">
        <v>154.99999999999997</v>
      </c>
      <c r="I47" s="36">
        <v>158.35</v>
      </c>
      <c r="J47" s="36">
        <v>160.29999999999998</v>
      </c>
      <c r="K47" s="31">
        <v>156.4</v>
      </c>
      <c r="L47" s="31">
        <v>151.1</v>
      </c>
      <c r="M47" s="31">
        <v>91.304090000000002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1354.25</v>
      </c>
      <c r="D48" s="36">
        <v>1360.0166666666667</v>
      </c>
      <c r="E48" s="36">
        <v>1345.2333333333333</v>
      </c>
      <c r="F48" s="36">
        <v>1336.2166666666667</v>
      </c>
      <c r="G48" s="36">
        <v>1321.4333333333334</v>
      </c>
      <c r="H48" s="36">
        <v>1369.0333333333333</v>
      </c>
      <c r="I48" s="36">
        <v>1383.8166666666666</v>
      </c>
      <c r="J48" s="36">
        <v>1392.8333333333333</v>
      </c>
      <c r="K48" s="31">
        <v>1374.8</v>
      </c>
      <c r="L48" s="31">
        <v>1351</v>
      </c>
      <c r="M48" s="31">
        <v>2.9931899999999998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522.45000000000005</v>
      </c>
      <c r="D49" s="36">
        <v>519.7833333333333</v>
      </c>
      <c r="E49" s="36">
        <v>513.56666666666661</v>
      </c>
      <c r="F49" s="36">
        <v>504.68333333333328</v>
      </c>
      <c r="G49" s="36">
        <v>498.46666666666658</v>
      </c>
      <c r="H49" s="36">
        <v>528.66666666666663</v>
      </c>
      <c r="I49" s="36">
        <v>534.88333333333333</v>
      </c>
      <c r="J49" s="36">
        <v>543.76666666666665</v>
      </c>
      <c r="K49" s="31">
        <v>526</v>
      </c>
      <c r="L49" s="31">
        <v>510.9</v>
      </c>
      <c r="M49" s="31">
        <v>11.10923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1967.25</v>
      </c>
      <c r="D50" s="36">
        <v>1976.1833333333334</v>
      </c>
      <c r="E50" s="36">
        <v>1955.0666666666668</v>
      </c>
      <c r="F50" s="36">
        <v>1942.8833333333334</v>
      </c>
      <c r="G50" s="36">
        <v>1921.7666666666669</v>
      </c>
      <c r="H50" s="36">
        <v>1988.3666666666668</v>
      </c>
      <c r="I50" s="36">
        <v>2009.4833333333336</v>
      </c>
      <c r="J50" s="36">
        <v>2021.6666666666667</v>
      </c>
      <c r="K50" s="31">
        <v>1997.3</v>
      </c>
      <c r="L50" s="31">
        <v>1964</v>
      </c>
      <c r="M50" s="31">
        <v>4.7239300000000002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234.75</v>
      </c>
      <c r="D51" s="36">
        <v>234.29999999999998</v>
      </c>
      <c r="E51" s="36">
        <v>231.19999999999996</v>
      </c>
      <c r="F51" s="36">
        <v>227.64999999999998</v>
      </c>
      <c r="G51" s="36">
        <v>224.54999999999995</v>
      </c>
      <c r="H51" s="36">
        <v>237.84999999999997</v>
      </c>
      <c r="I51" s="36">
        <v>240.95</v>
      </c>
      <c r="J51" s="36">
        <v>244.49999999999997</v>
      </c>
      <c r="K51" s="31">
        <v>237.4</v>
      </c>
      <c r="L51" s="31">
        <v>230.75</v>
      </c>
      <c r="M51" s="31">
        <v>191.71145000000001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1274.25</v>
      </c>
      <c r="D52" s="36">
        <v>1274.0166666666667</v>
      </c>
      <c r="E52" s="36">
        <v>1263.0333333333333</v>
      </c>
      <c r="F52" s="36">
        <v>1251.8166666666666</v>
      </c>
      <c r="G52" s="36">
        <v>1240.8333333333333</v>
      </c>
      <c r="H52" s="36">
        <v>1285.2333333333333</v>
      </c>
      <c r="I52" s="36">
        <v>1296.2166666666665</v>
      </c>
      <c r="J52" s="36">
        <v>1307.4333333333334</v>
      </c>
      <c r="K52" s="31">
        <v>1285</v>
      </c>
      <c r="L52" s="31">
        <v>1262.8</v>
      </c>
      <c r="M52" s="31">
        <v>4.9240500000000003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292.7</v>
      </c>
      <c r="D53" s="36">
        <v>291.7</v>
      </c>
      <c r="E53" s="36">
        <v>283.14999999999998</v>
      </c>
      <c r="F53" s="36">
        <v>273.59999999999997</v>
      </c>
      <c r="G53" s="36">
        <v>265.04999999999995</v>
      </c>
      <c r="H53" s="36">
        <v>301.25</v>
      </c>
      <c r="I53" s="36">
        <v>309.80000000000007</v>
      </c>
      <c r="J53" s="36">
        <v>319.35000000000002</v>
      </c>
      <c r="K53" s="31">
        <v>300.25</v>
      </c>
      <c r="L53" s="31">
        <v>282.14999999999998</v>
      </c>
      <c r="M53" s="31">
        <v>523.94155999999998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634.65</v>
      </c>
      <c r="D54" s="36">
        <v>628.73333333333323</v>
      </c>
      <c r="E54" s="36">
        <v>620.41666666666652</v>
      </c>
      <c r="F54" s="36">
        <v>606.18333333333328</v>
      </c>
      <c r="G54" s="36">
        <v>597.86666666666656</v>
      </c>
      <c r="H54" s="36">
        <v>642.96666666666647</v>
      </c>
      <c r="I54" s="36">
        <v>651.2833333333333</v>
      </c>
      <c r="J54" s="36">
        <v>665.51666666666642</v>
      </c>
      <c r="K54" s="31">
        <v>637.04999999999995</v>
      </c>
      <c r="L54" s="31">
        <v>614.5</v>
      </c>
      <c r="M54" s="31">
        <v>158.83065999999999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1304.05</v>
      </c>
      <c r="D55" s="36">
        <v>1305.8499999999999</v>
      </c>
      <c r="E55" s="36">
        <v>1291.7999999999997</v>
      </c>
      <c r="F55" s="36">
        <v>1279.5499999999997</v>
      </c>
      <c r="G55" s="36">
        <v>1265.4999999999995</v>
      </c>
      <c r="H55" s="36">
        <v>1318.1</v>
      </c>
      <c r="I55" s="36">
        <v>1332.15</v>
      </c>
      <c r="J55" s="36">
        <v>1344.4</v>
      </c>
      <c r="K55" s="31">
        <v>1319.9</v>
      </c>
      <c r="L55" s="31">
        <v>1293.5999999999999</v>
      </c>
      <c r="M55" s="31">
        <v>79.954319999999996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310.89999999999998</v>
      </c>
      <c r="D56" s="36">
        <v>306.81666666666666</v>
      </c>
      <c r="E56" s="36">
        <v>300.58333333333331</v>
      </c>
      <c r="F56" s="36">
        <v>290.26666666666665</v>
      </c>
      <c r="G56" s="36">
        <v>284.0333333333333</v>
      </c>
      <c r="H56" s="36">
        <v>317.13333333333333</v>
      </c>
      <c r="I56" s="36">
        <v>323.36666666666667</v>
      </c>
      <c r="J56" s="36">
        <v>333.68333333333334</v>
      </c>
      <c r="K56" s="31">
        <v>313.05</v>
      </c>
      <c r="L56" s="31">
        <v>296.5</v>
      </c>
      <c r="M56" s="31">
        <v>151.69926000000001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30670.45</v>
      </c>
      <c r="D57" s="36">
        <v>30308.816666666666</v>
      </c>
      <c r="E57" s="36">
        <v>29717.683333333331</v>
      </c>
      <c r="F57" s="36">
        <v>28764.916666666664</v>
      </c>
      <c r="G57" s="36">
        <v>28173.783333333329</v>
      </c>
      <c r="H57" s="36">
        <v>31261.583333333332</v>
      </c>
      <c r="I57" s="36">
        <v>31852.716666666664</v>
      </c>
      <c r="J57" s="36">
        <v>32805.483333333337</v>
      </c>
      <c r="K57" s="31">
        <v>30899.95</v>
      </c>
      <c r="L57" s="31">
        <v>29356.05</v>
      </c>
      <c r="M57" s="31">
        <v>0.87648999999999999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4759.6499999999996</v>
      </c>
      <c r="D58" s="36">
        <v>4773.9000000000005</v>
      </c>
      <c r="E58" s="36">
        <v>4735.8000000000011</v>
      </c>
      <c r="F58" s="36">
        <v>4711.9500000000007</v>
      </c>
      <c r="G58" s="36">
        <v>4673.8500000000013</v>
      </c>
      <c r="H58" s="36">
        <v>4797.7500000000009</v>
      </c>
      <c r="I58" s="36">
        <v>4835.8500000000013</v>
      </c>
      <c r="J58" s="36">
        <v>4859.7000000000007</v>
      </c>
      <c r="K58" s="31">
        <v>4812</v>
      </c>
      <c r="L58" s="31">
        <v>4750.05</v>
      </c>
      <c r="M58" s="31">
        <v>3.56664</v>
      </c>
      <c r="N58" s="1"/>
      <c r="O58" s="1"/>
    </row>
    <row r="59" spans="1:15" ht="12.75" customHeight="1">
      <c r="A59" s="51">
        <v>50</v>
      </c>
      <c r="B59" s="53" t="s">
        <v>344</v>
      </c>
      <c r="C59" s="31">
        <v>549.04999999999995</v>
      </c>
      <c r="D59" s="36">
        <v>551.26666666666654</v>
      </c>
      <c r="E59" s="36">
        <v>545.8833333333331</v>
      </c>
      <c r="F59" s="36">
        <v>542.71666666666658</v>
      </c>
      <c r="G59" s="36">
        <v>537.33333333333314</v>
      </c>
      <c r="H59" s="36">
        <v>554.43333333333305</v>
      </c>
      <c r="I59" s="36">
        <v>559.81666666666649</v>
      </c>
      <c r="J59" s="36">
        <v>562.98333333333301</v>
      </c>
      <c r="K59" s="31">
        <v>556.65</v>
      </c>
      <c r="L59" s="31">
        <v>548.1</v>
      </c>
      <c r="M59" s="31">
        <v>12.00681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628.6</v>
      </c>
      <c r="D60" s="36">
        <v>627.54999999999995</v>
      </c>
      <c r="E60" s="36">
        <v>624.09999999999991</v>
      </c>
      <c r="F60" s="36">
        <v>619.59999999999991</v>
      </c>
      <c r="G60" s="36">
        <v>616.14999999999986</v>
      </c>
      <c r="H60" s="36">
        <v>632.04999999999995</v>
      </c>
      <c r="I60" s="36">
        <v>635.5</v>
      </c>
      <c r="J60" s="36">
        <v>640</v>
      </c>
      <c r="K60" s="31">
        <v>631</v>
      </c>
      <c r="L60" s="31">
        <v>623.04999999999995</v>
      </c>
      <c r="M60" s="31">
        <v>43.212159999999997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1301.5999999999999</v>
      </c>
      <c r="D61" s="36">
        <v>1272.4666666666665</v>
      </c>
      <c r="E61" s="36">
        <v>1235.133333333333</v>
      </c>
      <c r="F61" s="36">
        <v>1168.6666666666665</v>
      </c>
      <c r="G61" s="36">
        <v>1131.333333333333</v>
      </c>
      <c r="H61" s="36">
        <v>1338.9333333333329</v>
      </c>
      <c r="I61" s="36">
        <v>1376.2666666666664</v>
      </c>
      <c r="J61" s="36">
        <v>1442.7333333333329</v>
      </c>
      <c r="K61" s="31">
        <v>1309.8</v>
      </c>
      <c r="L61" s="31">
        <v>1206</v>
      </c>
      <c r="M61" s="31">
        <v>73.450469999999996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1420.05</v>
      </c>
      <c r="D62" s="36">
        <v>1414.7333333333336</v>
      </c>
      <c r="E62" s="36">
        <v>1403.4666666666672</v>
      </c>
      <c r="F62" s="36">
        <v>1386.8833333333337</v>
      </c>
      <c r="G62" s="36">
        <v>1375.6166666666672</v>
      </c>
      <c r="H62" s="36">
        <v>1431.3166666666671</v>
      </c>
      <c r="I62" s="36">
        <v>1442.5833333333335</v>
      </c>
      <c r="J62" s="36">
        <v>1459.166666666667</v>
      </c>
      <c r="K62" s="31">
        <v>1426</v>
      </c>
      <c r="L62" s="31">
        <v>1398.15</v>
      </c>
      <c r="M62" s="31">
        <v>15.402100000000001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453.9</v>
      </c>
      <c r="D63" s="36">
        <v>454.2833333333333</v>
      </c>
      <c r="E63" s="36">
        <v>449.01666666666659</v>
      </c>
      <c r="F63" s="36">
        <v>444.13333333333327</v>
      </c>
      <c r="G63" s="36">
        <v>438.86666666666656</v>
      </c>
      <c r="H63" s="36">
        <v>459.16666666666663</v>
      </c>
      <c r="I63" s="36">
        <v>464.43333333333328</v>
      </c>
      <c r="J63" s="36">
        <v>469.31666666666666</v>
      </c>
      <c r="K63" s="31">
        <v>459.55</v>
      </c>
      <c r="L63" s="31">
        <v>449.4</v>
      </c>
      <c r="M63" s="31">
        <v>149.80896000000001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4985.7</v>
      </c>
      <c r="D64" s="36">
        <v>5024.8833333333332</v>
      </c>
      <c r="E64" s="36">
        <v>4928.8166666666666</v>
      </c>
      <c r="F64" s="36">
        <v>4871.9333333333334</v>
      </c>
      <c r="G64" s="36">
        <v>4775.8666666666668</v>
      </c>
      <c r="H64" s="36">
        <v>5081.7666666666664</v>
      </c>
      <c r="I64" s="36">
        <v>5177.8333333333321</v>
      </c>
      <c r="J64" s="36">
        <v>5234.7166666666662</v>
      </c>
      <c r="K64" s="31">
        <v>5120.95</v>
      </c>
      <c r="L64" s="31">
        <v>4968</v>
      </c>
      <c r="M64" s="31">
        <v>4.4913699999999999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2811.8</v>
      </c>
      <c r="D65" s="36">
        <v>2820.3166666666671</v>
      </c>
      <c r="E65" s="36">
        <v>2776.8833333333341</v>
      </c>
      <c r="F65" s="36">
        <v>2741.9666666666672</v>
      </c>
      <c r="G65" s="36">
        <v>2698.5333333333342</v>
      </c>
      <c r="H65" s="36">
        <v>2855.233333333334</v>
      </c>
      <c r="I65" s="36">
        <v>2898.6666666666674</v>
      </c>
      <c r="J65" s="36">
        <v>2933.5833333333339</v>
      </c>
      <c r="K65" s="31">
        <v>2863.75</v>
      </c>
      <c r="L65" s="31">
        <v>2785.4</v>
      </c>
      <c r="M65" s="31">
        <v>2.6945800000000002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1050.5</v>
      </c>
      <c r="D66" s="36">
        <v>1044.8833333333334</v>
      </c>
      <c r="E66" s="36">
        <v>1034.2166666666669</v>
      </c>
      <c r="F66" s="36">
        <v>1017.9333333333334</v>
      </c>
      <c r="G66" s="36">
        <v>1007.2666666666669</v>
      </c>
      <c r="H66" s="36">
        <v>1061.166666666667</v>
      </c>
      <c r="I66" s="36">
        <v>1071.8333333333335</v>
      </c>
      <c r="J66" s="36">
        <v>1088.116666666667</v>
      </c>
      <c r="K66" s="31">
        <v>1055.55</v>
      </c>
      <c r="L66" s="31">
        <v>1028.5999999999999</v>
      </c>
      <c r="M66" s="31">
        <v>15.30017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1208.8</v>
      </c>
      <c r="D67" s="36">
        <v>1207.5666666666666</v>
      </c>
      <c r="E67" s="36">
        <v>1197.7833333333333</v>
      </c>
      <c r="F67" s="36">
        <v>1186.7666666666667</v>
      </c>
      <c r="G67" s="36">
        <v>1176.9833333333333</v>
      </c>
      <c r="H67" s="36">
        <v>1218.5833333333333</v>
      </c>
      <c r="I67" s="36">
        <v>1228.3666666666666</v>
      </c>
      <c r="J67" s="36">
        <v>1239.3833333333332</v>
      </c>
      <c r="K67" s="31">
        <v>1217.3499999999999</v>
      </c>
      <c r="L67" s="31">
        <v>1196.55</v>
      </c>
      <c r="M67" s="31">
        <v>2.5433400000000002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324.05</v>
      </c>
      <c r="D68" s="36">
        <v>325.16666666666669</v>
      </c>
      <c r="E68" s="36">
        <v>318.88333333333338</v>
      </c>
      <c r="F68" s="36">
        <v>313.7166666666667</v>
      </c>
      <c r="G68" s="36">
        <v>307.43333333333339</v>
      </c>
      <c r="H68" s="36">
        <v>330.33333333333337</v>
      </c>
      <c r="I68" s="36">
        <v>336.61666666666667</v>
      </c>
      <c r="J68" s="36">
        <v>341.78333333333336</v>
      </c>
      <c r="K68" s="31">
        <v>331.45</v>
      </c>
      <c r="L68" s="31">
        <v>320</v>
      </c>
      <c r="M68" s="31">
        <v>85.992220000000003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3304.2</v>
      </c>
      <c r="D69" s="36">
        <v>3294.1666666666665</v>
      </c>
      <c r="E69" s="36">
        <v>3255.833333333333</v>
      </c>
      <c r="F69" s="36">
        <v>3207.4666666666667</v>
      </c>
      <c r="G69" s="36">
        <v>3169.1333333333332</v>
      </c>
      <c r="H69" s="36">
        <v>3342.5333333333328</v>
      </c>
      <c r="I69" s="36">
        <v>3380.8666666666659</v>
      </c>
      <c r="J69" s="36">
        <v>3429.2333333333327</v>
      </c>
      <c r="K69" s="31">
        <v>3332.5</v>
      </c>
      <c r="L69" s="31">
        <v>3245.8</v>
      </c>
      <c r="M69" s="31">
        <v>3.6181999999999999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896.45</v>
      </c>
      <c r="D70" s="36">
        <v>893.15</v>
      </c>
      <c r="E70" s="36">
        <v>885.3</v>
      </c>
      <c r="F70" s="36">
        <v>874.15</v>
      </c>
      <c r="G70" s="36">
        <v>866.3</v>
      </c>
      <c r="H70" s="36">
        <v>904.3</v>
      </c>
      <c r="I70" s="36">
        <v>912.15000000000009</v>
      </c>
      <c r="J70" s="36">
        <v>923.3</v>
      </c>
      <c r="K70" s="31">
        <v>901</v>
      </c>
      <c r="L70" s="31">
        <v>882</v>
      </c>
      <c r="M70" s="31">
        <v>30.99475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525.29999999999995</v>
      </c>
      <c r="D71" s="36">
        <v>523.11666666666667</v>
      </c>
      <c r="E71" s="36">
        <v>510.18333333333339</v>
      </c>
      <c r="F71" s="36">
        <v>495.06666666666672</v>
      </c>
      <c r="G71" s="36">
        <v>482.13333333333344</v>
      </c>
      <c r="H71" s="36">
        <v>538.23333333333335</v>
      </c>
      <c r="I71" s="36">
        <v>551.16666666666652</v>
      </c>
      <c r="J71" s="36">
        <v>566.2833333333333</v>
      </c>
      <c r="K71" s="31">
        <v>536.04999999999995</v>
      </c>
      <c r="L71" s="31">
        <v>508</v>
      </c>
      <c r="M71" s="31">
        <v>70.920060000000007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1791.15</v>
      </c>
      <c r="D72" s="36">
        <v>1808.6833333333334</v>
      </c>
      <c r="E72" s="36">
        <v>1772.4666666666667</v>
      </c>
      <c r="F72" s="36">
        <v>1753.7833333333333</v>
      </c>
      <c r="G72" s="36">
        <v>1717.5666666666666</v>
      </c>
      <c r="H72" s="36">
        <v>1827.3666666666668</v>
      </c>
      <c r="I72" s="36">
        <v>1863.5833333333335</v>
      </c>
      <c r="J72" s="36">
        <v>1882.2666666666669</v>
      </c>
      <c r="K72" s="31">
        <v>1844.9</v>
      </c>
      <c r="L72" s="31">
        <v>1790</v>
      </c>
      <c r="M72" s="31">
        <v>7.4441199999999998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2479.75</v>
      </c>
      <c r="D73" s="36">
        <v>2465.2999999999997</v>
      </c>
      <c r="E73" s="36">
        <v>2431.2999999999993</v>
      </c>
      <c r="F73" s="36">
        <v>2382.8499999999995</v>
      </c>
      <c r="G73" s="36">
        <v>2348.849999999999</v>
      </c>
      <c r="H73" s="36">
        <v>2513.7499999999995</v>
      </c>
      <c r="I73" s="36">
        <v>2547.7500000000005</v>
      </c>
      <c r="J73" s="36">
        <v>2596.1999999999998</v>
      </c>
      <c r="K73" s="31">
        <v>2499.3000000000002</v>
      </c>
      <c r="L73" s="31">
        <v>2416.85</v>
      </c>
      <c r="M73" s="31">
        <v>3.3740899999999998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450.25</v>
      </c>
      <c r="D74" s="36">
        <v>451.18333333333334</v>
      </c>
      <c r="E74" s="36">
        <v>446.06666666666666</v>
      </c>
      <c r="F74" s="36">
        <v>441.88333333333333</v>
      </c>
      <c r="G74" s="36">
        <v>436.76666666666665</v>
      </c>
      <c r="H74" s="36">
        <v>455.36666666666667</v>
      </c>
      <c r="I74" s="36">
        <v>460.48333333333335</v>
      </c>
      <c r="J74" s="36">
        <v>464.66666666666669</v>
      </c>
      <c r="K74" s="31">
        <v>456.3</v>
      </c>
      <c r="L74" s="31">
        <v>447</v>
      </c>
      <c r="M74" s="31">
        <v>13.3818</v>
      </c>
      <c r="N74" s="1"/>
      <c r="O74" s="1"/>
    </row>
    <row r="75" spans="1:15" ht="12.75" customHeight="1">
      <c r="A75" s="51">
        <v>66</v>
      </c>
      <c r="B75" s="53" t="s">
        <v>366</v>
      </c>
      <c r="C75" s="31">
        <v>165.15</v>
      </c>
      <c r="D75" s="36">
        <v>166.01666666666668</v>
      </c>
      <c r="E75" s="36">
        <v>163.73333333333335</v>
      </c>
      <c r="F75" s="36">
        <v>162.31666666666666</v>
      </c>
      <c r="G75" s="36">
        <v>160.03333333333333</v>
      </c>
      <c r="H75" s="36">
        <v>167.43333333333337</v>
      </c>
      <c r="I75" s="36">
        <v>169.71666666666673</v>
      </c>
      <c r="J75" s="36">
        <v>171.13333333333338</v>
      </c>
      <c r="K75" s="31">
        <v>168.3</v>
      </c>
      <c r="L75" s="31">
        <v>164.6</v>
      </c>
      <c r="M75" s="31">
        <v>25.182759999999998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3964.65</v>
      </c>
      <c r="D76" s="36">
        <v>3969.7166666666667</v>
      </c>
      <c r="E76" s="36">
        <v>3930.4333333333334</v>
      </c>
      <c r="F76" s="36">
        <v>3896.2166666666667</v>
      </c>
      <c r="G76" s="36">
        <v>3856.9333333333334</v>
      </c>
      <c r="H76" s="36">
        <v>4003.9333333333334</v>
      </c>
      <c r="I76" s="36">
        <v>4043.2166666666672</v>
      </c>
      <c r="J76" s="36">
        <v>4077.4333333333334</v>
      </c>
      <c r="K76" s="31">
        <v>4009</v>
      </c>
      <c r="L76" s="31">
        <v>3935.5</v>
      </c>
      <c r="M76" s="31">
        <v>8.6844999999999999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8410.2999999999993</v>
      </c>
      <c r="D77" s="36">
        <v>8368.25</v>
      </c>
      <c r="E77" s="36">
        <v>8312.5</v>
      </c>
      <c r="F77" s="36">
        <v>8214.7000000000007</v>
      </c>
      <c r="G77" s="36">
        <v>8158.9500000000007</v>
      </c>
      <c r="H77" s="36">
        <v>8466.0499999999993</v>
      </c>
      <c r="I77" s="36">
        <v>8521.7999999999993</v>
      </c>
      <c r="J77" s="36">
        <v>8619.5999999999985</v>
      </c>
      <c r="K77" s="31">
        <v>8424</v>
      </c>
      <c r="L77" s="31">
        <v>8270.4500000000007</v>
      </c>
      <c r="M77" s="31">
        <v>2.3733300000000002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2349.75</v>
      </c>
      <c r="D78" s="36">
        <v>2363.5666666666666</v>
      </c>
      <c r="E78" s="36">
        <v>2329.1833333333334</v>
      </c>
      <c r="F78" s="36">
        <v>2308.6166666666668</v>
      </c>
      <c r="G78" s="36">
        <v>2274.2333333333336</v>
      </c>
      <c r="H78" s="36">
        <v>2384.1333333333332</v>
      </c>
      <c r="I78" s="36">
        <v>2418.5166666666664</v>
      </c>
      <c r="J78" s="36">
        <v>2439.083333333333</v>
      </c>
      <c r="K78" s="31">
        <v>2397.9499999999998</v>
      </c>
      <c r="L78" s="31">
        <v>2343</v>
      </c>
      <c r="M78" s="31">
        <v>0.82140999999999997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6287.5</v>
      </c>
      <c r="D79" s="36">
        <v>6260.8499999999995</v>
      </c>
      <c r="E79" s="36">
        <v>6221.8999999999987</v>
      </c>
      <c r="F79" s="36">
        <v>6156.2999999999993</v>
      </c>
      <c r="G79" s="36">
        <v>6117.3499999999985</v>
      </c>
      <c r="H79" s="36">
        <v>6326.4499999999989</v>
      </c>
      <c r="I79" s="36">
        <v>6365.4</v>
      </c>
      <c r="J79" s="36">
        <v>6430.9999999999991</v>
      </c>
      <c r="K79" s="31">
        <v>6299.8</v>
      </c>
      <c r="L79" s="31">
        <v>6195.25</v>
      </c>
      <c r="M79" s="31">
        <v>6.2695299999999996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4602.3999999999996</v>
      </c>
      <c r="D80" s="36">
        <v>4594.3</v>
      </c>
      <c r="E80" s="36">
        <v>4554.5</v>
      </c>
      <c r="F80" s="36">
        <v>4506.5999999999995</v>
      </c>
      <c r="G80" s="36">
        <v>4466.7999999999993</v>
      </c>
      <c r="H80" s="36">
        <v>4642.2000000000007</v>
      </c>
      <c r="I80" s="36">
        <v>4682.0000000000018</v>
      </c>
      <c r="J80" s="36">
        <v>4729.9000000000015</v>
      </c>
      <c r="K80" s="31">
        <v>4634.1000000000004</v>
      </c>
      <c r="L80" s="31">
        <v>4546.3999999999996</v>
      </c>
      <c r="M80" s="31">
        <v>9.0813900000000007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3479.8</v>
      </c>
      <c r="D81" s="36">
        <v>3434.25</v>
      </c>
      <c r="E81" s="36">
        <v>3376.65</v>
      </c>
      <c r="F81" s="36">
        <v>3273.5</v>
      </c>
      <c r="G81" s="36">
        <v>3215.9</v>
      </c>
      <c r="H81" s="36">
        <v>3537.4</v>
      </c>
      <c r="I81" s="36">
        <v>3595.0000000000005</v>
      </c>
      <c r="J81" s="36">
        <v>3698.15</v>
      </c>
      <c r="K81" s="31">
        <v>3491.85</v>
      </c>
      <c r="L81" s="31">
        <v>3331.1</v>
      </c>
      <c r="M81" s="31">
        <v>4.3022200000000002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176.75</v>
      </c>
      <c r="D82" s="36">
        <v>176.1</v>
      </c>
      <c r="E82" s="36">
        <v>173.14999999999998</v>
      </c>
      <c r="F82" s="36">
        <v>169.54999999999998</v>
      </c>
      <c r="G82" s="36">
        <v>166.59999999999997</v>
      </c>
      <c r="H82" s="36">
        <v>179.7</v>
      </c>
      <c r="I82" s="36">
        <v>182.64999999999998</v>
      </c>
      <c r="J82" s="36">
        <v>186.25</v>
      </c>
      <c r="K82" s="31">
        <v>179.05</v>
      </c>
      <c r="L82" s="31">
        <v>172.5</v>
      </c>
      <c r="M82" s="31">
        <v>62.946330000000003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168</v>
      </c>
      <c r="D83" s="36">
        <v>167.04999999999998</v>
      </c>
      <c r="E83" s="36">
        <v>163.79999999999995</v>
      </c>
      <c r="F83" s="36">
        <v>159.59999999999997</v>
      </c>
      <c r="G83" s="36">
        <v>156.34999999999994</v>
      </c>
      <c r="H83" s="36">
        <v>171.24999999999997</v>
      </c>
      <c r="I83" s="36">
        <v>174.50000000000003</v>
      </c>
      <c r="J83" s="36">
        <v>178.7</v>
      </c>
      <c r="K83" s="31">
        <v>170.3</v>
      </c>
      <c r="L83" s="31">
        <v>162.85</v>
      </c>
      <c r="M83" s="31">
        <v>758.75712999999996</v>
      </c>
      <c r="N83" s="1"/>
      <c r="O83" s="1"/>
    </row>
    <row r="84" spans="1:15" ht="12.75" customHeight="1">
      <c r="A84" s="51">
        <v>75</v>
      </c>
      <c r="B84" s="53" t="s">
        <v>376</v>
      </c>
      <c r="C84" s="31">
        <v>714.7</v>
      </c>
      <c r="D84" s="36">
        <v>717.58333333333337</v>
      </c>
      <c r="E84" s="36">
        <v>705.16666666666674</v>
      </c>
      <c r="F84" s="36">
        <v>695.63333333333333</v>
      </c>
      <c r="G84" s="36">
        <v>683.2166666666667</v>
      </c>
      <c r="H84" s="36">
        <v>727.11666666666679</v>
      </c>
      <c r="I84" s="36">
        <v>739.53333333333353</v>
      </c>
      <c r="J84" s="36">
        <v>749.06666666666683</v>
      </c>
      <c r="K84" s="31">
        <v>730</v>
      </c>
      <c r="L84" s="31">
        <v>708.05</v>
      </c>
      <c r="M84" s="31">
        <v>2.65265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440.3</v>
      </c>
      <c r="D85" s="36">
        <v>439.13333333333338</v>
      </c>
      <c r="E85" s="36">
        <v>436.26666666666677</v>
      </c>
      <c r="F85" s="36">
        <v>432.23333333333341</v>
      </c>
      <c r="G85" s="36">
        <v>429.36666666666679</v>
      </c>
      <c r="H85" s="36">
        <v>443.16666666666674</v>
      </c>
      <c r="I85" s="36">
        <v>446.03333333333342</v>
      </c>
      <c r="J85" s="36">
        <v>450.06666666666672</v>
      </c>
      <c r="K85" s="31">
        <v>442</v>
      </c>
      <c r="L85" s="31">
        <v>435.1</v>
      </c>
      <c r="M85" s="31">
        <v>5.2369000000000003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205.05</v>
      </c>
      <c r="D86" s="36">
        <v>205.63333333333335</v>
      </c>
      <c r="E86" s="36">
        <v>201.1166666666667</v>
      </c>
      <c r="F86" s="36">
        <v>197.18333333333334</v>
      </c>
      <c r="G86" s="36">
        <v>192.66666666666669</v>
      </c>
      <c r="H86" s="36">
        <v>209.56666666666672</v>
      </c>
      <c r="I86" s="36">
        <v>214.08333333333337</v>
      </c>
      <c r="J86" s="36">
        <v>218.01666666666674</v>
      </c>
      <c r="K86" s="31">
        <v>210.15</v>
      </c>
      <c r="L86" s="31">
        <v>201.7</v>
      </c>
      <c r="M86" s="31">
        <v>174.30513999999999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1722.3</v>
      </c>
      <c r="D87" s="36">
        <v>1720.95</v>
      </c>
      <c r="E87" s="36">
        <v>1702.45</v>
      </c>
      <c r="F87" s="36">
        <v>1682.6</v>
      </c>
      <c r="G87" s="36">
        <v>1664.1</v>
      </c>
      <c r="H87" s="36">
        <v>1740.8000000000002</v>
      </c>
      <c r="I87" s="36">
        <v>1759.3000000000002</v>
      </c>
      <c r="J87" s="36">
        <v>1779.1500000000003</v>
      </c>
      <c r="K87" s="31">
        <v>1739.45</v>
      </c>
      <c r="L87" s="31">
        <v>1701.1</v>
      </c>
      <c r="M87" s="31">
        <v>4.12615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1233.3</v>
      </c>
      <c r="D88" s="36">
        <v>1235.1333333333332</v>
      </c>
      <c r="E88" s="36">
        <v>1215.6666666666665</v>
      </c>
      <c r="F88" s="36">
        <v>1198.0333333333333</v>
      </c>
      <c r="G88" s="36">
        <v>1178.5666666666666</v>
      </c>
      <c r="H88" s="36">
        <v>1252.7666666666664</v>
      </c>
      <c r="I88" s="36">
        <v>1272.2333333333331</v>
      </c>
      <c r="J88" s="36">
        <v>1289.8666666666663</v>
      </c>
      <c r="K88" s="31">
        <v>1254.5999999999999</v>
      </c>
      <c r="L88" s="31">
        <v>1217.5</v>
      </c>
      <c r="M88" s="31">
        <v>11.48854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2532.6999999999998</v>
      </c>
      <c r="D89" s="36">
        <v>2556.2833333333333</v>
      </c>
      <c r="E89" s="36">
        <v>2455.7666666666664</v>
      </c>
      <c r="F89" s="36">
        <v>2378.833333333333</v>
      </c>
      <c r="G89" s="36">
        <v>2278.3166666666662</v>
      </c>
      <c r="H89" s="36">
        <v>2633.2166666666667</v>
      </c>
      <c r="I89" s="36">
        <v>2733.733333333334</v>
      </c>
      <c r="J89" s="36">
        <v>2810.666666666667</v>
      </c>
      <c r="K89" s="31">
        <v>2656.8</v>
      </c>
      <c r="L89" s="31">
        <v>2479.35</v>
      </c>
      <c r="M89" s="31">
        <v>18.468879999999999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2437.35</v>
      </c>
      <c r="D90" s="36">
        <v>2430.1333333333337</v>
      </c>
      <c r="E90" s="36">
        <v>2408.2666666666673</v>
      </c>
      <c r="F90" s="36">
        <v>2379.1833333333338</v>
      </c>
      <c r="G90" s="36">
        <v>2357.3166666666675</v>
      </c>
      <c r="H90" s="36">
        <v>2459.2166666666672</v>
      </c>
      <c r="I90" s="36">
        <v>2481.083333333333</v>
      </c>
      <c r="J90" s="36">
        <v>2510.166666666667</v>
      </c>
      <c r="K90" s="31">
        <v>2452</v>
      </c>
      <c r="L90" s="31">
        <v>2401.0500000000002</v>
      </c>
      <c r="M90" s="31">
        <v>14.66226</v>
      </c>
      <c r="N90" s="1"/>
      <c r="O90" s="1"/>
    </row>
    <row r="91" spans="1:15" ht="12.75" customHeight="1">
      <c r="A91" s="51">
        <v>82</v>
      </c>
      <c r="B91" s="53" t="s">
        <v>394</v>
      </c>
      <c r="C91" s="31">
        <v>3640.9</v>
      </c>
      <c r="D91" s="36">
        <v>3642.9</v>
      </c>
      <c r="E91" s="36">
        <v>3599.6000000000004</v>
      </c>
      <c r="F91" s="36">
        <v>3558.3</v>
      </c>
      <c r="G91" s="36">
        <v>3515.0000000000005</v>
      </c>
      <c r="H91" s="36">
        <v>3684.2000000000003</v>
      </c>
      <c r="I91" s="36">
        <v>3727.5000000000005</v>
      </c>
      <c r="J91" s="36">
        <v>3768.8</v>
      </c>
      <c r="K91" s="31">
        <v>3686.2</v>
      </c>
      <c r="L91" s="31">
        <v>3601.6</v>
      </c>
      <c r="M91" s="31">
        <v>0.74648000000000003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537.1</v>
      </c>
      <c r="D92" s="36">
        <v>540.70000000000005</v>
      </c>
      <c r="E92" s="36">
        <v>531.10000000000014</v>
      </c>
      <c r="F92" s="36">
        <v>525.10000000000014</v>
      </c>
      <c r="G92" s="36">
        <v>515.50000000000023</v>
      </c>
      <c r="H92" s="36">
        <v>546.70000000000005</v>
      </c>
      <c r="I92" s="36">
        <v>556.29999999999995</v>
      </c>
      <c r="J92" s="36">
        <v>562.29999999999995</v>
      </c>
      <c r="K92" s="31">
        <v>550.29999999999995</v>
      </c>
      <c r="L92" s="31">
        <v>534.70000000000005</v>
      </c>
      <c r="M92" s="31">
        <v>14.356339999999999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1360.7</v>
      </c>
      <c r="D93" s="36">
        <v>1365.5333333333335</v>
      </c>
      <c r="E93" s="36">
        <v>1353.166666666667</v>
      </c>
      <c r="F93" s="36">
        <v>1345.6333333333334</v>
      </c>
      <c r="G93" s="36">
        <v>1333.2666666666669</v>
      </c>
      <c r="H93" s="36">
        <v>1373.0666666666671</v>
      </c>
      <c r="I93" s="36">
        <v>1385.4333333333334</v>
      </c>
      <c r="J93" s="36">
        <v>1392.9666666666672</v>
      </c>
      <c r="K93" s="31">
        <v>1377.9</v>
      </c>
      <c r="L93" s="31">
        <v>1358</v>
      </c>
      <c r="M93" s="31">
        <v>65.555049999999994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3938.4</v>
      </c>
      <c r="D94" s="36">
        <v>3927.1666666666665</v>
      </c>
      <c r="E94" s="36">
        <v>3904.2333333333331</v>
      </c>
      <c r="F94" s="36">
        <v>3870.0666666666666</v>
      </c>
      <c r="G94" s="36">
        <v>3847.1333333333332</v>
      </c>
      <c r="H94" s="36">
        <v>3961.333333333333</v>
      </c>
      <c r="I94" s="36">
        <v>3984.2666666666664</v>
      </c>
      <c r="J94" s="36">
        <v>4018.4333333333329</v>
      </c>
      <c r="K94" s="31">
        <v>3950.1</v>
      </c>
      <c r="L94" s="31">
        <v>3893</v>
      </c>
      <c r="M94" s="31">
        <v>2.3419599999999998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1532.25</v>
      </c>
      <c r="D95" s="36">
        <v>1529.8666666666668</v>
      </c>
      <c r="E95" s="36">
        <v>1522.7333333333336</v>
      </c>
      <c r="F95" s="36">
        <v>1513.2166666666667</v>
      </c>
      <c r="G95" s="36">
        <v>1506.0833333333335</v>
      </c>
      <c r="H95" s="36">
        <v>1539.3833333333337</v>
      </c>
      <c r="I95" s="36">
        <v>1546.5166666666669</v>
      </c>
      <c r="J95" s="36">
        <v>1556.0333333333338</v>
      </c>
      <c r="K95" s="31">
        <v>1537</v>
      </c>
      <c r="L95" s="31">
        <v>1520.35</v>
      </c>
      <c r="M95" s="31">
        <v>167.37503000000001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576.35</v>
      </c>
      <c r="D96" s="36">
        <v>578.76666666666677</v>
      </c>
      <c r="E96" s="36">
        <v>570.98333333333358</v>
      </c>
      <c r="F96" s="36">
        <v>565.61666666666679</v>
      </c>
      <c r="G96" s="36">
        <v>557.8333333333336</v>
      </c>
      <c r="H96" s="36">
        <v>584.13333333333355</v>
      </c>
      <c r="I96" s="36">
        <v>591.91666666666663</v>
      </c>
      <c r="J96" s="36">
        <v>597.28333333333353</v>
      </c>
      <c r="K96" s="31">
        <v>586.54999999999995</v>
      </c>
      <c r="L96" s="31">
        <v>573.4</v>
      </c>
      <c r="M96" s="31">
        <v>82.923419999999993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1667.65</v>
      </c>
      <c r="D97" s="36">
        <v>1674.8500000000001</v>
      </c>
      <c r="E97" s="36">
        <v>1642.8500000000004</v>
      </c>
      <c r="F97" s="36">
        <v>1618.0500000000002</v>
      </c>
      <c r="G97" s="36">
        <v>1586.0500000000004</v>
      </c>
      <c r="H97" s="36">
        <v>1699.6500000000003</v>
      </c>
      <c r="I97" s="36">
        <v>1731.6499999999999</v>
      </c>
      <c r="J97" s="36">
        <v>1756.4500000000003</v>
      </c>
      <c r="K97" s="31">
        <v>1706.85</v>
      </c>
      <c r="L97" s="31">
        <v>1650.05</v>
      </c>
      <c r="M97" s="31">
        <v>29.85962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4561.5</v>
      </c>
      <c r="D98" s="36">
        <v>4579.2666666666664</v>
      </c>
      <c r="E98" s="36">
        <v>4533.5333333333328</v>
      </c>
      <c r="F98" s="36">
        <v>4505.5666666666666</v>
      </c>
      <c r="G98" s="36">
        <v>4459.833333333333</v>
      </c>
      <c r="H98" s="36">
        <v>4607.2333333333327</v>
      </c>
      <c r="I98" s="36">
        <v>4652.9666666666662</v>
      </c>
      <c r="J98" s="36">
        <v>4680.9333333333325</v>
      </c>
      <c r="K98" s="31">
        <v>4625</v>
      </c>
      <c r="L98" s="31">
        <v>4551.3</v>
      </c>
      <c r="M98" s="31">
        <v>8.0847800000000003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641.45000000000005</v>
      </c>
      <c r="D99" s="36">
        <v>639</v>
      </c>
      <c r="E99" s="36">
        <v>631.1</v>
      </c>
      <c r="F99" s="36">
        <v>620.75</v>
      </c>
      <c r="G99" s="36">
        <v>612.85</v>
      </c>
      <c r="H99" s="36">
        <v>649.35</v>
      </c>
      <c r="I99" s="36">
        <v>657.25000000000011</v>
      </c>
      <c r="J99" s="36">
        <v>667.6</v>
      </c>
      <c r="K99" s="31">
        <v>646.9</v>
      </c>
      <c r="L99" s="31">
        <v>628.65</v>
      </c>
      <c r="M99" s="31">
        <v>179.29526000000001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3947.2</v>
      </c>
      <c r="D100" s="36">
        <v>3950.5666666666662</v>
      </c>
      <c r="E100" s="36">
        <v>3928.0333333333324</v>
      </c>
      <c r="F100" s="36">
        <v>3908.8666666666663</v>
      </c>
      <c r="G100" s="36">
        <v>3886.3333333333326</v>
      </c>
      <c r="H100" s="36">
        <v>3969.7333333333322</v>
      </c>
      <c r="I100" s="36">
        <v>3992.266666666666</v>
      </c>
      <c r="J100" s="36">
        <v>4011.433333333332</v>
      </c>
      <c r="K100" s="31">
        <v>3973.1</v>
      </c>
      <c r="L100" s="31">
        <v>3931.4</v>
      </c>
      <c r="M100" s="31">
        <v>10.08325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533.5</v>
      </c>
      <c r="D101" s="36">
        <v>524.91666666666663</v>
      </c>
      <c r="E101" s="36">
        <v>513.08333333333326</v>
      </c>
      <c r="F101" s="36">
        <v>492.66666666666663</v>
      </c>
      <c r="G101" s="36">
        <v>480.83333333333326</v>
      </c>
      <c r="H101" s="36">
        <v>545.33333333333326</v>
      </c>
      <c r="I101" s="36">
        <v>557.16666666666652</v>
      </c>
      <c r="J101" s="36">
        <v>577.58333333333326</v>
      </c>
      <c r="K101" s="31">
        <v>536.75</v>
      </c>
      <c r="L101" s="31">
        <v>504.5</v>
      </c>
      <c r="M101" s="31">
        <v>216.95417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2226.3000000000002</v>
      </c>
      <c r="D102" s="36">
        <v>2224.85</v>
      </c>
      <c r="E102" s="36">
        <v>2206.5</v>
      </c>
      <c r="F102" s="36">
        <v>2186.7000000000003</v>
      </c>
      <c r="G102" s="36">
        <v>2168.3500000000004</v>
      </c>
      <c r="H102" s="36">
        <v>2244.6499999999996</v>
      </c>
      <c r="I102" s="36">
        <v>2262.9999999999991</v>
      </c>
      <c r="J102" s="36">
        <v>2282.7999999999993</v>
      </c>
      <c r="K102" s="31">
        <v>2243.1999999999998</v>
      </c>
      <c r="L102" s="31">
        <v>2205.0500000000002</v>
      </c>
      <c r="M102" s="31">
        <v>21.403829999999999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1139.45</v>
      </c>
      <c r="D103" s="36">
        <v>1142.7333333333333</v>
      </c>
      <c r="E103" s="36">
        <v>1129.9666666666667</v>
      </c>
      <c r="F103" s="36">
        <v>1120.4833333333333</v>
      </c>
      <c r="G103" s="36">
        <v>1107.7166666666667</v>
      </c>
      <c r="H103" s="36">
        <v>1152.2166666666667</v>
      </c>
      <c r="I103" s="36">
        <v>1164.9833333333336</v>
      </c>
      <c r="J103" s="36">
        <v>1174.4666666666667</v>
      </c>
      <c r="K103" s="31">
        <v>1155.5</v>
      </c>
      <c r="L103" s="31">
        <v>1133.25</v>
      </c>
      <c r="M103" s="31">
        <v>251.18333999999999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1699.85</v>
      </c>
      <c r="D104" s="36">
        <v>1710.0999999999997</v>
      </c>
      <c r="E104" s="36">
        <v>1684.8999999999994</v>
      </c>
      <c r="F104" s="36">
        <v>1669.9499999999998</v>
      </c>
      <c r="G104" s="36">
        <v>1644.7499999999995</v>
      </c>
      <c r="H104" s="36">
        <v>1725.0499999999993</v>
      </c>
      <c r="I104" s="36">
        <v>1750.2499999999995</v>
      </c>
      <c r="J104" s="36">
        <v>1765.1999999999991</v>
      </c>
      <c r="K104" s="31">
        <v>1735.3</v>
      </c>
      <c r="L104" s="31">
        <v>1695.15</v>
      </c>
      <c r="M104" s="31">
        <v>3.2018399999999998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576.54999999999995</v>
      </c>
      <c r="D105" s="36">
        <v>576.5333333333333</v>
      </c>
      <c r="E105" s="36">
        <v>571.06666666666661</v>
      </c>
      <c r="F105" s="36">
        <v>565.58333333333326</v>
      </c>
      <c r="G105" s="36">
        <v>560.11666666666656</v>
      </c>
      <c r="H105" s="36">
        <v>582.01666666666665</v>
      </c>
      <c r="I105" s="36">
        <v>587.48333333333335</v>
      </c>
      <c r="J105" s="36">
        <v>592.9666666666667</v>
      </c>
      <c r="K105" s="31">
        <v>582</v>
      </c>
      <c r="L105" s="31">
        <v>571.04999999999995</v>
      </c>
      <c r="M105" s="31">
        <v>14.17126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81.55</v>
      </c>
      <c r="D106" s="36">
        <v>81.833333333333329</v>
      </c>
      <c r="E106" s="36">
        <v>81.016666666666652</v>
      </c>
      <c r="F106" s="36">
        <v>80.48333333333332</v>
      </c>
      <c r="G106" s="36">
        <v>79.666666666666643</v>
      </c>
      <c r="H106" s="36">
        <v>82.36666666666666</v>
      </c>
      <c r="I106" s="36">
        <v>83.183333333333351</v>
      </c>
      <c r="J106" s="36">
        <v>83.716666666666669</v>
      </c>
      <c r="K106" s="31">
        <v>82.65</v>
      </c>
      <c r="L106" s="31">
        <v>81.3</v>
      </c>
      <c r="M106" s="31">
        <v>256.48410000000001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439</v>
      </c>
      <c r="D107" s="36">
        <v>438.81666666666666</v>
      </c>
      <c r="E107" s="36">
        <v>435.0333333333333</v>
      </c>
      <c r="F107" s="36">
        <v>431.06666666666666</v>
      </c>
      <c r="G107" s="36">
        <v>427.2833333333333</v>
      </c>
      <c r="H107" s="36">
        <v>442.7833333333333</v>
      </c>
      <c r="I107" s="36">
        <v>446.56666666666672</v>
      </c>
      <c r="J107" s="36">
        <v>450.5333333333333</v>
      </c>
      <c r="K107" s="31">
        <v>442.6</v>
      </c>
      <c r="L107" s="31">
        <v>434.85</v>
      </c>
      <c r="M107" s="31">
        <v>232.28908999999999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549.85</v>
      </c>
      <c r="D108" s="36">
        <v>550.13333333333333</v>
      </c>
      <c r="E108" s="36">
        <v>545.51666666666665</v>
      </c>
      <c r="F108" s="36">
        <v>541.18333333333328</v>
      </c>
      <c r="G108" s="36">
        <v>536.56666666666661</v>
      </c>
      <c r="H108" s="36">
        <v>554.4666666666667</v>
      </c>
      <c r="I108" s="36">
        <v>559.08333333333326</v>
      </c>
      <c r="J108" s="36">
        <v>563.41666666666674</v>
      </c>
      <c r="K108" s="31">
        <v>554.75</v>
      </c>
      <c r="L108" s="31">
        <v>545.79999999999995</v>
      </c>
      <c r="M108" s="31">
        <v>8.3741500000000002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576.15</v>
      </c>
      <c r="D109" s="36">
        <v>578.43333333333328</v>
      </c>
      <c r="E109" s="36">
        <v>572.71666666666658</v>
      </c>
      <c r="F109" s="36">
        <v>569.2833333333333</v>
      </c>
      <c r="G109" s="36">
        <v>563.56666666666661</v>
      </c>
      <c r="H109" s="36">
        <v>581.86666666666656</v>
      </c>
      <c r="I109" s="36">
        <v>587.58333333333326</v>
      </c>
      <c r="J109" s="36">
        <v>591.01666666666654</v>
      </c>
      <c r="K109" s="31">
        <v>584.15</v>
      </c>
      <c r="L109" s="31">
        <v>575</v>
      </c>
      <c r="M109" s="31">
        <v>21.927569999999999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173.4</v>
      </c>
      <c r="D110" s="36">
        <v>172.08333333333334</v>
      </c>
      <c r="E110" s="36">
        <v>169.56666666666669</v>
      </c>
      <c r="F110" s="36">
        <v>165.73333333333335</v>
      </c>
      <c r="G110" s="36">
        <v>163.2166666666667</v>
      </c>
      <c r="H110" s="36">
        <v>175.91666666666669</v>
      </c>
      <c r="I110" s="36">
        <v>178.43333333333334</v>
      </c>
      <c r="J110" s="36">
        <v>182.26666666666668</v>
      </c>
      <c r="K110" s="31">
        <v>174.6</v>
      </c>
      <c r="L110" s="31">
        <v>168.25</v>
      </c>
      <c r="M110" s="31">
        <v>605.55112999999994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1056.3</v>
      </c>
      <c r="D111" s="36">
        <v>1056.5166666666667</v>
      </c>
      <c r="E111" s="36">
        <v>1036.5833333333333</v>
      </c>
      <c r="F111" s="36">
        <v>1016.8666666666666</v>
      </c>
      <c r="G111" s="36">
        <v>996.93333333333317</v>
      </c>
      <c r="H111" s="36">
        <v>1076.2333333333333</v>
      </c>
      <c r="I111" s="36">
        <v>1096.1666666666667</v>
      </c>
      <c r="J111" s="36">
        <v>1115.8833333333334</v>
      </c>
      <c r="K111" s="31">
        <v>1076.45</v>
      </c>
      <c r="L111" s="31">
        <v>1036.8</v>
      </c>
      <c r="M111" s="31">
        <v>37.022210000000001</v>
      </c>
      <c r="N111" s="1"/>
      <c r="O111" s="1"/>
    </row>
    <row r="112" spans="1:15" ht="12.75" customHeight="1">
      <c r="A112" s="51">
        <v>103</v>
      </c>
      <c r="B112" s="53" t="s">
        <v>411</v>
      </c>
      <c r="C112" s="31">
        <v>158.9</v>
      </c>
      <c r="D112" s="36">
        <v>158.76666666666668</v>
      </c>
      <c r="E112" s="36">
        <v>156.33333333333337</v>
      </c>
      <c r="F112" s="36">
        <v>153.76666666666668</v>
      </c>
      <c r="G112" s="36">
        <v>151.33333333333337</v>
      </c>
      <c r="H112" s="36">
        <v>161.33333333333337</v>
      </c>
      <c r="I112" s="36">
        <v>163.76666666666671</v>
      </c>
      <c r="J112" s="36">
        <v>166.33333333333337</v>
      </c>
      <c r="K112" s="31">
        <v>161.19999999999999</v>
      </c>
      <c r="L112" s="31">
        <v>156.19999999999999</v>
      </c>
      <c r="M112" s="31">
        <v>379.76109000000002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463.6</v>
      </c>
      <c r="D113" s="36">
        <v>464.45</v>
      </c>
      <c r="E113" s="36">
        <v>456.15</v>
      </c>
      <c r="F113" s="36">
        <v>448.7</v>
      </c>
      <c r="G113" s="36">
        <v>440.4</v>
      </c>
      <c r="H113" s="36">
        <v>471.9</v>
      </c>
      <c r="I113" s="36">
        <v>480.20000000000005</v>
      </c>
      <c r="J113" s="36">
        <v>487.65</v>
      </c>
      <c r="K113" s="31">
        <v>472.75</v>
      </c>
      <c r="L113" s="31">
        <v>457</v>
      </c>
      <c r="M113" s="31">
        <v>29.59722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352.95</v>
      </c>
      <c r="D114" s="36">
        <v>355</v>
      </c>
      <c r="E114" s="36">
        <v>346.4</v>
      </c>
      <c r="F114" s="36">
        <v>339.84999999999997</v>
      </c>
      <c r="G114" s="36">
        <v>331.24999999999994</v>
      </c>
      <c r="H114" s="36">
        <v>361.55</v>
      </c>
      <c r="I114" s="36">
        <v>370.15000000000003</v>
      </c>
      <c r="J114" s="36">
        <v>376.70000000000005</v>
      </c>
      <c r="K114" s="31">
        <v>363.6</v>
      </c>
      <c r="L114" s="31">
        <v>348.45</v>
      </c>
      <c r="M114" s="31">
        <v>191.36966000000001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1505.2</v>
      </c>
      <c r="D115" s="36">
        <v>1508.8500000000001</v>
      </c>
      <c r="E115" s="36">
        <v>1496.4000000000003</v>
      </c>
      <c r="F115" s="36">
        <v>1487.6000000000001</v>
      </c>
      <c r="G115" s="36">
        <v>1475.1500000000003</v>
      </c>
      <c r="H115" s="36">
        <v>1517.6500000000003</v>
      </c>
      <c r="I115" s="36">
        <v>1530.1000000000001</v>
      </c>
      <c r="J115" s="36">
        <v>1538.9000000000003</v>
      </c>
      <c r="K115" s="31">
        <v>1521.3</v>
      </c>
      <c r="L115" s="31">
        <v>1500.05</v>
      </c>
      <c r="M115" s="31">
        <v>25.545490000000001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6061.25</v>
      </c>
      <c r="D116" s="36">
        <v>5993.7166666666672</v>
      </c>
      <c r="E116" s="36">
        <v>5885.5333333333347</v>
      </c>
      <c r="F116" s="36">
        <v>5709.8166666666675</v>
      </c>
      <c r="G116" s="36">
        <v>5601.633333333335</v>
      </c>
      <c r="H116" s="36">
        <v>6169.4333333333343</v>
      </c>
      <c r="I116" s="36">
        <v>6277.6166666666668</v>
      </c>
      <c r="J116" s="36">
        <v>6453.3333333333339</v>
      </c>
      <c r="K116" s="31">
        <v>6101.9</v>
      </c>
      <c r="L116" s="31">
        <v>5818</v>
      </c>
      <c r="M116" s="31">
        <v>1.60608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1414.45</v>
      </c>
      <c r="D117" s="36">
        <v>1416.7666666666664</v>
      </c>
      <c r="E117" s="36">
        <v>1409.5333333333328</v>
      </c>
      <c r="F117" s="36">
        <v>1404.6166666666663</v>
      </c>
      <c r="G117" s="36">
        <v>1397.3833333333328</v>
      </c>
      <c r="H117" s="36">
        <v>1421.6833333333329</v>
      </c>
      <c r="I117" s="36">
        <v>1428.9166666666665</v>
      </c>
      <c r="J117" s="36">
        <v>1433.833333333333</v>
      </c>
      <c r="K117" s="31">
        <v>1424</v>
      </c>
      <c r="L117" s="31">
        <v>1411.85</v>
      </c>
      <c r="M117" s="31">
        <v>100.76354000000001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4108.25</v>
      </c>
      <c r="D118" s="36">
        <v>4067.0833333333335</v>
      </c>
      <c r="E118" s="36">
        <v>4011.2666666666673</v>
      </c>
      <c r="F118" s="36">
        <v>3914.2833333333338</v>
      </c>
      <c r="G118" s="36">
        <v>3858.4666666666676</v>
      </c>
      <c r="H118" s="36">
        <v>4164.0666666666675</v>
      </c>
      <c r="I118" s="36">
        <v>4219.8833333333332</v>
      </c>
      <c r="J118" s="36">
        <v>4316.8666666666668</v>
      </c>
      <c r="K118" s="31">
        <v>4122.8999999999996</v>
      </c>
      <c r="L118" s="31">
        <v>3970.1</v>
      </c>
      <c r="M118" s="31">
        <v>11.97616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1351</v>
      </c>
      <c r="D119" s="36">
        <v>1346.2</v>
      </c>
      <c r="E119" s="36">
        <v>1337.4</v>
      </c>
      <c r="F119" s="36">
        <v>1323.8</v>
      </c>
      <c r="G119" s="36">
        <v>1315</v>
      </c>
      <c r="H119" s="36">
        <v>1359.8000000000002</v>
      </c>
      <c r="I119" s="36">
        <v>1368.6</v>
      </c>
      <c r="J119" s="36">
        <v>1382.2000000000003</v>
      </c>
      <c r="K119" s="31">
        <v>1355</v>
      </c>
      <c r="L119" s="31">
        <v>1332.6</v>
      </c>
      <c r="M119" s="31">
        <v>2.9115000000000002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638.25</v>
      </c>
      <c r="D120" s="36">
        <v>638.5333333333333</v>
      </c>
      <c r="E120" s="36">
        <v>630.71666666666658</v>
      </c>
      <c r="F120" s="36">
        <v>623.18333333333328</v>
      </c>
      <c r="G120" s="36">
        <v>615.36666666666656</v>
      </c>
      <c r="H120" s="36">
        <v>646.06666666666661</v>
      </c>
      <c r="I120" s="36">
        <v>653.88333333333321</v>
      </c>
      <c r="J120" s="36">
        <v>661.41666666666663</v>
      </c>
      <c r="K120" s="31">
        <v>646.35</v>
      </c>
      <c r="L120" s="31">
        <v>631</v>
      </c>
      <c r="M120" s="31">
        <v>29.270250000000001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890.35</v>
      </c>
      <c r="D121" s="36">
        <v>889.31666666666661</v>
      </c>
      <c r="E121" s="36">
        <v>884.03333333333319</v>
      </c>
      <c r="F121" s="36">
        <v>877.71666666666658</v>
      </c>
      <c r="G121" s="36">
        <v>872.43333333333317</v>
      </c>
      <c r="H121" s="36">
        <v>895.63333333333321</v>
      </c>
      <c r="I121" s="36">
        <v>900.91666666666652</v>
      </c>
      <c r="J121" s="36">
        <v>907.23333333333323</v>
      </c>
      <c r="K121" s="31">
        <v>894.6</v>
      </c>
      <c r="L121" s="31">
        <v>883</v>
      </c>
      <c r="M121" s="31">
        <v>24.483689999999999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941.85</v>
      </c>
      <c r="D122" s="36">
        <v>942.15</v>
      </c>
      <c r="E122" s="36">
        <v>930.4</v>
      </c>
      <c r="F122" s="36">
        <v>918.95</v>
      </c>
      <c r="G122" s="36">
        <v>907.2</v>
      </c>
      <c r="H122" s="36">
        <v>953.59999999999991</v>
      </c>
      <c r="I122" s="36">
        <v>965.34999999999991</v>
      </c>
      <c r="J122" s="36">
        <v>976.79999999999984</v>
      </c>
      <c r="K122" s="31">
        <v>953.9</v>
      </c>
      <c r="L122" s="31">
        <v>930.7</v>
      </c>
      <c r="M122" s="31">
        <v>16.15306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457.55</v>
      </c>
      <c r="D123" s="36">
        <v>460.15000000000003</v>
      </c>
      <c r="E123" s="36">
        <v>450.45000000000005</v>
      </c>
      <c r="F123" s="36">
        <v>443.35</v>
      </c>
      <c r="G123" s="36">
        <v>433.65000000000003</v>
      </c>
      <c r="H123" s="36">
        <v>467.25000000000006</v>
      </c>
      <c r="I123" s="36">
        <v>476.95</v>
      </c>
      <c r="J123" s="36">
        <v>484.05000000000007</v>
      </c>
      <c r="K123" s="31">
        <v>469.85</v>
      </c>
      <c r="L123" s="31">
        <v>453.05</v>
      </c>
      <c r="M123" s="31">
        <v>38.031059999999997</v>
      </c>
      <c r="N123" s="1"/>
      <c r="O123" s="1"/>
    </row>
    <row r="124" spans="1:15" ht="12.75" customHeight="1">
      <c r="A124" s="51">
        <v>115</v>
      </c>
      <c r="B124" s="53" t="s">
        <v>428</v>
      </c>
      <c r="C124" s="31">
        <v>1512.2</v>
      </c>
      <c r="D124" s="36">
        <v>1506.4166666666667</v>
      </c>
      <c r="E124" s="36">
        <v>1482.9333333333334</v>
      </c>
      <c r="F124" s="36">
        <v>1453.6666666666667</v>
      </c>
      <c r="G124" s="36">
        <v>1430.1833333333334</v>
      </c>
      <c r="H124" s="36">
        <v>1535.6833333333334</v>
      </c>
      <c r="I124" s="36">
        <v>1559.1666666666665</v>
      </c>
      <c r="J124" s="36">
        <v>1588.4333333333334</v>
      </c>
      <c r="K124" s="31">
        <v>1529.9</v>
      </c>
      <c r="L124" s="31">
        <v>1477.15</v>
      </c>
      <c r="M124" s="31">
        <v>12.162140000000001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1575.65</v>
      </c>
      <c r="D125" s="36">
        <v>1574.1833333333334</v>
      </c>
      <c r="E125" s="36">
        <v>1553.8666666666668</v>
      </c>
      <c r="F125" s="36">
        <v>1532.0833333333335</v>
      </c>
      <c r="G125" s="36">
        <v>1511.7666666666669</v>
      </c>
      <c r="H125" s="36">
        <v>1595.9666666666667</v>
      </c>
      <c r="I125" s="36">
        <v>1616.2833333333333</v>
      </c>
      <c r="J125" s="36">
        <v>1638.0666666666666</v>
      </c>
      <c r="K125" s="31">
        <v>1594.5</v>
      </c>
      <c r="L125" s="31">
        <v>1552.4</v>
      </c>
      <c r="M125" s="31">
        <v>266.40478000000002</v>
      </c>
      <c r="N125" s="1"/>
      <c r="O125" s="1"/>
    </row>
    <row r="126" spans="1:15" ht="12.75" customHeight="1">
      <c r="A126" s="51">
        <v>117</v>
      </c>
      <c r="B126" s="53" t="s">
        <v>910</v>
      </c>
      <c r="C126" s="31">
        <v>169.75</v>
      </c>
      <c r="D126" s="36">
        <v>168.79999999999998</v>
      </c>
      <c r="E126" s="36">
        <v>167.34999999999997</v>
      </c>
      <c r="F126" s="36">
        <v>164.95</v>
      </c>
      <c r="G126" s="36">
        <v>163.49999999999997</v>
      </c>
      <c r="H126" s="36">
        <v>171.19999999999996</v>
      </c>
      <c r="I126" s="36">
        <v>172.64999999999995</v>
      </c>
      <c r="J126" s="36">
        <v>175.04999999999995</v>
      </c>
      <c r="K126" s="31">
        <v>170.25</v>
      </c>
      <c r="L126" s="31">
        <v>166.4</v>
      </c>
      <c r="M126" s="31">
        <v>43.368319999999997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4623.6499999999996</v>
      </c>
      <c r="D127" s="36">
        <v>4631.7666666666664</v>
      </c>
      <c r="E127" s="36">
        <v>4603.5333333333328</v>
      </c>
      <c r="F127" s="36">
        <v>4583.4166666666661</v>
      </c>
      <c r="G127" s="36">
        <v>4555.1833333333325</v>
      </c>
      <c r="H127" s="36">
        <v>4651.8833333333332</v>
      </c>
      <c r="I127" s="36">
        <v>4680.1166666666668</v>
      </c>
      <c r="J127" s="36">
        <v>4700.2333333333336</v>
      </c>
      <c r="K127" s="31">
        <v>4660</v>
      </c>
      <c r="L127" s="31">
        <v>4611.6499999999996</v>
      </c>
      <c r="M127" s="31">
        <v>2.0548600000000001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669.1</v>
      </c>
      <c r="D128" s="36">
        <v>672.69999999999993</v>
      </c>
      <c r="E128" s="36">
        <v>662.39999999999986</v>
      </c>
      <c r="F128" s="36">
        <v>655.69999999999993</v>
      </c>
      <c r="G128" s="36">
        <v>645.39999999999986</v>
      </c>
      <c r="H128" s="36">
        <v>679.39999999999986</v>
      </c>
      <c r="I128" s="36">
        <v>689.69999999999982</v>
      </c>
      <c r="J128" s="36">
        <v>696.39999999999986</v>
      </c>
      <c r="K128" s="31">
        <v>683</v>
      </c>
      <c r="L128" s="31">
        <v>666</v>
      </c>
      <c r="M128" s="31">
        <v>22.69415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4692.7</v>
      </c>
      <c r="D129" s="36">
        <v>4705.5666666666666</v>
      </c>
      <c r="E129" s="36">
        <v>4662.6833333333334</v>
      </c>
      <c r="F129" s="36">
        <v>4632.666666666667</v>
      </c>
      <c r="G129" s="36">
        <v>4589.7833333333338</v>
      </c>
      <c r="H129" s="36">
        <v>4735.583333333333</v>
      </c>
      <c r="I129" s="36">
        <v>4778.4666666666662</v>
      </c>
      <c r="J129" s="36">
        <v>4808.4833333333327</v>
      </c>
      <c r="K129" s="31">
        <v>4748.45</v>
      </c>
      <c r="L129" s="31">
        <v>4675.55</v>
      </c>
      <c r="M129" s="31">
        <v>4.2323300000000001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3599.5</v>
      </c>
      <c r="D130" s="36">
        <v>3603.2333333333336</v>
      </c>
      <c r="E130" s="36">
        <v>3572.3166666666671</v>
      </c>
      <c r="F130" s="36">
        <v>3545.1333333333337</v>
      </c>
      <c r="G130" s="36">
        <v>3514.2166666666672</v>
      </c>
      <c r="H130" s="36">
        <v>3630.416666666667</v>
      </c>
      <c r="I130" s="36">
        <v>3661.333333333333</v>
      </c>
      <c r="J130" s="36">
        <v>3688.5166666666669</v>
      </c>
      <c r="K130" s="31">
        <v>3634.15</v>
      </c>
      <c r="L130" s="31">
        <v>3576.05</v>
      </c>
      <c r="M130" s="31">
        <v>37.48847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450.2</v>
      </c>
      <c r="D131" s="36">
        <v>452.09999999999997</v>
      </c>
      <c r="E131" s="36">
        <v>446.79999999999995</v>
      </c>
      <c r="F131" s="36">
        <v>443.4</v>
      </c>
      <c r="G131" s="36">
        <v>438.09999999999997</v>
      </c>
      <c r="H131" s="36">
        <v>455.49999999999994</v>
      </c>
      <c r="I131" s="36">
        <v>460.8</v>
      </c>
      <c r="J131" s="36">
        <v>464.19999999999993</v>
      </c>
      <c r="K131" s="31">
        <v>457.4</v>
      </c>
      <c r="L131" s="31">
        <v>448.7</v>
      </c>
      <c r="M131" s="31">
        <v>18.042750000000002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999.15</v>
      </c>
      <c r="D132" s="36">
        <v>996.54999999999984</v>
      </c>
      <c r="E132" s="36">
        <v>983.29999999999973</v>
      </c>
      <c r="F132" s="36">
        <v>967.44999999999993</v>
      </c>
      <c r="G132" s="36">
        <v>954.19999999999982</v>
      </c>
      <c r="H132" s="36">
        <v>1012.3999999999996</v>
      </c>
      <c r="I132" s="36">
        <v>1025.6499999999999</v>
      </c>
      <c r="J132" s="36">
        <v>1041.4999999999995</v>
      </c>
      <c r="K132" s="31">
        <v>1009.8</v>
      </c>
      <c r="L132" s="31">
        <v>980.7</v>
      </c>
      <c r="M132" s="31">
        <v>49.616500000000002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1647.65</v>
      </c>
      <c r="D133" s="36">
        <v>1649.75</v>
      </c>
      <c r="E133" s="36">
        <v>1638.5</v>
      </c>
      <c r="F133" s="36">
        <v>1629.35</v>
      </c>
      <c r="G133" s="36">
        <v>1618.1</v>
      </c>
      <c r="H133" s="36">
        <v>1658.9</v>
      </c>
      <c r="I133" s="36">
        <v>1670.15</v>
      </c>
      <c r="J133" s="36">
        <v>1679.3000000000002</v>
      </c>
      <c r="K133" s="31">
        <v>1661</v>
      </c>
      <c r="L133" s="31">
        <v>1640.6</v>
      </c>
      <c r="M133" s="31">
        <v>3.8650199999999999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133861.95000000001</v>
      </c>
      <c r="D134" s="36">
        <v>133787.31666666668</v>
      </c>
      <c r="E134" s="36">
        <v>132574.63333333336</v>
      </c>
      <c r="F134" s="36">
        <v>131287.31666666668</v>
      </c>
      <c r="G134" s="36">
        <v>130074.63333333336</v>
      </c>
      <c r="H134" s="36">
        <v>135074.63333333336</v>
      </c>
      <c r="I134" s="36">
        <v>136287.31666666665</v>
      </c>
      <c r="J134" s="36">
        <v>137574.63333333336</v>
      </c>
      <c r="K134" s="31">
        <v>135000</v>
      </c>
      <c r="L134" s="31">
        <v>132500</v>
      </c>
      <c r="M134" s="31">
        <v>9.9110000000000004E-2</v>
      </c>
      <c r="N134" s="1"/>
      <c r="O134" s="1"/>
    </row>
    <row r="135" spans="1:15" ht="12.75" customHeight="1">
      <c r="A135" s="51">
        <v>126</v>
      </c>
      <c r="B135" s="53" t="s">
        <v>443</v>
      </c>
      <c r="C135" s="31">
        <v>1243.3</v>
      </c>
      <c r="D135" s="36">
        <v>1238.4333333333334</v>
      </c>
      <c r="E135" s="36">
        <v>1220.8666666666668</v>
      </c>
      <c r="F135" s="36">
        <v>1198.4333333333334</v>
      </c>
      <c r="G135" s="36">
        <v>1180.8666666666668</v>
      </c>
      <c r="H135" s="36">
        <v>1260.8666666666668</v>
      </c>
      <c r="I135" s="36">
        <v>1278.4333333333334</v>
      </c>
      <c r="J135" s="36">
        <v>1300.8666666666668</v>
      </c>
      <c r="K135" s="31">
        <v>1256</v>
      </c>
      <c r="L135" s="31">
        <v>1216</v>
      </c>
      <c r="M135" s="31">
        <v>6.1299599999999996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264.7</v>
      </c>
      <c r="D136" s="36">
        <v>264.36666666666662</v>
      </c>
      <c r="E136" s="36">
        <v>262.33333333333326</v>
      </c>
      <c r="F136" s="36">
        <v>259.96666666666664</v>
      </c>
      <c r="G136" s="36">
        <v>257.93333333333328</v>
      </c>
      <c r="H136" s="36">
        <v>266.73333333333323</v>
      </c>
      <c r="I136" s="36">
        <v>268.76666666666665</v>
      </c>
      <c r="J136" s="36">
        <v>271.13333333333321</v>
      </c>
      <c r="K136" s="31">
        <v>266.39999999999998</v>
      </c>
      <c r="L136" s="31">
        <v>262</v>
      </c>
      <c r="M136" s="31">
        <v>42.142000000000003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2185.15</v>
      </c>
      <c r="D137" s="36">
        <v>2184.75</v>
      </c>
      <c r="E137" s="36">
        <v>2165.5</v>
      </c>
      <c r="F137" s="36">
        <v>2145.85</v>
      </c>
      <c r="G137" s="36">
        <v>2126.6</v>
      </c>
      <c r="H137" s="36">
        <v>2204.4</v>
      </c>
      <c r="I137" s="36">
        <v>2223.65</v>
      </c>
      <c r="J137" s="36">
        <v>2243.3000000000002</v>
      </c>
      <c r="K137" s="31">
        <v>2204</v>
      </c>
      <c r="L137" s="31">
        <v>2165.1</v>
      </c>
      <c r="M137" s="31">
        <v>33.475409999999997</v>
      </c>
      <c r="N137" s="1"/>
      <c r="O137" s="1"/>
    </row>
    <row r="138" spans="1:15" ht="12.75" customHeight="1">
      <c r="A138" s="51">
        <v>129</v>
      </c>
      <c r="B138" s="53" t="s">
        <v>838</v>
      </c>
      <c r="C138" s="31">
        <v>2333.8000000000002</v>
      </c>
      <c r="D138" s="36">
        <v>2353.25</v>
      </c>
      <c r="E138" s="36">
        <v>2307.4499999999998</v>
      </c>
      <c r="F138" s="36">
        <v>2281.1</v>
      </c>
      <c r="G138" s="36">
        <v>2235.2999999999997</v>
      </c>
      <c r="H138" s="36">
        <v>2379.6</v>
      </c>
      <c r="I138" s="36">
        <v>2425.4</v>
      </c>
      <c r="J138" s="36">
        <v>2451.75</v>
      </c>
      <c r="K138" s="31">
        <v>2399.0500000000002</v>
      </c>
      <c r="L138" s="31">
        <v>2326.9</v>
      </c>
      <c r="M138" s="31">
        <v>3.3556300000000001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517.85</v>
      </c>
      <c r="D139" s="36">
        <v>518.01666666666677</v>
      </c>
      <c r="E139" s="36">
        <v>513.23333333333358</v>
      </c>
      <c r="F139" s="36">
        <v>508.61666666666679</v>
      </c>
      <c r="G139" s="36">
        <v>503.8333333333336</v>
      </c>
      <c r="H139" s="36">
        <v>522.63333333333355</v>
      </c>
      <c r="I139" s="36">
        <v>527.41666666666663</v>
      </c>
      <c r="J139" s="36">
        <v>532.03333333333353</v>
      </c>
      <c r="K139" s="31">
        <v>522.79999999999995</v>
      </c>
      <c r="L139" s="31">
        <v>513.4</v>
      </c>
      <c r="M139" s="31">
        <v>9.2659400000000005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12805.35</v>
      </c>
      <c r="D140" s="36">
        <v>12721.433333333334</v>
      </c>
      <c r="E140" s="36">
        <v>12598.716666666669</v>
      </c>
      <c r="F140" s="36">
        <v>12392.083333333334</v>
      </c>
      <c r="G140" s="36">
        <v>12269.366666666669</v>
      </c>
      <c r="H140" s="36">
        <v>12928.066666666669</v>
      </c>
      <c r="I140" s="36">
        <v>13050.783333333336</v>
      </c>
      <c r="J140" s="36">
        <v>13257.41666666667</v>
      </c>
      <c r="K140" s="31">
        <v>12844.15</v>
      </c>
      <c r="L140" s="31">
        <v>12514.8</v>
      </c>
      <c r="M140" s="31">
        <v>8.1492299999999993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1023.85</v>
      </c>
      <c r="D141" s="36">
        <v>1024.7333333333333</v>
      </c>
      <c r="E141" s="36">
        <v>1011.1166666666668</v>
      </c>
      <c r="F141" s="36">
        <v>998.38333333333344</v>
      </c>
      <c r="G141" s="36">
        <v>984.76666666666688</v>
      </c>
      <c r="H141" s="36">
        <v>1037.4666666666667</v>
      </c>
      <c r="I141" s="36">
        <v>1051.083333333333</v>
      </c>
      <c r="J141" s="36">
        <v>1063.8166666666666</v>
      </c>
      <c r="K141" s="31">
        <v>1038.3499999999999</v>
      </c>
      <c r="L141" s="31">
        <v>1012</v>
      </c>
      <c r="M141" s="31">
        <v>10.498150000000001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814.9</v>
      </c>
      <c r="D142" s="36">
        <v>819.81666666666661</v>
      </c>
      <c r="E142" s="36">
        <v>805.63333333333321</v>
      </c>
      <c r="F142" s="36">
        <v>796.36666666666656</v>
      </c>
      <c r="G142" s="36">
        <v>782.18333333333317</v>
      </c>
      <c r="H142" s="36">
        <v>829.08333333333326</v>
      </c>
      <c r="I142" s="36">
        <v>843.26666666666665</v>
      </c>
      <c r="J142" s="36">
        <v>852.5333333333333</v>
      </c>
      <c r="K142" s="31">
        <v>834</v>
      </c>
      <c r="L142" s="31">
        <v>810.55</v>
      </c>
      <c r="M142" s="31">
        <v>15.797180000000001</v>
      </c>
      <c r="N142" s="1"/>
      <c r="O142" s="1"/>
    </row>
    <row r="143" spans="1:15" ht="12.75" customHeight="1">
      <c r="A143" s="51">
        <v>134</v>
      </c>
      <c r="B143" s="53" t="s">
        <v>448</v>
      </c>
      <c r="C143" s="31">
        <v>2351.65</v>
      </c>
      <c r="D143" s="36">
        <v>2351.0333333333333</v>
      </c>
      <c r="E143" s="36">
        <v>2313.0666666666666</v>
      </c>
      <c r="F143" s="36">
        <v>2274.4833333333331</v>
      </c>
      <c r="G143" s="36">
        <v>2236.5166666666664</v>
      </c>
      <c r="H143" s="36">
        <v>2389.6166666666668</v>
      </c>
      <c r="I143" s="36">
        <v>2427.583333333333</v>
      </c>
      <c r="J143" s="36">
        <v>2466.166666666667</v>
      </c>
      <c r="K143" s="31">
        <v>2389</v>
      </c>
      <c r="L143" s="31">
        <v>2312.4499999999998</v>
      </c>
      <c r="M143" s="31">
        <v>12.15494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68.900000000000006</v>
      </c>
      <c r="D144" s="36">
        <v>69.05</v>
      </c>
      <c r="E144" s="36">
        <v>68.449999999999989</v>
      </c>
      <c r="F144" s="36">
        <v>67.999999999999986</v>
      </c>
      <c r="G144" s="36">
        <v>67.399999999999977</v>
      </c>
      <c r="H144" s="36">
        <v>69.5</v>
      </c>
      <c r="I144" s="36">
        <v>70.099999999999994</v>
      </c>
      <c r="J144" s="36">
        <v>70.550000000000011</v>
      </c>
      <c r="K144" s="31">
        <v>69.650000000000006</v>
      </c>
      <c r="L144" s="31">
        <v>68.599999999999994</v>
      </c>
      <c r="M144" s="31">
        <v>27.982399999999998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2319.4</v>
      </c>
      <c r="D145" s="36">
        <v>2318.8666666666668</v>
      </c>
      <c r="E145" s="36">
        <v>2302.5333333333338</v>
      </c>
      <c r="F145" s="36">
        <v>2285.666666666667</v>
      </c>
      <c r="G145" s="36">
        <v>2269.3333333333339</v>
      </c>
      <c r="H145" s="36">
        <v>2335.7333333333336</v>
      </c>
      <c r="I145" s="36">
        <v>2352.0666666666666</v>
      </c>
      <c r="J145" s="36">
        <v>2368.9333333333334</v>
      </c>
      <c r="K145" s="31">
        <v>2335.1999999999998</v>
      </c>
      <c r="L145" s="31">
        <v>2302</v>
      </c>
      <c r="M145" s="31">
        <v>2.1330100000000001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1716.85</v>
      </c>
      <c r="D146" s="36">
        <v>1720.9833333333333</v>
      </c>
      <c r="E146" s="36">
        <v>1698.9166666666667</v>
      </c>
      <c r="F146" s="36">
        <v>1680.9833333333333</v>
      </c>
      <c r="G146" s="36">
        <v>1658.9166666666667</v>
      </c>
      <c r="H146" s="36">
        <v>1738.9166666666667</v>
      </c>
      <c r="I146" s="36">
        <v>1760.9833333333333</v>
      </c>
      <c r="J146" s="36">
        <v>1778.9166666666667</v>
      </c>
      <c r="K146" s="31">
        <v>1743.05</v>
      </c>
      <c r="L146" s="31">
        <v>1703.05</v>
      </c>
      <c r="M146" s="31">
        <v>2.327</v>
      </c>
      <c r="N146" s="1"/>
      <c r="O146" s="1"/>
    </row>
    <row r="147" spans="1:15" ht="12.75" customHeight="1">
      <c r="A147" s="51">
        <v>138</v>
      </c>
      <c r="B147" s="53" t="s">
        <v>455</v>
      </c>
      <c r="C147" s="31">
        <v>98</v>
      </c>
      <c r="D147" s="36">
        <v>98.066666666666663</v>
      </c>
      <c r="E147" s="36">
        <v>96.933333333333323</v>
      </c>
      <c r="F147" s="36">
        <v>95.86666666666666</v>
      </c>
      <c r="G147" s="36">
        <v>94.73333333333332</v>
      </c>
      <c r="H147" s="36">
        <v>99.133333333333326</v>
      </c>
      <c r="I147" s="36">
        <v>100.26666666666665</v>
      </c>
      <c r="J147" s="36">
        <v>101.33333333333333</v>
      </c>
      <c r="K147" s="31">
        <v>99.2</v>
      </c>
      <c r="L147" s="31">
        <v>97</v>
      </c>
      <c r="M147" s="31">
        <v>989.93366000000003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258.5</v>
      </c>
      <c r="D148" s="36">
        <v>257.0333333333333</v>
      </c>
      <c r="E148" s="36">
        <v>253.66666666666663</v>
      </c>
      <c r="F148" s="36">
        <v>248.83333333333331</v>
      </c>
      <c r="G148" s="36">
        <v>245.46666666666664</v>
      </c>
      <c r="H148" s="36">
        <v>261.86666666666662</v>
      </c>
      <c r="I148" s="36">
        <v>265.23333333333329</v>
      </c>
      <c r="J148" s="36">
        <v>270.06666666666661</v>
      </c>
      <c r="K148" s="31">
        <v>260.39999999999998</v>
      </c>
      <c r="L148" s="31">
        <v>252.2</v>
      </c>
      <c r="M148" s="31">
        <v>144.20844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369.05</v>
      </c>
      <c r="D149" s="36">
        <v>368.28333333333336</v>
      </c>
      <c r="E149" s="36">
        <v>363.9666666666667</v>
      </c>
      <c r="F149" s="36">
        <v>358.88333333333333</v>
      </c>
      <c r="G149" s="36">
        <v>354.56666666666666</v>
      </c>
      <c r="H149" s="36">
        <v>373.36666666666673</v>
      </c>
      <c r="I149" s="36">
        <v>377.68333333333345</v>
      </c>
      <c r="J149" s="36">
        <v>382.76666666666677</v>
      </c>
      <c r="K149" s="31">
        <v>372.6</v>
      </c>
      <c r="L149" s="31">
        <v>363.2</v>
      </c>
      <c r="M149" s="31">
        <v>278.92187999999999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3428.35</v>
      </c>
      <c r="D150" s="36">
        <v>3434.5166666666664</v>
      </c>
      <c r="E150" s="36">
        <v>3399.0333333333328</v>
      </c>
      <c r="F150" s="36">
        <v>3369.7166666666662</v>
      </c>
      <c r="G150" s="36">
        <v>3334.2333333333327</v>
      </c>
      <c r="H150" s="36">
        <v>3463.833333333333</v>
      </c>
      <c r="I150" s="36">
        <v>3499.3166666666666</v>
      </c>
      <c r="J150" s="36">
        <v>3528.6333333333332</v>
      </c>
      <c r="K150" s="31">
        <v>3470</v>
      </c>
      <c r="L150" s="31">
        <v>3405.2</v>
      </c>
      <c r="M150" s="31">
        <v>1.83341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2512.3000000000002</v>
      </c>
      <c r="D151" s="36">
        <v>2519.4333333333334</v>
      </c>
      <c r="E151" s="36">
        <v>2497.8666666666668</v>
      </c>
      <c r="F151" s="36">
        <v>2483.4333333333334</v>
      </c>
      <c r="G151" s="36">
        <v>2461.8666666666668</v>
      </c>
      <c r="H151" s="36">
        <v>2533.8666666666668</v>
      </c>
      <c r="I151" s="36">
        <v>2555.4333333333334</v>
      </c>
      <c r="J151" s="36">
        <v>2569.8666666666668</v>
      </c>
      <c r="K151" s="31">
        <v>2541</v>
      </c>
      <c r="L151" s="31">
        <v>2505</v>
      </c>
      <c r="M151" s="31">
        <v>11.11913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1529.35</v>
      </c>
      <c r="D152" s="36">
        <v>1507.3833333333332</v>
      </c>
      <c r="E152" s="36">
        <v>1478.2666666666664</v>
      </c>
      <c r="F152" s="36">
        <v>1427.1833333333332</v>
      </c>
      <c r="G152" s="36">
        <v>1398.0666666666664</v>
      </c>
      <c r="H152" s="36">
        <v>1558.4666666666665</v>
      </c>
      <c r="I152" s="36">
        <v>1587.5833333333333</v>
      </c>
      <c r="J152" s="36">
        <v>1638.6666666666665</v>
      </c>
      <c r="K152" s="31">
        <v>1536.5</v>
      </c>
      <c r="L152" s="31">
        <v>1456.3</v>
      </c>
      <c r="M152" s="31">
        <v>7.6077000000000004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282.8</v>
      </c>
      <c r="D153" s="36">
        <v>282.15000000000003</v>
      </c>
      <c r="E153" s="36">
        <v>279.70000000000005</v>
      </c>
      <c r="F153" s="36">
        <v>276.60000000000002</v>
      </c>
      <c r="G153" s="36">
        <v>274.15000000000003</v>
      </c>
      <c r="H153" s="36">
        <v>285.25000000000006</v>
      </c>
      <c r="I153" s="36">
        <v>287.7</v>
      </c>
      <c r="J153" s="36">
        <v>290.80000000000007</v>
      </c>
      <c r="K153" s="31">
        <v>284.60000000000002</v>
      </c>
      <c r="L153" s="31">
        <v>279.05</v>
      </c>
      <c r="M153" s="31">
        <v>156.77336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630.45000000000005</v>
      </c>
      <c r="D154" s="36">
        <v>622.48333333333335</v>
      </c>
      <c r="E154" s="36">
        <v>612.9666666666667</v>
      </c>
      <c r="F154" s="36">
        <v>595.48333333333335</v>
      </c>
      <c r="G154" s="36">
        <v>585.9666666666667</v>
      </c>
      <c r="H154" s="36">
        <v>639.9666666666667</v>
      </c>
      <c r="I154" s="36">
        <v>649.48333333333335</v>
      </c>
      <c r="J154" s="36">
        <v>666.9666666666667</v>
      </c>
      <c r="K154" s="31">
        <v>632</v>
      </c>
      <c r="L154" s="31">
        <v>605</v>
      </c>
      <c r="M154" s="31">
        <v>47.025309999999998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372.2</v>
      </c>
      <c r="D155" s="36">
        <v>374.91666666666669</v>
      </c>
      <c r="E155" s="36">
        <v>363.83333333333337</v>
      </c>
      <c r="F155" s="36">
        <v>355.4666666666667</v>
      </c>
      <c r="G155" s="36">
        <v>344.38333333333338</v>
      </c>
      <c r="H155" s="36">
        <v>383.28333333333336</v>
      </c>
      <c r="I155" s="36">
        <v>394.36666666666673</v>
      </c>
      <c r="J155" s="36">
        <v>402.73333333333335</v>
      </c>
      <c r="K155" s="31">
        <v>386</v>
      </c>
      <c r="L155" s="31">
        <v>366.55</v>
      </c>
      <c r="M155" s="31">
        <v>20.437270000000002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1292.0999999999999</v>
      </c>
      <c r="D156" s="36">
        <v>1288.5166666666667</v>
      </c>
      <c r="E156" s="36">
        <v>1259.0333333333333</v>
      </c>
      <c r="F156" s="36">
        <v>1225.9666666666667</v>
      </c>
      <c r="G156" s="36">
        <v>1196.4833333333333</v>
      </c>
      <c r="H156" s="36">
        <v>1321.5833333333333</v>
      </c>
      <c r="I156" s="36">
        <v>1351.0666666666664</v>
      </c>
      <c r="J156" s="36">
        <v>1384.1333333333332</v>
      </c>
      <c r="K156" s="31">
        <v>1318</v>
      </c>
      <c r="L156" s="31">
        <v>1255.45</v>
      </c>
      <c r="M156" s="31">
        <v>20.351769999999998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3640.9</v>
      </c>
      <c r="D157" s="36">
        <v>3651.6833333333329</v>
      </c>
      <c r="E157" s="36">
        <v>3616.2166666666658</v>
      </c>
      <c r="F157" s="36">
        <v>3591.5333333333328</v>
      </c>
      <c r="G157" s="36">
        <v>3556.0666666666657</v>
      </c>
      <c r="H157" s="36">
        <v>3676.3666666666659</v>
      </c>
      <c r="I157" s="36">
        <v>3711.833333333333</v>
      </c>
      <c r="J157" s="36">
        <v>3736.516666666666</v>
      </c>
      <c r="K157" s="31">
        <v>3687.15</v>
      </c>
      <c r="L157" s="31">
        <v>3627</v>
      </c>
      <c r="M157" s="31">
        <v>2.1127199999999999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34941.15</v>
      </c>
      <c r="D158" s="36">
        <v>34896.666666666664</v>
      </c>
      <c r="E158" s="36">
        <v>34744.48333333333</v>
      </c>
      <c r="F158" s="36">
        <v>34547.816666666666</v>
      </c>
      <c r="G158" s="36">
        <v>34395.633333333331</v>
      </c>
      <c r="H158" s="36">
        <v>35093.333333333328</v>
      </c>
      <c r="I158" s="36">
        <v>35245.516666666663</v>
      </c>
      <c r="J158" s="36">
        <v>35442.183333333327</v>
      </c>
      <c r="K158" s="31">
        <v>35048.85</v>
      </c>
      <c r="L158" s="31">
        <v>34700</v>
      </c>
      <c r="M158" s="31">
        <v>0.12805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1451.35</v>
      </c>
      <c r="D159" s="36">
        <v>1464.5</v>
      </c>
      <c r="E159" s="36">
        <v>1430.95</v>
      </c>
      <c r="F159" s="36">
        <v>1410.55</v>
      </c>
      <c r="G159" s="36">
        <v>1377</v>
      </c>
      <c r="H159" s="36">
        <v>1484.9</v>
      </c>
      <c r="I159" s="36">
        <v>1518.4500000000003</v>
      </c>
      <c r="J159" s="36">
        <v>1538.8500000000001</v>
      </c>
      <c r="K159" s="31">
        <v>1498.05</v>
      </c>
      <c r="L159" s="31">
        <v>1444.1</v>
      </c>
      <c r="M159" s="31">
        <v>8.3498900000000003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3407.7</v>
      </c>
      <c r="D160" s="36">
        <v>3400.5333333333333</v>
      </c>
      <c r="E160" s="36">
        <v>3372.1666666666665</v>
      </c>
      <c r="F160" s="36">
        <v>3336.6333333333332</v>
      </c>
      <c r="G160" s="36">
        <v>3308.2666666666664</v>
      </c>
      <c r="H160" s="36">
        <v>3436.0666666666666</v>
      </c>
      <c r="I160" s="36">
        <v>3464.4333333333334</v>
      </c>
      <c r="J160" s="36">
        <v>3499.9666666666667</v>
      </c>
      <c r="K160" s="31">
        <v>3428.9</v>
      </c>
      <c r="L160" s="31">
        <v>3365</v>
      </c>
      <c r="M160" s="31">
        <v>4.3223000000000003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320.75</v>
      </c>
      <c r="D161" s="36">
        <v>316.36666666666667</v>
      </c>
      <c r="E161" s="36">
        <v>310.28333333333336</v>
      </c>
      <c r="F161" s="36">
        <v>299.81666666666666</v>
      </c>
      <c r="G161" s="36">
        <v>293.73333333333335</v>
      </c>
      <c r="H161" s="36">
        <v>326.83333333333337</v>
      </c>
      <c r="I161" s="36">
        <v>332.91666666666663</v>
      </c>
      <c r="J161" s="36">
        <v>343.38333333333338</v>
      </c>
      <c r="K161" s="31">
        <v>322.45</v>
      </c>
      <c r="L161" s="31">
        <v>305.89999999999998</v>
      </c>
      <c r="M161" s="31">
        <v>167.15887000000001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2988.05</v>
      </c>
      <c r="D162" s="36">
        <v>3023.9</v>
      </c>
      <c r="E162" s="36">
        <v>2929.8</v>
      </c>
      <c r="F162" s="36">
        <v>2871.55</v>
      </c>
      <c r="G162" s="36">
        <v>2777.4500000000003</v>
      </c>
      <c r="H162" s="36">
        <v>3082.15</v>
      </c>
      <c r="I162" s="36">
        <v>3176.2499999999995</v>
      </c>
      <c r="J162" s="36">
        <v>3234.5</v>
      </c>
      <c r="K162" s="31">
        <v>3118</v>
      </c>
      <c r="L162" s="31">
        <v>2965.65</v>
      </c>
      <c r="M162" s="31">
        <v>5.45207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943</v>
      </c>
      <c r="D163" s="36">
        <v>933.66666666666663</v>
      </c>
      <c r="E163" s="36">
        <v>916.08333333333326</v>
      </c>
      <c r="F163" s="36">
        <v>889.16666666666663</v>
      </c>
      <c r="G163" s="36">
        <v>871.58333333333326</v>
      </c>
      <c r="H163" s="36">
        <v>960.58333333333326</v>
      </c>
      <c r="I163" s="36">
        <v>978.16666666666652</v>
      </c>
      <c r="J163" s="36">
        <v>1005.0833333333333</v>
      </c>
      <c r="K163" s="31">
        <v>951.25</v>
      </c>
      <c r="L163" s="31">
        <v>906.75</v>
      </c>
      <c r="M163" s="31">
        <v>20.463249999999999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5792.5</v>
      </c>
      <c r="D164" s="36">
        <v>5762.5</v>
      </c>
      <c r="E164" s="36">
        <v>5721</v>
      </c>
      <c r="F164" s="36">
        <v>5649.5</v>
      </c>
      <c r="G164" s="36">
        <v>5608</v>
      </c>
      <c r="H164" s="36">
        <v>5834</v>
      </c>
      <c r="I164" s="36">
        <v>5875.5</v>
      </c>
      <c r="J164" s="36">
        <v>5947</v>
      </c>
      <c r="K164" s="31">
        <v>5804</v>
      </c>
      <c r="L164" s="31">
        <v>5691</v>
      </c>
      <c r="M164" s="31">
        <v>2.8624000000000001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492.25</v>
      </c>
      <c r="D165" s="36">
        <v>490.11666666666662</v>
      </c>
      <c r="E165" s="36">
        <v>484.23333333333323</v>
      </c>
      <c r="F165" s="36">
        <v>476.21666666666664</v>
      </c>
      <c r="G165" s="36">
        <v>470.33333333333326</v>
      </c>
      <c r="H165" s="36">
        <v>498.13333333333321</v>
      </c>
      <c r="I165" s="36">
        <v>504.01666666666654</v>
      </c>
      <c r="J165" s="36">
        <v>512.03333333333319</v>
      </c>
      <c r="K165" s="31">
        <v>496</v>
      </c>
      <c r="L165" s="31">
        <v>482.1</v>
      </c>
      <c r="M165" s="31">
        <v>44.41977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467.85</v>
      </c>
      <c r="D166" s="36">
        <v>462.58333333333331</v>
      </c>
      <c r="E166" s="36">
        <v>448.41666666666663</v>
      </c>
      <c r="F166" s="36">
        <v>428.98333333333329</v>
      </c>
      <c r="G166" s="36">
        <v>414.81666666666661</v>
      </c>
      <c r="H166" s="36">
        <v>482.01666666666665</v>
      </c>
      <c r="I166" s="36">
        <v>496.18333333333328</v>
      </c>
      <c r="J166" s="36">
        <v>515.61666666666667</v>
      </c>
      <c r="K166" s="31">
        <v>476.75</v>
      </c>
      <c r="L166" s="31">
        <v>443.15</v>
      </c>
      <c r="M166" s="31">
        <v>557.52959999999996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313.60000000000002</v>
      </c>
      <c r="D167" s="36">
        <v>310.90000000000003</v>
      </c>
      <c r="E167" s="36">
        <v>304.55000000000007</v>
      </c>
      <c r="F167" s="36">
        <v>295.50000000000006</v>
      </c>
      <c r="G167" s="36">
        <v>289.15000000000009</v>
      </c>
      <c r="H167" s="36">
        <v>319.95000000000005</v>
      </c>
      <c r="I167" s="36">
        <v>326.30000000000007</v>
      </c>
      <c r="J167" s="36">
        <v>335.35</v>
      </c>
      <c r="K167" s="31">
        <v>317.25</v>
      </c>
      <c r="L167" s="31">
        <v>301.85000000000002</v>
      </c>
      <c r="M167" s="31">
        <v>440.59505999999999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1400.85</v>
      </c>
      <c r="D168" s="36">
        <v>1390.0666666666666</v>
      </c>
      <c r="E168" s="36">
        <v>1365.1333333333332</v>
      </c>
      <c r="F168" s="36">
        <v>1329.4166666666665</v>
      </c>
      <c r="G168" s="36">
        <v>1304.4833333333331</v>
      </c>
      <c r="H168" s="36">
        <v>1425.7833333333333</v>
      </c>
      <c r="I168" s="36">
        <v>1450.7166666666667</v>
      </c>
      <c r="J168" s="36">
        <v>1486.4333333333334</v>
      </c>
      <c r="K168" s="31">
        <v>1415</v>
      </c>
      <c r="L168" s="31">
        <v>1354.35</v>
      </c>
      <c r="M168" s="31">
        <v>6.9816900000000004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15948.75</v>
      </c>
      <c r="D169" s="36">
        <v>15961.616666666667</v>
      </c>
      <c r="E169" s="36">
        <v>15787.133333333333</v>
      </c>
      <c r="F169" s="36">
        <v>15625.516666666666</v>
      </c>
      <c r="G169" s="36">
        <v>15451.033333333333</v>
      </c>
      <c r="H169" s="36">
        <v>16123.233333333334</v>
      </c>
      <c r="I169" s="36">
        <v>16297.716666666667</v>
      </c>
      <c r="J169" s="36">
        <v>16459.333333333336</v>
      </c>
      <c r="K169" s="31">
        <v>16136.1</v>
      </c>
      <c r="L169" s="31">
        <v>15800</v>
      </c>
      <c r="M169" s="31">
        <v>8.5470000000000004E-2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138.05000000000001</v>
      </c>
      <c r="D170" s="36">
        <v>139.29999999999998</v>
      </c>
      <c r="E170" s="36">
        <v>136.09999999999997</v>
      </c>
      <c r="F170" s="36">
        <v>134.14999999999998</v>
      </c>
      <c r="G170" s="36">
        <v>130.94999999999996</v>
      </c>
      <c r="H170" s="36">
        <v>141.24999999999997</v>
      </c>
      <c r="I170" s="36">
        <v>144.44999999999996</v>
      </c>
      <c r="J170" s="36">
        <v>146.39999999999998</v>
      </c>
      <c r="K170" s="31">
        <v>142.5</v>
      </c>
      <c r="L170" s="31">
        <v>137.35</v>
      </c>
      <c r="M170" s="31">
        <v>584.20041000000003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553.9</v>
      </c>
      <c r="D171" s="36">
        <v>540.80000000000007</v>
      </c>
      <c r="E171" s="36">
        <v>523.75000000000011</v>
      </c>
      <c r="F171" s="36">
        <v>493.6</v>
      </c>
      <c r="G171" s="36">
        <v>476.55000000000007</v>
      </c>
      <c r="H171" s="36">
        <v>570.95000000000016</v>
      </c>
      <c r="I171" s="36">
        <v>588.00000000000011</v>
      </c>
      <c r="J171" s="36">
        <v>618.1500000000002</v>
      </c>
      <c r="K171" s="31">
        <v>557.85</v>
      </c>
      <c r="L171" s="31">
        <v>510.65</v>
      </c>
      <c r="M171" s="31">
        <v>831.60191999999995</v>
      </c>
      <c r="N171" s="1"/>
      <c r="O171" s="1"/>
    </row>
    <row r="172" spans="1:15" ht="12.75" customHeight="1">
      <c r="A172" s="51">
        <v>163</v>
      </c>
      <c r="B172" s="53" t="s">
        <v>479</v>
      </c>
      <c r="C172" s="31">
        <v>288.85000000000002</v>
      </c>
      <c r="D172" s="36">
        <v>288.5</v>
      </c>
      <c r="E172" s="36">
        <v>285.14999999999998</v>
      </c>
      <c r="F172" s="36">
        <v>281.45</v>
      </c>
      <c r="G172" s="36">
        <v>278.09999999999997</v>
      </c>
      <c r="H172" s="36">
        <v>292.2</v>
      </c>
      <c r="I172" s="36">
        <v>295.55</v>
      </c>
      <c r="J172" s="36">
        <v>299.25</v>
      </c>
      <c r="K172" s="31">
        <v>291.85000000000002</v>
      </c>
      <c r="L172" s="31">
        <v>284.8</v>
      </c>
      <c r="M172" s="31">
        <v>91.81814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2933.1</v>
      </c>
      <c r="D173" s="36">
        <v>2938.6666666666665</v>
      </c>
      <c r="E173" s="36">
        <v>2922.6833333333329</v>
      </c>
      <c r="F173" s="36">
        <v>2912.2666666666664</v>
      </c>
      <c r="G173" s="36">
        <v>2896.2833333333328</v>
      </c>
      <c r="H173" s="36">
        <v>2949.083333333333</v>
      </c>
      <c r="I173" s="36">
        <v>2965.0666666666666</v>
      </c>
      <c r="J173" s="36">
        <v>2975.4833333333331</v>
      </c>
      <c r="K173" s="31">
        <v>2954.65</v>
      </c>
      <c r="L173" s="31">
        <v>2928.25</v>
      </c>
      <c r="M173" s="31">
        <v>72.563230000000004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729.4</v>
      </c>
      <c r="D174" s="36">
        <v>730.25</v>
      </c>
      <c r="E174" s="36">
        <v>724.7</v>
      </c>
      <c r="F174" s="36">
        <v>720</v>
      </c>
      <c r="G174" s="36">
        <v>714.45</v>
      </c>
      <c r="H174" s="36">
        <v>734.95</v>
      </c>
      <c r="I174" s="36">
        <v>740.5</v>
      </c>
      <c r="J174" s="36">
        <v>745.2</v>
      </c>
      <c r="K174" s="31">
        <v>735.8</v>
      </c>
      <c r="L174" s="31">
        <v>725.55</v>
      </c>
      <c r="M174" s="31">
        <v>9.2319399999999998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1460.9</v>
      </c>
      <c r="D175" s="36">
        <v>1447.3333333333333</v>
      </c>
      <c r="E175" s="36">
        <v>1429.9166666666665</v>
      </c>
      <c r="F175" s="36">
        <v>1398.9333333333332</v>
      </c>
      <c r="G175" s="36">
        <v>1381.5166666666664</v>
      </c>
      <c r="H175" s="36">
        <v>1478.3166666666666</v>
      </c>
      <c r="I175" s="36">
        <v>1495.7333333333331</v>
      </c>
      <c r="J175" s="36">
        <v>1526.7166666666667</v>
      </c>
      <c r="K175" s="31">
        <v>1464.75</v>
      </c>
      <c r="L175" s="31">
        <v>1416.35</v>
      </c>
      <c r="M175" s="31">
        <v>21.942609999999998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2669.05</v>
      </c>
      <c r="D176" s="36">
        <v>2658.7000000000003</v>
      </c>
      <c r="E176" s="36">
        <v>2631.4000000000005</v>
      </c>
      <c r="F176" s="36">
        <v>2593.7500000000005</v>
      </c>
      <c r="G176" s="36">
        <v>2566.4500000000007</v>
      </c>
      <c r="H176" s="36">
        <v>2696.3500000000004</v>
      </c>
      <c r="I176" s="36">
        <v>2723.6500000000005</v>
      </c>
      <c r="J176" s="36">
        <v>2761.3</v>
      </c>
      <c r="K176" s="31">
        <v>2686</v>
      </c>
      <c r="L176" s="31">
        <v>2621.0500000000002</v>
      </c>
      <c r="M176" s="31">
        <v>3.8300800000000002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130.19999999999999</v>
      </c>
      <c r="D177" s="36">
        <v>130.4</v>
      </c>
      <c r="E177" s="36">
        <v>129.05000000000001</v>
      </c>
      <c r="F177" s="36">
        <v>127.9</v>
      </c>
      <c r="G177" s="36">
        <v>126.55000000000001</v>
      </c>
      <c r="H177" s="36">
        <v>131.55000000000001</v>
      </c>
      <c r="I177" s="36">
        <v>132.89999999999998</v>
      </c>
      <c r="J177" s="36">
        <v>134.05000000000001</v>
      </c>
      <c r="K177" s="31">
        <v>131.75</v>
      </c>
      <c r="L177" s="31">
        <v>129.25</v>
      </c>
      <c r="M177" s="31">
        <v>111.6369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24827.200000000001</v>
      </c>
      <c r="D178" s="36">
        <v>24890.633333333331</v>
      </c>
      <c r="E178" s="36">
        <v>24408.716666666664</v>
      </c>
      <c r="F178" s="36">
        <v>23990.233333333334</v>
      </c>
      <c r="G178" s="36">
        <v>23508.316666666666</v>
      </c>
      <c r="H178" s="36">
        <v>25309.116666666661</v>
      </c>
      <c r="I178" s="36">
        <v>25791.033333333333</v>
      </c>
      <c r="J178" s="36">
        <v>26209.516666666659</v>
      </c>
      <c r="K178" s="31">
        <v>25372.55</v>
      </c>
      <c r="L178" s="31">
        <v>24472.15</v>
      </c>
      <c r="M178" s="31">
        <v>0.98202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2582.1</v>
      </c>
      <c r="D179" s="36">
        <v>2572.0333333333333</v>
      </c>
      <c r="E179" s="36">
        <v>2545.0666666666666</v>
      </c>
      <c r="F179" s="36">
        <v>2508.0333333333333</v>
      </c>
      <c r="G179" s="36">
        <v>2481.0666666666666</v>
      </c>
      <c r="H179" s="36">
        <v>2609.0666666666666</v>
      </c>
      <c r="I179" s="36">
        <v>2636.0333333333328</v>
      </c>
      <c r="J179" s="36">
        <v>2673.0666666666666</v>
      </c>
      <c r="K179" s="31">
        <v>2599</v>
      </c>
      <c r="L179" s="31">
        <v>2535</v>
      </c>
      <c r="M179" s="31">
        <v>18.48695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5871.5</v>
      </c>
      <c r="D180" s="36">
        <v>5895.6500000000005</v>
      </c>
      <c r="E180" s="36">
        <v>5815.8500000000013</v>
      </c>
      <c r="F180" s="36">
        <v>5760.2000000000007</v>
      </c>
      <c r="G180" s="36">
        <v>5680.4000000000015</v>
      </c>
      <c r="H180" s="36">
        <v>5951.3000000000011</v>
      </c>
      <c r="I180" s="36">
        <v>6031.1</v>
      </c>
      <c r="J180" s="36">
        <v>6086.7500000000009</v>
      </c>
      <c r="K180" s="31">
        <v>5975.45</v>
      </c>
      <c r="L180" s="31">
        <v>5840</v>
      </c>
      <c r="M180" s="31">
        <v>2.5048699999999999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608.25</v>
      </c>
      <c r="D181" s="36">
        <v>619.9666666666667</v>
      </c>
      <c r="E181" s="36">
        <v>592.93333333333339</v>
      </c>
      <c r="F181" s="36">
        <v>577.61666666666667</v>
      </c>
      <c r="G181" s="36">
        <v>550.58333333333337</v>
      </c>
      <c r="H181" s="36">
        <v>635.28333333333342</v>
      </c>
      <c r="I181" s="36">
        <v>662.31666666666672</v>
      </c>
      <c r="J181" s="36">
        <v>677.63333333333344</v>
      </c>
      <c r="K181" s="31">
        <v>647</v>
      </c>
      <c r="L181" s="31">
        <v>604.65</v>
      </c>
      <c r="M181" s="31">
        <v>38.940109999999997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830.05</v>
      </c>
      <c r="D182" s="36">
        <v>829.65</v>
      </c>
      <c r="E182" s="36">
        <v>825.4</v>
      </c>
      <c r="F182" s="36">
        <v>820.75</v>
      </c>
      <c r="G182" s="36">
        <v>816.5</v>
      </c>
      <c r="H182" s="36">
        <v>834.3</v>
      </c>
      <c r="I182" s="36">
        <v>838.55</v>
      </c>
      <c r="J182" s="36">
        <v>843.19999999999993</v>
      </c>
      <c r="K182" s="31">
        <v>833.9</v>
      </c>
      <c r="L182" s="31">
        <v>825</v>
      </c>
      <c r="M182" s="31">
        <v>199.43724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165.45</v>
      </c>
      <c r="D183" s="36">
        <v>165.76666666666665</v>
      </c>
      <c r="E183" s="36">
        <v>163.2833333333333</v>
      </c>
      <c r="F183" s="36">
        <v>161.11666666666665</v>
      </c>
      <c r="G183" s="36">
        <v>158.6333333333333</v>
      </c>
      <c r="H183" s="36">
        <v>167.93333333333331</v>
      </c>
      <c r="I183" s="36">
        <v>170.41666666666666</v>
      </c>
      <c r="J183" s="36">
        <v>172.58333333333331</v>
      </c>
      <c r="K183" s="31">
        <v>168.25</v>
      </c>
      <c r="L183" s="31">
        <v>163.6</v>
      </c>
      <c r="M183" s="31">
        <v>442.64557000000002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1519</v>
      </c>
      <c r="D184" s="36">
        <v>1517</v>
      </c>
      <c r="E184" s="36">
        <v>1504</v>
      </c>
      <c r="F184" s="36">
        <v>1489</v>
      </c>
      <c r="G184" s="36">
        <v>1476</v>
      </c>
      <c r="H184" s="36">
        <v>1532</v>
      </c>
      <c r="I184" s="36">
        <v>1545</v>
      </c>
      <c r="J184" s="36">
        <v>1560</v>
      </c>
      <c r="K184" s="31">
        <v>1530</v>
      </c>
      <c r="L184" s="31">
        <v>1502</v>
      </c>
      <c r="M184" s="31">
        <v>24.949249999999999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657.8</v>
      </c>
      <c r="D185" s="36">
        <v>657.48333333333335</v>
      </c>
      <c r="E185" s="36">
        <v>651.36666666666667</v>
      </c>
      <c r="F185" s="36">
        <v>644.93333333333328</v>
      </c>
      <c r="G185" s="36">
        <v>638.81666666666661</v>
      </c>
      <c r="H185" s="36">
        <v>663.91666666666674</v>
      </c>
      <c r="I185" s="36">
        <v>670.03333333333353</v>
      </c>
      <c r="J185" s="36">
        <v>676.46666666666681</v>
      </c>
      <c r="K185" s="31">
        <v>663.6</v>
      </c>
      <c r="L185" s="31">
        <v>651.04999999999995</v>
      </c>
      <c r="M185" s="31">
        <v>4.1376900000000001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687.25</v>
      </c>
      <c r="D186" s="36">
        <v>689.65</v>
      </c>
      <c r="E186" s="36">
        <v>683.05</v>
      </c>
      <c r="F186" s="36">
        <v>678.85</v>
      </c>
      <c r="G186" s="36">
        <v>672.25</v>
      </c>
      <c r="H186" s="36">
        <v>693.84999999999991</v>
      </c>
      <c r="I186" s="36">
        <v>700.45</v>
      </c>
      <c r="J186" s="36">
        <v>704.64999999999986</v>
      </c>
      <c r="K186" s="31">
        <v>696.25</v>
      </c>
      <c r="L186" s="31">
        <v>685.45</v>
      </c>
      <c r="M186" s="31">
        <v>11.72026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2072.9499999999998</v>
      </c>
      <c r="D187" s="36">
        <v>2085.7833333333333</v>
      </c>
      <c r="E187" s="36">
        <v>2053.7166666666667</v>
      </c>
      <c r="F187" s="36">
        <v>2034.4833333333336</v>
      </c>
      <c r="G187" s="36">
        <v>2002.416666666667</v>
      </c>
      <c r="H187" s="36">
        <v>2105.0166666666664</v>
      </c>
      <c r="I187" s="36">
        <v>2137.083333333333</v>
      </c>
      <c r="J187" s="36">
        <v>2156.3166666666662</v>
      </c>
      <c r="K187" s="31">
        <v>2117.85</v>
      </c>
      <c r="L187" s="31">
        <v>2066.5500000000002</v>
      </c>
      <c r="M187" s="31">
        <v>15.953379999999999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1100.6500000000001</v>
      </c>
      <c r="D188" s="36">
        <v>1092.2333333333333</v>
      </c>
      <c r="E188" s="36">
        <v>1073.5166666666667</v>
      </c>
      <c r="F188" s="36">
        <v>1046.3833333333332</v>
      </c>
      <c r="G188" s="36">
        <v>1027.6666666666665</v>
      </c>
      <c r="H188" s="36">
        <v>1119.3666666666668</v>
      </c>
      <c r="I188" s="36">
        <v>1138.0833333333335</v>
      </c>
      <c r="J188" s="36">
        <v>1165.2166666666669</v>
      </c>
      <c r="K188" s="31">
        <v>1110.95</v>
      </c>
      <c r="L188" s="31">
        <v>1065.0999999999999</v>
      </c>
      <c r="M188" s="31">
        <v>30.08089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1743.7</v>
      </c>
      <c r="D189" s="36">
        <v>1740.6833333333334</v>
      </c>
      <c r="E189" s="36">
        <v>1731.2166666666667</v>
      </c>
      <c r="F189" s="36">
        <v>1718.7333333333333</v>
      </c>
      <c r="G189" s="36">
        <v>1709.2666666666667</v>
      </c>
      <c r="H189" s="36">
        <v>1753.1666666666667</v>
      </c>
      <c r="I189" s="36">
        <v>1762.6333333333334</v>
      </c>
      <c r="J189" s="36">
        <v>1775.1166666666668</v>
      </c>
      <c r="K189" s="31">
        <v>1750.15</v>
      </c>
      <c r="L189" s="31">
        <v>1728.2</v>
      </c>
      <c r="M189" s="31">
        <v>3.0212599999999998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3863.3</v>
      </c>
      <c r="D190" s="36">
        <v>3837.4833333333336</v>
      </c>
      <c r="E190" s="36">
        <v>3803.8666666666672</v>
      </c>
      <c r="F190" s="36">
        <v>3744.4333333333338</v>
      </c>
      <c r="G190" s="36">
        <v>3710.8166666666675</v>
      </c>
      <c r="H190" s="36">
        <v>3896.916666666667</v>
      </c>
      <c r="I190" s="36">
        <v>3930.5333333333338</v>
      </c>
      <c r="J190" s="36">
        <v>3989.9666666666667</v>
      </c>
      <c r="K190" s="31">
        <v>3871.1</v>
      </c>
      <c r="L190" s="31">
        <v>3778.05</v>
      </c>
      <c r="M190" s="31">
        <v>24.910440000000001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1091.1500000000001</v>
      </c>
      <c r="D191" s="36">
        <v>1095.4166666666667</v>
      </c>
      <c r="E191" s="36">
        <v>1076.8333333333335</v>
      </c>
      <c r="F191" s="36">
        <v>1062.5166666666667</v>
      </c>
      <c r="G191" s="36">
        <v>1043.9333333333334</v>
      </c>
      <c r="H191" s="36">
        <v>1109.7333333333336</v>
      </c>
      <c r="I191" s="36">
        <v>1128.3166666666671</v>
      </c>
      <c r="J191" s="36">
        <v>1142.6333333333337</v>
      </c>
      <c r="K191" s="31">
        <v>1114</v>
      </c>
      <c r="L191" s="31">
        <v>1081.0999999999999</v>
      </c>
      <c r="M191" s="31">
        <v>34.23995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7151.45</v>
      </c>
      <c r="D192" s="36">
        <v>7137.45</v>
      </c>
      <c r="E192" s="36">
        <v>7079.9</v>
      </c>
      <c r="F192" s="36">
        <v>7008.3499999999995</v>
      </c>
      <c r="G192" s="36">
        <v>6950.7999999999993</v>
      </c>
      <c r="H192" s="36">
        <v>7209</v>
      </c>
      <c r="I192" s="36">
        <v>7266.5500000000011</v>
      </c>
      <c r="J192" s="36">
        <v>7338.1</v>
      </c>
      <c r="K192" s="31">
        <v>7195</v>
      </c>
      <c r="L192" s="31">
        <v>7065.9</v>
      </c>
      <c r="M192" s="31">
        <v>1.17397</v>
      </c>
      <c r="N192" s="1"/>
      <c r="O192" s="1"/>
    </row>
    <row r="193" spans="1:15" ht="12.75" customHeight="1">
      <c r="A193" s="51">
        <v>184</v>
      </c>
      <c r="B193" s="53" t="s">
        <v>521</v>
      </c>
      <c r="C193" s="31">
        <v>693.05</v>
      </c>
      <c r="D193" s="36">
        <v>691.01666666666677</v>
      </c>
      <c r="E193" s="36">
        <v>685.28333333333353</v>
      </c>
      <c r="F193" s="36">
        <v>677.51666666666677</v>
      </c>
      <c r="G193" s="36">
        <v>671.78333333333353</v>
      </c>
      <c r="H193" s="36">
        <v>698.78333333333353</v>
      </c>
      <c r="I193" s="36">
        <v>704.51666666666688</v>
      </c>
      <c r="J193" s="36">
        <v>712.28333333333353</v>
      </c>
      <c r="K193" s="31">
        <v>696.75</v>
      </c>
      <c r="L193" s="31">
        <v>683.25</v>
      </c>
      <c r="M193" s="31">
        <v>19.469639999999998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1027.8</v>
      </c>
      <c r="D194" s="36">
        <v>1023.1166666666668</v>
      </c>
      <c r="E194" s="36">
        <v>1016.2333333333336</v>
      </c>
      <c r="F194" s="36">
        <v>1004.6666666666667</v>
      </c>
      <c r="G194" s="36">
        <v>997.78333333333353</v>
      </c>
      <c r="H194" s="36">
        <v>1034.6833333333336</v>
      </c>
      <c r="I194" s="36">
        <v>1041.5666666666668</v>
      </c>
      <c r="J194" s="36">
        <v>1053.1333333333337</v>
      </c>
      <c r="K194" s="31">
        <v>1030</v>
      </c>
      <c r="L194" s="31">
        <v>1011.55</v>
      </c>
      <c r="M194" s="31">
        <v>126.95047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457.85</v>
      </c>
      <c r="D195" s="36">
        <v>455.68333333333334</v>
      </c>
      <c r="E195" s="36">
        <v>451.41666666666669</v>
      </c>
      <c r="F195" s="36">
        <v>444.98333333333335</v>
      </c>
      <c r="G195" s="36">
        <v>440.7166666666667</v>
      </c>
      <c r="H195" s="36">
        <v>462.11666666666667</v>
      </c>
      <c r="I195" s="36">
        <v>466.38333333333333</v>
      </c>
      <c r="J195" s="36">
        <v>472.81666666666666</v>
      </c>
      <c r="K195" s="31">
        <v>459.95</v>
      </c>
      <c r="L195" s="31">
        <v>449.25</v>
      </c>
      <c r="M195" s="31">
        <v>158.80502000000001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167.35</v>
      </c>
      <c r="D196" s="36">
        <v>167.08333333333334</v>
      </c>
      <c r="E196" s="36">
        <v>165.26666666666668</v>
      </c>
      <c r="F196" s="36">
        <v>163.18333333333334</v>
      </c>
      <c r="G196" s="36">
        <v>161.36666666666667</v>
      </c>
      <c r="H196" s="36">
        <v>169.16666666666669</v>
      </c>
      <c r="I196" s="36">
        <v>170.98333333333335</v>
      </c>
      <c r="J196" s="36">
        <v>173.06666666666669</v>
      </c>
      <c r="K196" s="31">
        <v>168.9</v>
      </c>
      <c r="L196" s="31">
        <v>165</v>
      </c>
      <c r="M196" s="31">
        <v>693.20282999999995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1266.9000000000001</v>
      </c>
      <c r="D197" s="36">
        <v>1264.9166666666667</v>
      </c>
      <c r="E197" s="36">
        <v>1255.4833333333336</v>
      </c>
      <c r="F197" s="36">
        <v>1244.0666666666668</v>
      </c>
      <c r="G197" s="36">
        <v>1234.6333333333337</v>
      </c>
      <c r="H197" s="36">
        <v>1276.3333333333335</v>
      </c>
      <c r="I197" s="36">
        <v>1285.7666666666664</v>
      </c>
      <c r="J197" s="36">
        <v>1297.1833333333334</v>
      </c>
      <c r="K197" s="31">
        <v>1274.3499999999999</v>
      </c>
      <c r="L197" s="31">
        <v>1253.5</v>
      </c>
      <c r="M197" s="31">
        <v>21.24221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771.35</v>
      </c>
      <c r="D198" s="36">
        <v>780.43333333333339</v>
      </c>
      <c r="E198" s="36">
        <v>760.91666666666674</v>
      </c>
      <c r="F198" s="36">
        <v>750.48333333333335</v>
      </c>
      <c r="G198" s="36">
        <v>730.9666666666667</v>
      </c>
      <c r="H198" s="36">
        <v>790.86666666666679</v>
      </c>
      <c r="I198" s="36">
        <v>810.38333333333344</v>
      </c>
      <c r="J198" s="36">
        <v>820.81666666666683</v>
      </c>
      <c r="K198" s="31">
        <v>799.95</v>
      </c>
      <c r="L198" s="31">
        <v>770</v>
      </c>
      <c r="M198" s="31">
        <v>10.05128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3568.45</v>
      </c>
      <c r="D199" s="36">
        <v>3570.9166666666665</v>
      </c>
      <c r="E199" s="36">
        <v>3543.833333333333</v>
      </c>
      <c r="F199" s="36">
        <v>3519.2166666666667</v>
      </c>
      <c r="G199" s="36">
        <v>3492.1333333333332</v>
      </c>
      <c r="H199" s="36">
        <v>3595.5333333333328</v>
      </c>
      <c r="I199" s="36">
        <v>3622.6166666666659</v>
      </c>
      <c r="J199" s="36">
        <v>3647.2333333333327</v>
      </c>
      <c r="K199" s="31">
        <v>3598</v>
      </c>
      <c r="L199" s="31">
        <v>3546.3</v>
      </c>
      <c r="M199" s="31">
        <v>14.35891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2670</v>
      </c>
      <c r="D200" s="36">
        <v>2666.9666666666667</v>
      </c>
      <c r="E200" s="36">
        <v>2645.5333333333333</v>
      </c>
      <c r="F200" s="36">
        <v>2621.0666666666666</v>
      </c>
      <c r="G200" s="36">
        <v>2599.6333333333332</v>
      </c>
      <c r="H200" s="36">
        <v>2691.4333333333334</v>
      </c>
      <c r="I200" s="36">
        <v>2712.8666666666668</v>
      </c>
      <c r="J200" s="36">
        <v>2737.3333333333335</v>
      </c>
      <c r="K200" s="31">
        <v>2688.4</v>
      </c>
      <c r="L200" s="31">
        <v>2642.5</v>
      </c>
      <c r="M200" s="31">
        <v>0.93528999999999995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1506.05</v>
      </c>
      <c r="D201" s="36">
        <v>1500.2666666666667</v>
      </c>
      <c r="E201" s="36">
        <v>1485.2833333333333</v>
      </c>
      <c r="F201" s="36">
        <v>1464.5166666666667</v>
      </c>
      <c r="G201" s="36">
        <v>1449.5333333333333</v>
      </c>
      <c r="H201" s="36">
        <v>1521.0333333333333</v>
      </c>
      <c r="I201" s="36">
        <v>1536.0166666666664</v>
      </c>
      <c r="J201" s="36">
        <v>1556.7833333333333</v>
      </c>
      <c r="K201" s="31">
        <v>1515.25</v>
      </c>
      <c r="L201" s="31">
        <v>1479.5</v>
      </c>
      <c r="M201" s="31">
        <v>4.2494800000000001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4646.7</v>
      </c>
      <c r="D202" s="36">
        <v>4572.833333333333</v>
      </c>
      <c r="E202" s="36">
        <v>4468.9666666666662</v>
      </c>
      <c r="F202" s="36">
        <v>4291.2333333333336</v>
      </c>
      <c r="G202" s="36">
        <v>4187.3666666666668</v>
      </c>
      <c r="H202" s="36">
        <v>4750.5666666666657</v>
      </c>
      <c r="I202" s="36">
        <v>4854.4333333333325</v>
      </c>
      <c r="J202" s="36">
        <v>5032.1666666666652</v>
      </c>
      <c r="K202" s="31">
        <v>4676.7</v>
      </c>
      <c r="L202" s="31">
        <v>4395.1000000000004</v>
      </c>
      <c r="M202" s="31">
        <v>19.986180000000001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3791</v>
      </c>
      <c r="D203" s="36">
        <v>3770.9500000000003</v>
      </c>
      <c r="E203" s="36">
        <v>3746.0500000000006</v>
      </c>
      <c r="F203" s="36">
        <v>3701.1000000000004</v>
      </c>
      <c r="G203" s="36">
        <v>3676.2000000000007</v>
      </c>
      <c r="H203" s="36">
        <v>3815.9000000000005</v>
      </c>
      <c r="I203" s="36">
        <v>3840.8</v>
      </c>
      <c r="J203" s="36">
        <v>3885.7500000000005</v>
      </c>
      <c r="K203" s="31">
        <v>3795.85</v>
      </c>
      <c r="L203" s="31">
        <v>3726</v>
      </c>
      <c r="M203" s="31">
        <v>3.8832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498.2</v>
      </c>
      <c r="D204" s="36">
        <v>501.96666666666664</v>
      </c>
      <c r="E204" s="36">
        <v>493.5333333333333</v>
      </c>
      <c r="F204" s="36">
        <v>488.86666666666667</v>
      </c>
      <c r="G204" s="36">
        <v>480.43333333333334</v>
      </c>
      <c r="H204" s="36">
        <v>506.63333333333327</v>
      </c>
      <c r="I204" s="36">
        <v>515.06666666666661</v>
      </c>
      <c r="J204" s="36">
        <v>519.73333333333323</v>
      </c>
      <c r="K204" s="31">
        <v>510.4</v>
      </c>
      <c r="L204" s="31">
        <v>497.3</v>
      </c>
      <c r="M204" s="31">
        <v>24.054819999999999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9983.4500000000007</v>
      </c>
      <c r="D205" s="36">
        <v>9991.65</v>
      </c>
      <c r="E205" s="36">
        <v>9938.2999999999993</v>
      </c>
      <c r="F205" s="36">
        <v>9893.15</v>
      </c>
      <c r="G205" s="36">
        <v>9839.7999999999993</v>
      </c>
      <c r="H205" s="36">
        <v>10036.799999999999</v>
      </c>
      <c r="I205" s="36">
        <v>10090.150000000001</v>
      </c>
      <c r="J205" s="36">
        <v>10135.299999999999</v>
      </c>
      <c r="K205" s="31">
        <v>10045</v>
      </c>
      <c r="L205" s="31">
        <v>9946.5</v>
      </c>
      <c r="M205" s="31">
        <v>3.1885500000000002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154.65</v>
      </c>
      <c r="D206" s="36">
        <v>154.71666666666667</v>
      </c>
      <c r="E206" s="36">
        <v>153.73333333333335</v>
      </c>
      <c r="F206" s="36">
        <v>152.81666666666669</v>
      </c>
      <c r="G206" s="36">
        <v>151.83333333333337</v>
      </c>
      <c r="H206" s="36">
        <v>155.63333333333333</v>
      </c>
      <c r="I206" s="36">
        <v>156.61666666666662</v>
      </c>
      <c r="J206" s="36">
        <v>157.5333333333333</v>
      </c>
      <c r="K206" s="31">
        <v>155.69999999999999</v>
      </c>
      <c r="L206" s="31">
        <v>153.80000000000001</v>
      </c>
      <c r="M206" s="31">
        <v>83.713009999999997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2053.6999999999998</v>
      </c>
      <c r="D207" s="36">
        <v>2051.6333333333332</v>
      </c>
      <c r="E207" s="36">
        <v>2029.8166666666666</v>
      </c>
      <c r="F207" s="36">
        <v>2005.9333333333334</v>
      </c>
      <c r="G207" s="36">
        <v>1984.1166666666668</v>
      </c>
      <c r="H207" s="36">
        <v>2075.5166666666664</v>
      </c>
      <c r="I207" s="36">
        <v>2097.333333333333</v>
      </c>
      <c r="J207" s="36">
        <v>2121.2166666666662</v>
      </c>
      <c r="K207" s="31">
        <v>2073.4499999999998</v>
      </c>
      <c r="L207" s="31">
        <v>2027.75</v>
      </c>
      <c r="M207" s="31">
        <v>3.0404499999999999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1194.9000000000001</v>
      </c>
      <c r="D208" s="36">
        <v>1191.25</v>
      </c>
      <c r="E208" s="36">
        <v>1178.9000000000001</v>
      </c>
      <c r="F208" s="36">
        <v>1162.9000000000001</v>
      </c>
      <c r="G208" s="36">
        <v>1150.5500000000002</v>
      </c>
      <c r="H208" s="36">
        <v>1207.25</v>
      </c>
      <c r="I208" s="36">
        <v>1219.5999999999999</v>
      </c>
      <c r="J208" s="36">
        <v>1235.5999999999999</v>
      </c>
      <c r="K208" s="31">
        <v>1203.5999999999999</v>
      </c>
      <c r="L208" s="31">
        <v>1175.25</v>
      </c>
      <c r="M208" s="31">
        <v>12.70379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1516.8</v>
      </c>
      <c r="D209" s="36">
        <v>1505.8333333333333</v>
      </c>
      <c r="E209" s="36">
        <v>1484.9666666666665</v>
      </c>
      <c r="F209" s="36">
        <v>1453.1333333333332</v>
      </c>
      <c r="G209" s="36">
        <v>1432.2666666666664</v>
      </c>
      <c r="H209" s="36">
        <v>1537.6666666666665</v>
      </c>
      <c r="I209" s="36">
        <v>1558.5333333333333</v>
      </c>
      <c r="J209" s="36">
        <v>1590.3666666666666</v>
      </c>
      <c r="K209" s="31">
        <v>1526.7</v>
      </c>
      <c r="L209" s="31">
        <v>1474</v>
      </c>
      <c r="M209" s="31">
        <v>25.25901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410.8</v>
      </c>
      <c r="D210" s="36">
        <v>407.33333333333331</v>
      </c>
      <c r="E210" s="36">
        <v>400.76666666666665</v>
      </c>
      <c r="F210" s="36">
        <v>390.73333333333335</v>
      </c>
      <c r="G210" s="36">
        <v>384.16666666666669</v>
      </c>
      <c r="H210" s="36">
        <v>417.36666666666662</v>
      </c>
      <c r="I210" s="36">
        <v>423.93333333333334</v>
      </c>
      <c r="J210" s="36">
        <v>433.96666666666658</v>
      </c>
      <c r="K210" s="31">
        <v>413.9</v>
      </c>
      <c r="L210" s="31">
        <v>397.3</v>
      </c>
      <c r="M210" s="31">
        <v>127.88526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13.2</v>
      </c>
      <c r="D211" s="36">
        <v>13.266666666666666</v>
      </c>
      <c r="E211" s="36">
        <v>13.033333333333331</v>
      </c>
      <c r="F211" s="36">
        <v>12.866666666666665</v>
      </c>
      <c r="G211" s="36">
        <v>12.633333333333331</v>
      </c>
      <c r="H211" s="36">
        <v>13.433333333333332</v>
      </c>
      <c r="I211" s="36">
        <v>13.666666666666666</v>
      </c>
      <c r="J211" s="36">
        <v>13.833333333333332</v>
      </c>
      <c r="K211" s="31">
        <v>13.5</v>
      </c>
      <c r="L211" s="31">
        <v>13.1</v>
      </c>
      <c r="M211" s="31">
        <v>8085.4371300000003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1481.95</v>
      </c>
      <c r="D212" s="36">
        <v>1481.6499999999999</v>
      </c>
      <c r="E212" s="36">
        <v>1463.2999999999997</v>
      </c>
      <c r="F212" s="36">
        <v>1444.6499999999999</v>
      </c>
      <c r="G212" s="36">
        <v>1426.2999999999997</v>
      </c>
      <c r="H212" s="36">
        <v>1500.2999999999997</v>
      </c>
      <c r="I212" s="36">
        <v>1518.6499999999996</v>
      </c>
      <c r="J212" s="36">
        <v>1537.2999999999997</v>
      </c>
      <c r="K212" s="31">
        <v>1500</v>
      </c>
      <c r="L212" s="31">
        <v>1463</v>
      </c>
      <c r="M212" s="31">
        <v>15.29682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457.4</v>
      </c>
      <c r="D213" s="36">
        <v>458.61666666666662</v>
      </c>
      <c r="E213" s="36">
        <v>454.23333333333323</v>
      </c>
      <c r="F213" s="36">
        <v>451.06666666666661</v>
      </c>
      <c r="G213" s="36">
        <v>446.68333333333322</v>
      </c>
      <c r="H213" s="36">
        <v>461.78333333333325</v>
      </c>
      <c r="I213" s="36">
        <v>466.16666666666657</v>
      </c>
      <c r="J213" s="36">
        <v>469.33333333333326</v>
      </c>
      <c r="K213" s="31">
        <v>463</v>
      </c>
      <c r="L213" s="31">
        <v>455.45</v>
      </c>
      <c r="M213" s="31">
        <v>74.68638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25.45</v>
      </c>
      <c r="D214" s="36">
        <v>25.583333333333332</v>
      </c>
      <c r="E214" s="36">
        <v>25.166666666666664</v>
      </c>
      <c r="F214" s="36">
        <v>24.883333333333333</v>
      </c>
      <c r="G214" s="36">
        <v>24.466666666666665</v>
      </c>
      <c r="H214" s="36">
        <v>25.866666666666664</v>
      </c>
      <c r="I214" s="36">
        <v>26.283333333333328</v>
      </c>
      <c r="J214" s="36">
        <v>26.566666666666663</v>
      </c>
      <c r="K214" s="31">
        <v>26</v>
      </c>
      <c r="L214" s="31">
        <v>25.3</v>
      </c>
      <c r="M214" s="31">
        <v>2110.4350399999998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143.85</v>
      </c>
      <c r="D215" s="36">
        <v>145.31666666666669</v>
      </c>
      <c r="E215" s="36">
        <v>142.13333333333338</v>
      </c>
      <c r="F215" s="36">
        <v>140.41666666666669</v>
      </c>
      <c r="G215" s="36">
        <v>137.23333333333338</v>
      </c>
      <c r="H215" s="36">
        <v>147.03333333333339</v>
      </c>
      <c r="I215" s="36">
        <v>150.21666666666673</v>
      </c>
      <c r="J215" s="36">
        <v>151.93333333333339</v>
      </c>
      <c r="K215" s="31">
        <v>148.5</v>
      </c>
      <c r="L215" s="31">
        <v>143.6</v>
      </c>
      <c r="M215" s="31">
        <v>83.015410000000003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195.45</v>
      </c>
      <c r="D216" s="36">
        <v>194.71666666666667</v>
      </c>
      <c r="E216" s="36">
        <v>193.48333333333335</v>
      </c>
      <c r="F216" s="36">
        <v>191.51666666666668</v>
      </c>
      <c r="G216" s="36">
        <v>190.28333333333336</v>
      </c>
      <c r="H216" s="36">
        <v>196.68333333333334</v>
      </c>
      <c r="I216" s="36">
        <v>197.91666666666663</v>
      </c>
      <c r="J216" s="36">
        <v>199.88333333333333</v>
      </c>
      <c r="K216" s="31">
        <v>195.95</v>
      </c>
      <c r="L216" s="31">
        <v>192.75</v>
      </c>
      <c r="M216" s="31">
        <v>273.91448000000003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988</v>
      </c>
      <c r="D217" s="36">
        <v>977.01666666666677</v>
      </c>
      <c r="E217" s="36">
        <v>962.03333333333353</v>
      </c>
      <c r="F217" s="36">
        <v>936.06666666666672</v>
      </c>
      <c r="G217" s="36">
        <v>921.08333333333348</v>
      </c>
      <c r="H217" s="36">
        <v>1002.9833333333336</v>
      </c>
      <c r="I217" s="36">
        <v>1017.9666666666669</v>
      </c>
      <c r="J217" s="36">
        <v>1043.9333333333336</v>
      </c>
      <c r="K217" s="31">
        <v>992</v>
      </c>
      <c r="L217" s="31">
        <v>951.05</v>
      </c>
      <c r="M217" s="31">
        <v>27.60717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28" sqref="B28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297"/>
      <c r="B1" s="298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45415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291" t="s">
        <v>16</v>
      </c>
      <c r="B9" s="293" t="s">
        <v>18</v>
      </c>
      <c r="C9" s="296" t="s">
        <v>20</v>
      </c>
      <c r="D9" s="296" t="s">
        <v>21</v>
      </c>
      <c r="E9" s="288" t="s">
        <v>22</v>
      </c>
      <c r="F9" s="289"/>
      <c r="G9" s="290"/>
      <c r="H9" s="288" t="s">
        <v>23</v>
      </c>
      <c r="I9" s="289"/>
      <c r="J9" s="290"/>
      <c r="K9" s="26"/>
      <c r="L9" s="27"/>
      <c r="M9" s="48"/>
      <c r="N9" s="1"/>
      <c r="O9" s="1"/>
    </row>
    <row r="10" spans="1:15" ht="42.75" customHeight="1">
      <c r="A10" s="292"/>
      <c r="B10" s="295"/>
      <c r="C10" s="295"/>
      <c r="D10" s="29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774.05</v>
      </c>
      <c r="D11" s="36">
        <v>776.9666666666667</v>
      </c>
      <c r="E11" s="36">
        <v>762.18333333333339</v>
      </c>
      <c r="F11" s="36">
        <v>750.31666666666672</v>
      </c>
      <c r="G11" s="36">
        <v>735.53333333333342</v>
      </c>
      <c r="H11" s="36">
        <v>788.83333333333337</v>
      </c>
      <c r="I11" s="36">
        <v>803.61666666666667</v>
      </c>
      <c r="J11" s="36">
        <v>815.48333333333335</v>
      </c>
      <c r="K11" s="31">
        <v>791.75</v>
      </c>
      <c r="L11" s="31">
        <v>765.1</v>
      </c>
      <c r="M11" s="31">
        <v>5.3002900000000004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29733.25</v>
      </c>
      <c r="D12" s="36">
        <v>29977.766666666666</v>
      </c>
      <c r="E12" s="36">
        <v>29355.533333333333</v>
      </c>
      <c r="F12" s="36">
        <v>28977.816666666666</v>
      </c>
      <c r="G12" s="36">
        <v>28355.583333333332</v>
      </c>
      <c r="H12" s="36">
        <v>30355.483333333334</v>
      </c>
      <c r="I12" s="36">
        <v>30977.716666666664</v>
      </c>
      <c r="J12" s="36">
        <v>31355.433333333334</v>
      </c>
      <c r="K12" s="31">
        <v>30600</v>
      </c>
      <c r="L12" s="31">
        <v>29600.05</v>
      </c>
      <c r="M12" s="31">
        <v>0.11917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6682.5</v>
      </c>
      <c r="D13" s="36">
        <v>6658.4833333333336</v>
      </c>
      <c r="E13" s="36">
        <v>6569.0166666666673</v>
      </c>
      <c r="F13" s="36">
        <v>6455.5333333333338</v>
      </c>
      <c r="G13" s="36">
        <v>6366.0666666666675</v>
      </c>
      <c r="H13" s="36">
        <v>6771.9666666666672</v>
      </c>
      <c r="I13" s="36">
        <v>6861.4333333333343</v>
      </c>
      <c r="J13" s="36">
        <v>6974.916666666667</v>
      </c>
      <c r="K13" s="31">
        <v>6747.95</v>
      </c>
      <c r="L13" s="31">
        <v>6545</v>
      </c>
      <c r="M13" s="31">
        <v>3.1780200000000001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2529.4499999999998</v>
      </c>
      <c r="D14" s="36">
        <v>2534.3166666666666</v>
      </c>
      <c r="E14" s="36">
        <v>2516.6333333333332</v>
      </c>
      <c r="F14" s="36">
        <v>2503.8166666666666</v>
      </c>
      <c r="G14" s="36">
        <v>2486.1333333333332</v>
      </c>
      <c r="H14" s="36">
        <v>2547.1333333333332</v>
      </c>
      <c r="I14" s="36">
        <v>2564.8166666666666</v>
      </c>
      <c r="J14" s="36">
        <v>2577.6333333333332</v>
      </c>
      <c r="K14" s="31">
        <v>2552</v>
      </c>
      <c r="L14" s="31">
        <v>2521.5</v>
      </c>
      <c r="M14" s="31">
        <v>4.7766299999999999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3780.2</v>
      </c>
      <c r="D15" s="36">
        <v>3794.9666666666667</v>
      </c>
      <c r="E15" s="36">
        <v>3745.2333333333336</v>
      </c>
      <c r="F15" s="36">
        <v>3710.2666666666669</v>
      </c>
      <c r="G15" s="36">
        <v>3660.5333333333338</v>
      </c>
      <c r="H15" s="36">
        <v>3829.9333333333334</v>
      </c>
      <c r="I15" s="36">
        <v>3879.6666666666661</v>
      </c>
      <c r="J15" s="36">
        <v>3914.6333333333332</v>
      </c>
      <c r="K15" s="31">
        <v>3844.7</v>
      </c>
      <c r="L15" s="31">
        <v>3760</v>
      </c>
      <c r="M15" s="31">
        <v>0.46938000000000002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1590.2</v>
      </c>
      <c r="D16" s="36">
        <v>1583.3333333333333</v>
      </c>
      <c r="E16" s="36">
        <v>1570.6666666666665</v>
      </c>
      <c r="F16" s="36">
        <v>1551.1333333333332</v>
      </c>
      <c r="G16" s="36">
        <v>1538.4666666666665</v>
      </c>
      <c r="H16" s="36">
        <v>1602.8666666666666</v>
      </c>
      <c r="I16" s="36">
        <v>1615.5333333333331</v>
      </c>
      <c r="J16" s="36">
        <v>1635.0666666666666</v>
      </c>
      <c r="K16" s="31">
        <v>1596</v>
      </c>
      <c r="L16" s="31">
        <v>1563.8</v>
      </c>
      <c r="M16" s="31">
        <v>5.3914099999999996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645.29999999999995</v>
      </c>
      <c r="D17" s="36">
        <v>642.76666666666665</v>
      </c>
      <c r="E17" s="36">
        <v>636.5333333333333</v>
      </c>
      <c r="F17" s="36">
        <v>627.76666666666665</v>
      </c>
      <c r="G17" s="36">
        <v>621.5333333333333</v>
      </c>
      <c r="H17" s="36">
        <v>651.5333333333333</v>
      </c>
      <c r="I17" s="36">
        <v>657.76666666666665</v>
      </c>
      <c r="J17" s="36">
        <v>666.5333333333333</v>
      </c>
      <c r="K17" s="31">
        <v>649</v>
      </c>
      <c r="L17" s="31">
        <v>634</v>
      </c>
      <c r="M17" s="31">
        <v>43.108350000000002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500.8</v>
      </c>
      <c r="D18" s="36">
        <v>502.91666666666669</v>
      </c>
      <c r="E18" s="36">
        <v>496.88333333333338</v>
      </c>
      <c r="F18" s="36">
        <v>492.9666666666667</v>
      </c>
      <c r="G18" s="36">
        <v>486.93333333333339</v>
      </c>
      <c r="H18" s="36">
        <v>506.83333333333337</v>
      </c>
      <c r="I18" s="36">
        <v>512.86666666666667</v>
      </c>
      <c r="J18" s="36">
        <v>516.7833333333333</v>
      </c>
      <c r="K18" s="31">
        <v>508.95</v>
      </c>
      <c r="L18" s="31">
        <v>499</v>
      </c>
      <c r="M18" s="31">
        <v>0.62036999999999998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742.75</v>
      </c>
      <c r="D19" s="36">
        <v>741.6</v>
      </c>
      <c r="E19" s="36">
        <v>736.95</v>
      </c>
      <c r="F19" s="36">
        <v>731.15</v>
      </c>
      <c r="G19" s="36">
        <v>726.5</v>
      </c>
      <c r="H19" s="36">
        <v>747.40000000000009</v>
      </c>
      <c r="I19" s="36">
        <v>752.05</v>
      </c>
      <c r="J19" s="36">
        <v>757.85000000000014</v>
      </c>
      <c r="K19" s="31">
        <v>746.25</v>
      </c>
      <c r="L19" s="31">
        <v>735.8</v>
      </c>
      <c r="M19" s="31">
        <v>8.8366199999999999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1597.35</v>
      </c>
      <c r="D20" s="36">
        <v>1606.1166666666668</v>
      </c>
      <c r="E20" s="36">
        <v>1584.2333333333336</v>
      </c>
      <c r="F20" s="36">
        <v>1571.1166666666668</v>
      </c>
      <c r="G20" s="36">
        <v>1549.2333333333336</v>
      </c>
      <c r="H20" s="36">
        <v>1619.2333333333336</v>
      </c>
      <c r="I20" s="36">
        <v>1641.1166666666668</v>
      </c>
      <c r="J20" s="36">
        <v>1654.2333333333336</v>
      </c>
      <c r="K20" s="31">
        <v>1628</v>
      </c>
      <c r="L20" s="31">
        <v>1593</v>
      </c>
      <c r="M20" s="31">
        <v>3.1188600000000002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26643.35</v>
      </c>
      <c r="D21" s="36">
        <v>26554.783333333336</v>
      </c>
      <c r="E21" s="36">
        <v>26343.566666666673</v>
      </c>
      <c r="F21" s="36">
        <v>26043.783333333336</v>
      </c>
      <c r="G21" s="36">
        <v>25832.566666666673</v>
      </c>
      <c r="H21" s="36">
        <v>26854.566666666673</v>
      </c>
      <c r="I21" s="36">
        <v>27065.78333333334</v>
      </c>
      <c r="J21" s="36">
        <v>27365.566666666673</v>
      </c>
      <c r="K21" s="31">
        <v>26766</v>
      </c>
      <c r="L21" s="31">
        <v>26255</v>
      </c>
      <c r="M21" s="31">
        <v>8.2100000000000006E-2</v>
      </c>
      <c r="N21" s="1"/>
      <c r="O21" s="1"/>
    </row>
    <row r="22" spans="1:15" ht="12" customHeight="1">
      <c r="A22" s="33">
        <v>12</v>
      </c>
      <c r="B22" s="53" t="s">
        <v>864</v>
      </c>
      <c r="C22" s="31">
        <v>1052.8499999999999</v>
      </c>
      <c r="D22" s="36">
        <v>1054.8166666666666</v>
      </c>
      <c r="E22" s="36">
        <v>1043.6333333333332</v>
      </c>
      <c r="F22" s="36">
        <v>1034.4166666666665</v>
      </c>
      <c r="G22" s="36">
        <v>1023.2333333333331</v>
      </c>
      <c r="H22" s="36">
        <v>1064.0333333333333</v>
      </c>
      <c r="I22" s="36">
        <v>1075.2166666666667</v>
      </c>
      <c r="J22" s="36">
        <v>1084.4333333333334</v>
      </c>
      <c r="K22" s="31">
        <v>1066</v>
      </c>
      <c r="L22" s="31">
        <v>1045.5999999999999</v>
      </c>
      <c r="M22" s="31">
        <v>31.692409999999999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3039.6</v>
      </c>
      <c r="D23" s="36">
        <v>3058.1666666666665</v>
      </c>
      <c r="E23" s="36">
        <v>2996.4833333333331</v>
      </c>
      <c r="F23" s="36">
        <v>2953.3666666666668</v>
      </c>
      <c r="G23" s="36">
        <v>2891.6833333333334</v>
      </c>
      <c r="H23" s="36">
        <v>3101.2833333333328</v>
      </c>
      <c r="I23" s="36">
        <v>3162.9666666666662</v>
      </c>
      <c r="J23" s="36">
        <v>3206.0833333333326</v>
      </c>
      <c r="K23" s="31">
        <v>3119.85</v>
      </c>
      <c r="L23" s="31">
        <v>3015.05</v>
      </c>
      <c r="M23" s="31">
        <v>22.190850000000001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1786.85</v>
      </c>
      <c r="D24" s="36">
        <v>1783.6833333333334</v>
      </c>
      <c r="E24" s="36">
        <v>1762.3666666666668</v>
      </c>
      <c r="F24" s="36">
        <v>1737.8833333333334</v>
      </c>
      <c r="G24" s="36">
        <v>1716.5666666666668</v>
      </c>
      <c r="H24" s="36">
        <v>1808.1666666666667</v>
      </c>
      <c r="I24" s="36">
        <v>1829.4833333333333</v>
      </c>
      <c r="J24" s="36">
        <v>1853.9666666666667</v>
      </c>
      <c r="K24" s="31">
        <v>1805</v>
      </c>
      <c r="L24" s="31">
        <v>1759.2</v>
      </c>
      <c r="M24" s="31">
        <v>5.17699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1338.8</v>
      </c>
      <c r="D25" s="36">
        <v>1331.3500000000001</v>
      </c>
      <c r="E25" s="36">
        <v>1314.0000000000002</v>
      </c>
      <c r="F25" s="36">
        <v>1289.2</v>
      </c>
      <c r="G25" s="36">
        <v>1271.8500000000001</v>
      </c>
      <c r="H25" s="36">
        <v>1356.1500000000003</v>
      </c>
      <c r="I25" s="36">
        <v>1373.5000000000002</v>
      </c>
      <c r="J25" s="36">
        <v>1398.3000000000004</v>
      </c>
      <c r="K25" s="31">
        <v>1348.7</v>
      </c>
      <c r="L25" s="31">
        <v>1306.55</v>
      </c>
      <c r="M25" s="31">
        <v>79.915109999999999</v>
      </c>
      <c r="N25" s="1"/>
      <c r="O25" s="1"/>
    </row>
    <row r="26" spans="1:15" ht="12.75" customHeight="1">
      <c r="A26" s="33">
        <v>16</v>
      </c>
      <c r="B26" s="53" t="s">
        <v>822</v>
      </c>
      <c r="C26" s="31">
        <v>608.1</v>
      </c>
      <c r="D26" s="36">
        <v>612.4666666666667</v>
      </c>
      <c r="E26" s="36">
        <v>600.33333333333337</v>
      </c>
      <c r="F26" s="36">
        <v>592.56666666666672</v>
      </c>
      <c r="G26" s="36">
        <v>580.43333333333339</v>
      </c>
      <c r="H26" s="36">
        <v>620.23333333333335</v>
      </c>
      <c r="I26" s="36">
        <v>632.36666666666656</v>
      </c>
      <c r="J26" s="36">
        <v>640.13333333333333</v>
      </c>
      <c r="K26" s="31">
        <v>624.6</v>
      </c>
      <c r="L26" s="31">
        <v>604.70000000000005</v>
      </c>
      <c r="M26" s="31">
        <v>58.884180000000001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932.15</v>
      </c>
      <c r="D27" s="36">
        <v>942.33333333333337</v>
      </c>
      <c r="E27" s="36">
        <v>914.81666666666672</v>
      </c>
      <c r="F27" s="36">
        <v>897.48333333333335</v>
      </c>
      <c r="G27" s="36">
        <v>869.9666666666667</v>
      </c>
      <c r="H27" s="36">
        <v>959.66666666666674</v>
      </c>
      <c r="I27" s="36">
        <v>987.18333333333339</v>
      </c>
      <c r="J27" s="36">
        <v>1004.5166666666668</v>
      </c>
      <c r="K27" s="31">
        <v>969.85</v>
      </c>
      <c r="L27" s="31">
        <v>925</v>
      </c>
      <c r="M27" s="31">
        <v>25.052890000000001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351.45</v>
      </c>
      <c r="D28" s="36">
        <v>354.48333333333335</v>
      </c>
      <c r="E28" s="36">
        <v>347.66666666666669</v>
      </c>
      <c r="F28" s="36">
        <v>343.88333333333333</v>
      </c>
      <c r="G28" s="36">
        <v>337.06666666666666</v>
      </c>
      <c r="H28" s="36">
        <v>358.26666666666671</v>
      </c>
      <c r="I28" s="36">
        <v>365.08333333333331</v>
      </c>
      <c r="J28" s="36">
        <v>368.86666666666673</v>
      </c>
      <c r="K28" s="31">
        <v>361.3</v>
      </c>
      <c r="L28" s="31">
        <v>350.7</v>
      </c>
      <c r="M28" s="31">
        <v>26.321269999999998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232.4</v>
      </c>
      <c r="D29" s="36">
        <v>232.91666666666666</v>
      </c>
      <c r="E29" s="36">
        <v>231.08333333333331</v>
      </c>
      <c r="F29" s="36">
        <v>229.76666666666665</v>
      </c>
      <c r="G29" s="36">
        <v>227.93333333333331</v>
      </c>
      <c r="H29" s="36">
        <v>234.23333333333332</v>
      </c>
      <c r="I29" s="36">
        <v>236.06666666666663</v>
      </c>
      <c r="J29" s="36">
        <v>237.38333333333333</v>
      </c>
      <c r="K29" s="31">
        <v>234.75</v>
      </c>
      <c r="L29" s="31">
        <v>231.6</v>
      </c>
      <c r="M29" s="31">
        <v>90.524389999999997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263.85000000000002</v>
      </c>
      <c r="D30" s="36">
        <v>264.76666666666665</v>
      </c>
      <c r="E30" s="36">
        <v>262.08333333333331</v>
      </c>
      <c r="F30" s="36">
        <v>260.31666666666666</v>
      </c>
      <c r="G30" s="36">
        <v>257.63333333333333</v>
      </c>
      <c r="H30" s="36">
        <v>266.5333333333333</v>
      </c>
      <c r="I30" s="36">
        <v>269.2166666666667</v>
      </c>
      <c r="J30" s="36">
        <v>270.98333333333329</v>
      </c>
      <c r="K30" s="31">
        <v>267.45</v>
      </c>
      <c r="L30" s="31">
        <v>263</v>
      </c>
      <c r="M30" s="31">
        <v>31.566739999999999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647.29999999999995</v>
      </c>
      <c r="D31" s="36">
        <v>658.25</v>
      </c>
      <c r="E31" s="36">
        <v>624.45000000000005</v>
      </c>
      <c r="F31" s="36">
        <v>601.6</v>
      </c>
      <c r="G31" s="36">
        <v>567.80000000000007</v>
      </c>
      <c r="H31" s="36">
        <v>681.1</v>
      </c>
      <c r="I31" s="36">
        <v>714.9</v>
      </c>
      <c r="J31" s="36">
        <v>737.75</v>
      </c>
      <c r="K31" s="31">
        <v>692.05</v>
      </c>
      <c r="L31" s="31">
        <v>635.4</v>
      </c>
      <c r="M31" s="31">
        <v>18.90391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832.3</v>
      </c>
      <c r="D32" s="36">
        <v>831.61666666666667</v>
      </c>
      <c r="E32" s="36">
        <v>826.68333333333339</v>
      </c>
      <c r="F32" s="36">
        <v>821.06666666666672</v>
      </c>
      <c r="G32" s="36">
        <v>816.13333333333344</v>
      </c>
      <c r="H32" s="36">
        <v>837.23333333333335</v>
      </c>
      <c r="I32" s="36">
        <v>842.16666666666652</v>
      </c>
      <c r="J32" s="36">
        <v>847.7833333333333</v>
      </c>
      <c r="K32" s="31">
        <v>836.55</v>
      </c>
      <c r="L32" s="31">
        <v>826</v>
      </c>
      <c r="M32" s="31">
        <v>0.27422000000000002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1124.6500000000001</v>
      </c>
      <c r="D33" s="36">
        <v>1130.1166666666668</v>
      </c>
      <c r="E33" s="36">
        <v>1111.2833333333335</v>
      </c>
      <c r="F33" s="36">
        <v>1097.9166666666667</v>
      </c>
      <c r="G33" s="36">
        <v>1079.0833333333335</v>
      </c>
      <c r="H33" s="36">
        <v>1143.4833333333336</v>
      </c>
      <c r="I33" s="36">
        <v>1162.3166666666666</v>
      </c>
      <c r="J33" s="36">
        <v>1175.6833333333336</v>
      </c>
      <c r="K33" s="31">
        <v>1148.95</v>
      </c>
      <c r="L33" s="31">
        <v>1116.75</v>
      </c>
      <c r="M33" s="31">
        <v>3.94658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2234</v>
      </c>
      <c r="D34" s="36">
        <v>2234.6666666666665</v>
      </c>
      <c r="E34" s="36">
        <v>2209.333333333333</v>
      </c>
      <c r="F34" s="36">
        <v>2184.6666666666665</v>
      </c>
      <c r="G34" s="36">
        <v>2159.333333333333</v>
      </c>
      <c r="H34" s="36">
        <v>2259.333333333333</v>
      </c>
      <c r="I34" s="36">
        <v>2284.6666666666661</v>
      </c>
      <c r="J34" s="36">
        <v>2309.333333333333</v>
      </c>
      <c r="K34" s="31">
        <v>2260</v>
      </c>
      <c r="L34" s="31">
        <v>2210</v>
      </c>
      <c r="M34" s="31">
        <v>0.83782000000000001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994.65</v>
      </c>
      <c r="D35" s="36">
        <v>999.9666666666667</v>
      </c>
      <c r="E35" s="36">
        <v>985.28333333333342</v>
      </c>
      <c r="F35" s="36">
        <v>975.91666666666674</v>
      </c>
      <c r="G35" s="36">
        <v>961.23333333333346</v>
      </c>
      <c r="H35" s="36">
        <v>1009.3333333333334</v>
      </c>
      <c r="I35" s="36">
        <v>1024.0166666666669</v>
      </c>
      <c r="J35" s="36">
        <v>1033.3833333333332</v>
      </c>
      <c r="K35" s="31">
        <v>1014.65</v>
      </c>
      <c r="L35" s="31">
        <v>990.6</v>
      </c>
      <c r="M35" s="31">
        <v>0.60548000000000002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4787.8</v>
      </c>
      <c r="D36" s="36">
        <v>4791</v>
      </c>
      <c r="E36" s="36">
        <v>4736.3</v>
      </c>
      <c r="F36" s="36">
        <v>4684.8</v>
      </c>
      <c r="G36" s="36">
        <v>4630.1000000000004</v>
      </c>
      <c r="H36" s="36">
        <v>4842.5</v>
      </c>
      <c r="I36" s="36">
        <v>4897.2000000000007</v>
      </c>
      <c r="J36" s="36">
        <v>4948.7</v>
      </c>
      <c r="K36" s="31">
        <v>4845.7</v>
      </c>
      <c r="L36" s="31">
        <v>4739.5</v>
      </c>
      <c r="M36" s="31">
        <v>2.16072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2028.5</v>
      </c>
      <c r="D37" s="36">
        <v>2031.8666666666668</v>
      </c>
      <c r="E37" s="36">
        <v>2016.5833333333335</v>
      </c>
      <c r="F37" s="36">
        <v>2004.6666666666667</v>
      </c>
      <c r="G37" s="36">
        <v>1989.3833333333334</v>
      </c>
      <c r="H37" s="36">
        <v>2043.7833333333335</v>
      </c>
      <c r="I37" s="36">
        <v>2059.0666666666666</v>
      </c>
      <c r="J37" s="36">
        <v>2070.9833333333336</v>
      </c>
      <c r="K37" s="31">
        <v>2047.15</v>
      </c>
      <c r="L37" s="31">
        <v>2019.95</v>
      </c>
      <c r="M37" s="31">
        <v>0.22753000000000001</v>
      </c>
      <c r="N37" s="1"/>
      <c r="O37" s="1"/>
    </row>
    <row r="38" spans="1:15" ht="12.75" customHeight="1">
      <c r="A38" s="33">
        <v>28</v>
      </c>
      <c r="B38" s="53" t="s">
        <v>769</v>
      </c>
      <c r="C38" s="31">
        <v>72.55</v>
      </c>
      <c r="D38" s="36">
        <v>73.066666666666663</v>
      </c>
      <c r="E38" s="36">
        <v>71.683333333333323</v>
      </c>
      <c r="F38" s="36">
        <v>70.816666666666663</v>
      </c>
      <c r="G38" s="36">
        <v>69.433333333333323</v>
      </c>
      <c r="H38" s="36">
        <v>73.933333333333323</v>
      </c>
      <c r="I38" s="36">
        <v>75.316666666666649</v>
      </c>
      <c r="J38" s="36">
        <v>76.183333333333323</v>
      </c>
      <c r="K38" s="31">
        <v>74.45</v>
      </c>
      <c r="L38" s="31">
        <v>72.2</v>
      </c>
      <c r="M38" s="31">
        <v>15.08545</v>
      </c>
      <c r="N38" s="1"/>
      <c r="O38" s="1"/>
    </row>
    <row r="39" spans="1:15" ht="12.75" customHeight="1">
      <c r="A39" s="33">
        <v>29</v>
      </c>
      <c r="B39" s="53" t="s">
        <v>865</v>
      </c>
      <c r="C39" s="31">
        <v>26.95</v>
      </c>
      <c r="D39" s="36">
        <v>27.083333333333332</v>
      </c>
      <c r="E39" s="36">
        <v>26.616666666666664</v>
      </c>
      <c r="F39" s="36">
        <v>26.283333333333331</v>
      </c>
      <c r="G39" s="36">
        <v>25.816666666666663</v>
      </c>
      <c r="H39" s="36">
        <v>27.416666666666664</v>
      </c>
      <c r="I39" s="36">
        <v>27.883333333333333</v>
      </c>
      <c r="J39" s="36">
        <v>28.216666666666665</v>
      </c>
      <c r="K39" s="31">
        <v>27.55</v>
      </c>
      <c r="L39" s="31">
        <v>26.75</v>
      </c>
      <c r="M39" s="31">
        <v>51.663499999999999</v>
      </c>
      <c r="N39" s="1"/>
      <c r="O39" s="1"/>
    </row>
    <row r="40" spans="1:15" ht="12.75" customHeight="1">
      <c r="A40" s="33">
        <v>30</v>
      </c>
      <c r="B40" s="53" t="s">
        <v>849</v>
      </c>
      <c r="C40" s="31">
        <v>1115.7</v>
      </c>
      <c r="D40" s="36">
        <v>1112.2333333333333</v>
      </c>
      <c r="E40" s="36">
        <v>1094.4666666666667</v>
      </c>
      <c r="F40" s="36">
        <v>1073.2333333333333</v>
      </c>
      <c r="G40" s="36">
        <v>1055.4666666666667</v>
      </c>
      <c r="H40" s="36">
        <v>1133.4666666666667</v>
      </c>
      <c r="I40" s="36">
        <v>1151.2333333333336</v>
      </c>
      <c r="J40" s="36">
        <v>1172.4666666666667</v>
      </c>
      <c r="K40" s="31">
        <v>1130</v>
      </c>
      <c r="L40" s="31">
        <v>1091</v>
      </c>
      <c r="M40" s="31">
        <v>8.4662100000000002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3909.85</v>
      </c>
      <c r="D41" s="36">
        <v>3900.9666666666672</v>
      </c>
      <c r="E41" s="36">
        <v>3876.9333333333343</v>
      </c>
      <c r="F41" s="36">
        <v>3844.0166666666673</v>
      </c>
      <c r="G41" s="36">
        <v>3819.9833333333345</v>
      </c>
      <c r="H41" s="36">
        <v>3933.8833333333341</v>
      </c>
      <c r="I41" s="36">
        <v>3957.916666666667</v>
      </c>
      <c r="J41" s="36">
        <v>3990.8333333333339</v>
      </c>
      <c r="K41" s="31">
        <v>3925</v>
      </c>
      <c r="L41" s="31">
        <v>3868.05</v>
      </c>
      <c r="M41" s="31">
        <v>1.13852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625.70000000000005</v>
      </c>
      <c r="D42" s="36">
        <v>621.91666666666663</v>
      </c>
      <c r="E42" s="36">
        <v>612.93333333333328</v>
      </c>
      <c r="F42" s="36">
        <v>600.16666666666663</v>
      </c>
      <c r="G42" s="36">
        <v>591.18333333333328</v>
      </c>
      <c r="H42" s="36">
        <v>634.68333333333328</v>
      </c>
      <c r="I42" s="36">
        <v>643.66666666666663</v>
      </c>
      <c r="J42" s="36">
        <v>656.43333333333328</v>
      </c>
      <c r="K42" s="31">
        <v>630.9</v>
      </c>
      <c r="L42" s="31">
        <v>609.15</v>
      </c>
      <c r="M42" s="31">
        <v>62.86712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2777.3</v>
      </c>
      <c r="D43" s="36">
        <v>2785.8833333333332</v>
      </c>
      <c r="E43" s="36">
        <v>2761.0166666666664</v>
      </c>
      <c r="F43" s="36">
        <v>2744.7333333333331</v>
      </c>
      <c r="G43" s="36">
        <v>2719.8666666666663</v>
      </c>
      <c r="H43" s="36">
        <v>2802.1666666666665</v>
      </c>
      <c r="I43" s="36">
        <v>2827.0333333333333</v>
      </c>
      <c r="J43" s="36">
        <v>2843.3166666666666</v>
      </c>
      <c r="K43" s="31">
        <v>2810.75</v>
      </c>
      <c r="L43" s="31">
        <v>2769.6</v>
      </c>
      <c r="M43" s="31">
        <v>5.9593800000000003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835.8</v>
      </c>
      <c r="D44" s="36">
        <v>834.80000000000007</v>
      </c>
      <c r="E44" s="36">
        <v>829.60000000000014</v>
      </c>
      <c r="F44" s="36">
        <v>823.40000000000009</v>
      </c>
      <c r="G44" s="36">
        <v>818.20000000000016</v>
      </c>
      <c r="H44" s="36">
        <v>841.00000000000011</v>
      </c>
      <c r="I44" s="36">
        <v>846.20000000000016</v>
      </c>
      <c r="J44" s="36">
        <v>852.40000000000009</v>
      </c>
      <c r="K44" s="31">
        <v>840</v>
      </c>
      <c r="L44" s="31">
        <v>828.6</v>
      </c>
      <c r="M44" s="31">
        <v>0.73265999999999998</v>
      </c>
      <c r="N44" s="1"/>
      <c r="O44" s="1"/>
    </row>
    <row r="45" spans="1:15" ht="12.75" customHeight="1">
      <c r="A45" s="33">
        <v>35</v>
      </c>
      <c r="B45" s="53" t="s">
        <v>824</v>
      </c>
      <c r="C45" s="31">
        <v>8009.8</v>
      </c>
      <c r="D45" s="36">
        <v>7981.6166666666659</v>
      </c>
      <c r="E45" s="36">
        <v>7858.2333333333318</v>
      </c>
      <c r="F45" s="36">
        <v>7706.6666666666661</v>
      </c>
      <c r="G45" s="36">
        <v>7583.2833333333319</v>
      </c>
      <c r="H45" s="36">
        <v>8133.1833333333316</v>
      </c>
      <c r="I45" s="36">
        <v>8256.5666666666657</v>
      </c>
      <c r="J45" s="36">
        <v>8408.1333333333314</v>
      </c>
      <c r="K45" s="31">
        <v>8105</v>
      </c>
      <c r="L45" s="31">
        <v>7830.05</v>
      </c>
      <c r="M45" s="31">
        <v>0.98980000000000001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5958.55</v>
      </c>
      <c r="D46" s="36">
        <v>5966</v>
      </c>
      <c r="E46" s="36">
        <v>5932</v>
      </c>
      <c r="F46" s="36">
        <v>5905.45</v>
      </c>
      <c r="G46" s="36">
        <v>5871.45</v>
      </c>
      <c r="H46" s="36">
        <v>5992.55</v>
      </c>
      <c r="I46" s="36">
        <v>6026.55</v>
      </c>
      <c r="J46" s="36">
        <v>6053.1</v>
      </c>
      <c r="K46" s="31">
        <v>6000</v>
      </c>
      <c r="L46" s="31">
        <v>5939.45</v>
      </c>
      <c r="M46" s="31">
        <v>5.7240599999999997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513.35</v>
      </c>
      <c r="D47" s="36">
        <v>514.11666666666667</v>
      </c>
      <c r="E47" s="36">
        <v>509.43333333333339</v>
      </c>
      <c r="F47" s="36">
        <v>505.51666666666671</v>
      </c>
      <c r="G47" s="36">
        <v>500.83333333333343</v>
      </c>
      <c r="H47" s="36">
        <v>518.0333333333333</v>
      </c>
      <c r="I47" s="36">
        <v>522.71666666666647</v>
      </c>
      <c r="J47" s="36">
        <v>526.63333333333333</v>
      </c>
      <c r="K47" s="31">
        <v>518.79999999999995</v>
      </c>
      <c r="L47" s="31">
        <v>510.2</v>
      </c>
      <c r="M47" s="31">
        <v>14.86206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330.05</v>
      </c>
      <c r="D48" s="36">
        <v>328.2833333333333</v>
      </c>
      <c r="E48" s="36">
        <v>324.56666666666661</v>
      </c>
      <c r="F48" s="36">
        <v>319.08333333333331</v>
      </c>
      <c r="G48" s="36">
        <v>315.36666666666662</v>
      </c>
      <c r="H48" s="36">
        <v>333.76666666666659</v>
      </c>
      <c r="I48" s="36">
        <v>337.48333333333329</v>
      </c>
      <c r="J48" s="36">
        <v>342.96666666666658</v>
      </c>
      <c r="K48" s="31">
        <v>332</v>
      </c>
      <c r="L48" s="31">
        <v>322.8</v>
      </c>
      <c r="M48" s="31">
        <v>2.14209</v>
      </c>
      <c r="N48" s="1"/>
      <c r="O48" s="1"/>
    </row>
    <row r="49" spans="1:15" ht="12.75" customHeight="1">
      <c r="A49" s="33">
        <v>39</v>
      </c>
      <c r="B49" s="53" t="s">
        <v>823</v>
      </c>
      <c r="C49" s="31">
        <v>639.79999999999995</v>
      </c>
      <c r="D49" s="36">
        <v>645.43333333333328</v>
      </c>
      <c r="E49" s="36">
        <v>630.86666666666656</v>
      </c>
      <c r="F49" s="36">
        <v>621.93333333333328</v>
      </c>
      <c r="G49" s="36">
        <v>607.36666666666656</v>
      </c>
      <c r="H49" s="36">
        <v>654.36666666666656</v>
      </c>
      <c r="I49" s="36">
        <v>668.93333333333339</v>
      </c>
      <c r="J49" s="36">
        <v>677.86666666666656</v>
      </c>
      <c r="K49" s="31">
        <v>660</v>
      </c>
      <c r="L49" s="31">
        <v>636.5</v>
      </c>
      <c r="M49" s="31">
        <v>3.1789200000000002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606.04999999999995</v>
      </c>
      <c r="D50" s="36">
        <v>604.63333333333333</v>
      </c>
      <c r="E50" s="36">
        <v>599.26666666666665</v>
      </c>
      <c r="F50" s="36">
        <v>592.48333333333335</v>
      </c>
      <c r="G50" s="36">
        <v>587.11666666666667</v>
      </c>
      <c r="H50" s="36">
        <v>611.41666666666663</v>
      </c>
      <c r="I50" s="36">
        <v>616.78333333333319</v>
      </c>
      <c r="J50" s="36">
        <v>623.56666666666661</v>
      </c>
      <c r="K50" s="31">
        <v>610</v>
      </c>
      <c r="L50" s="31">
        <v>597.85</v>
      </c>
      <c r="M50" s="31">
        <v>0.71496999999999999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201.35</v>
      </c>
      <c r="D51" s="36">
        <v>199.26666666666665</v>
      </c>
      <c r="E51" s="36">
        <v>196.58333333333331</v>
      </c>
      <c r="F51" s="36">
        <v>191.81666666666666</v>
      </c>
      <c r="G51" s="36">
        <v>189.13333333333333</v>
      </c>
      <c r="H51" s="36">
        <v>204.0333333333333</v>
      </c>
      <c r="I51" s="36">
        <v>206.71666666666664</v>
      </c>
      <c r="J51" s="36">
        <v>211.48333333333329</v>
      </c>
      <c r="K51" s="31">
        <v>201.95</v>
      </c>
      <c r="L51" s="31">
        <v>194.5</v>
      </c>
      <c r="M51" s="31">
        <v>505.11799000000002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2975.4</v>
      </c>
      <c r="D52" s="36">
        <v>2946.1666666666665</v>
      </c>
      <c r="E52" s="36">
        <v>2904.333333333333</v>
      </c>
      <c r="F52" s="36">
        <v>2833.2666666666664</v>
      </c>
      <c r="G52" s="36">
        <v>2791.4333333333329</v>
      </c>
      <c r="H52" s="36">
        <v>3017.2333333333331</v>
      </c>
      <c r="I52" s="36">
        <v>3059.0666666666662</v>
      </c>
      <c r="J52" s="36">
        <v>3130.1333333333332</v>
      </c>
      <c r="K52" s="31">
        <v>2988</v>
      </c>
      <c r="L52" s="31">
        <v>2875.1</v>
      </c>
      <c r="M52" s="31">
        <v>24.934059999999999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343.4</v>
      </c>
      <c r="D53" s="36">
        <v>345.91666666666669</v>
      </c>
      <c r="E53" s="36">
        <v>339.48333333333335</v>
      </c>
      <c r="F53" s="36">
        <v>335.56666666666666</v>
      </c>
      <c r="G53" s="36">
        <v>329.13333333333333</v>
      </c>
      <c r="H53" s="36">
        <v>349.83333333333337</v>
      </c>
      <c r="I53" s="36">
        <v>356.26666666666665</v>
      </c>
      <c r="J53" s="36">
        <v>360.18333333333339</v>
      </c>
      <c r="K53" s="31">
        <v>352.35</v>
      </c>
      <c r="L53" s="31">
        <v>342</v>
      </c>
      <c r="M53" s="31">
        <v>18.985900000000001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2062.9</v>
      </c>
      <c r="D54" s="36">
        <v>2086.75</v>
      </c>
      <c r="E54" s="36">
        <v>2031.5</v>
      </c>
      <c r="F54" s="36">
        <v>2000.1</v>
      </c>
      <c r="G54" s="36">
        <v>1944.85</v>
      </c>
      <c r="H54" s="36">
        <v>2118.15</v>
      </c>
      <c r="I54" s="36">
        <v>2173.4</v>
      </c>
      <c r="J54" s="36">
        <v>2204.8000000000002</v>
      </c>
      <c r="K54" s="31">
        <v>2142</v>
      </c>
      <c r="L54" s="31">
        <v>2055.35</v>
      </c>
      <c r="M54" s="31">
        <v>4.6344200000000004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5999</v>
      </c>
      <c r="D55" s="36">
        <v>5986.0999999999995</v>
      </c>
      <c r="E55" s="36">
        <v>5947.1999999999989</v>
      </c>
      <c r="F55" s="36">
        <v>5895.4</v>
      </c>
      <c r="G55" s="36">
        <v>5856.4999999999991</v>
      </c>
      <c r="H55" s="36">
        <v>6037.8999999999987</v>
      </c>
      <c r="I55" s="36">
        <v>6076.7999999999984</v>
      </c>
      <c r="J55" s="36">
        <v>6128.5999999999985</v>
      </c>
      <c r="K55" s="31">
        <v>6025</v>
      </c>
      <c r="L55" s="31">
        <v>5934.3</v>
      </c>
      <c r="M55" s="31">
        <v>1.32585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1156.3499999999999</v>
      </c>
      <c r="D56" s="36">
        <v>1154.9666666666667</v>
      </c>
      <c r="E56" s="36">
        <v>1146.9833333333333</v>
      </c>
      <c r="F56" s="36">
        <v>1137.6166666666666</v>
      </c>
      <c r="G56" s="36">
        <v>1129.6333333333332</v>
      </c>
      <c r="H56" s="36">
        <v>1164.3333333333335</v>
      </c>
      <c r="I56" s="36">
        <v>1172.3166666666671</v>
      </c>
      <c r="J56" s="36">
        <v>1181.6833333333336</v>
      </c>
      <c r="K56" s="31">
        <v>1162.95</v>
      </c>
      <c r="L56" s="31">
        <v>1145.5999999999999</v>
      </c>
      <c r="M56" s="31">
        <v>7.1370699999999996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558.20000000000005</v>
      </c>
      <c r="D57" s="36">
        <v>558.6</v>
      </c>
      <c r="E57" s="36">
        <v>532.20000000000005</v>
      </c>
      <c r="F57" s="36">
        <v>506.20000000000005</v>
      </c>
      <c r="G57" s="36">
        <v>479.80000000000007</v>
      </c>
      <c r="H57" s="36">
        <v>584.6</v>
      </c>
      <c r="I57" s="36">
        <v>610.99999999999989</v>
      </c>
      <c r="J57" s="36">
        <v>637</v>
      </c>
      <c r="K57" s="31">
        <v>585</v>
      </c>
      <c r="L57" s="31">
        <v>532.6</v>
      </c>
      <c r="M57" s="31">
        <v>50.001130000000003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4605.05</v>
      </c>
      <c r="D58" s="36">
        <v>4608.5</v>
      </c>
      <c r="E58" s="36">
        <v>4574.55</v>
      </c>
      <c r="F58" s="36">
        <v>4544.05</v>
      </c>
      <c r="G58" s="36">
        <v>4510.1000000000004</v>
      </c>
      <c r="H58" s="36">
        <v>4639</v>
      </c>
      <c r="I58" s="36">
        <v>4672.9500000000007</v>
      </c>
      <c r="J58" s="36">
        <v>4703.45</v>
      </c>
      <c r="K58" s="31">
        <v>4642.45</v>
      </c>
      <c r="L58" s="31">
        <v>4578</v>
      </c>
      <c r="M58" s="31">
        <v>2.56067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1149.8499999999999</v>
      </c>
      <c r="D59" s="36">
        <v>1157.2833333333333</v>
      </c>
      <c r="E59" s="36">
        <v>1140.5666666666666</v>
      </c>
      <c r="F59" s="36">
        <v>1131.2833333333333</v>
      </c>
      <c r="G59" s="36">
        <v>1114.5666666666666</v>
      </c>
      <c r="H59" s="36">
        <v>1166.5666666666666</v>
      </c>
      <c r="I59" s="36">
        <v>1183.2833333333333</v>
      </c>
      <c r="J59" s="36">
        <v>1192.5666666666666</v>
      </c>
      <c r="K59" s="31">
        <v>1174</v>
      </c>
      <c r="L59" s="31">
        <v>1148</v>
      </c>
      <c r="M59" s="31">
        <v>123.02236000000001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3479.55</v>
      </c>
      <c r="D60" s="36">
        <v>3497.7166666666672</v>
      </c>
      <c r="E60" s="36">
        <v>3451.5333333333342</v>
      </c>
      <c r="F60" s="36">
        <v>3423.5166666666669</v>
      </c>
      <c r="G60" s="36">
        <v>3377.3333333333339</v>
      </c>
      <c r="H60" s="36">
        <v>3525.7333333333345</v>
      </c>
      <c r="I60" s="36">
        <v>3571.916666666667</v>
      </c>
      <c r="J60" s="36">
        <v>3599.9333333333348</v>
      </c>
      <c r="K60" s="31">
        <v>3543.9</v>
      </c>
      <c r="L60" s="31">
        <v>3469.7</v>
      </c>
      <c r="M60" s="31">
        <v>1.1685099999999999</v>
      </c>
      <c r="N60" s="1"/>
      <c r="O60" s="1"/>
    </row>
    <row r="61" spans="1:15" ht="12.75" customHeight="1">
      <c r="A61" s="33">
        <v>51</v>
      </c>
      <c r="B61" s="53" t="s">
        <v>826</v>
      </c>
      <c r="C61" s="31">
        <v>349.8</v>
      </c>
      <c r="D61" s="36">
        <v>350.38333333333338</v>
      </c>
      <c r="E61" s="36">
        <v>345.71666666666675</v>
      </c>
      <c r="F61" s="36">
        <v>341.63333333333338</v>
      </c>
      <c r="G61" s="36">
        <v>336.96666666666675</v>
      </c>
      <c r="H61" s="36">
        <v>354.46666666666675</v>
      </c>
      <c r="I61" s="36">
        <v>359.13333333333338</v>
      </c>
      <c r="J61" s="36">
        <v>363.21666666666675</v>
      </c>
      <c r="K61" s="31">
        <v>355.05</v>
      </c>
      <c r="L61" s="31">
        <v>346.3</v>
      </c>
      <c r="M61" s="31">
        <v>31.687149999999999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2858.75</v>
      </c>
      <c r="D62" s="36">
        <v>2862.9166666666665</v>
      </c>
      <c r="E62" s="36">
        <v>2825.833333333333</v>
      </c>
      <c r="F62" s="36">
        <v>2792.9166666666665</v>
      </c>
      <c r="G62" s="36">
        <v>2755.833333333333</v>
      </c>
      <c r="H62" s="36">
        <v>2895.833333333333</v>
      </c>
      <c r="I62" s="36">
        <v>2932.9166666666661</v>
      </c>
      <c r="J62" s="36">
        <v>2965.833333333333</v>
      </c>
      <c r="K62" s="31">
        <v>2900</v>
      </c>
      <c r="L62" s="31">
        <v>2830</v>
      </c>
      <c r="M62" s="31">
        <v>20.421810000000001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9110.65</v>
      </c>
      <c r="D63" s="36">
        <v>9027.7333333333318</v>
      </c>
      <c r="E63" s="36">
        <v>8909.0166666666628</v>
      </c>
      <c r="F63" s="36">
        <v>8707.3833333333314</v>
      </c>
      <c r="G63" s="36">
        <v>8588.6666666666624</v>
      </c>
      <c r="H63" s="36">
        <v>9229.3666666666631</v>
      </c>
      <c r="I63" s="36">
        <v>9348.0833333333339</v>
      </c>
      <c r="J63" s="36">
        <v>9549.7166666666635</v>
      </c>
      <c r="K63" s="31">
        <v>9146.4500000000007</v>
      </c>
      <c r="L63" s="31">
        <v>8826.1</v>
      </c>
      <c r="M63" s="31">
        <v>6.38239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6882.7</v>
      </c>
      <c r="D64" s="36">
        <v>6905.8833333333341</v>
      </c>
      <c r="E64" s="36">
        <v>6841.8166666666684</v>
      </c>
      <c r="F64" s="36">
        <v>6800.9333333333343</v>
      </c>
      <c r="G64" s="36">
        <v>6736.8666666666686</v>
      </c>
      <c r="H64" s="36">
        <v>6946.7666666666682</v>
      </c>
      <c r="I64" s="36">
        <v>7010.8333333333339</v>
      </c>
      <c r="J64" s="36">
        <v>7051.7166666666681</v>
      </c>
      <c r="K64" s="31">
        <v>6969.95</v>
      </c>
      <c r="L64" s="31">
        <v>6865</v>
      </c>
      <c r="M64" s="31">
        <v>11.395720000000001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1615.45</v>
      </c>
      <c r="D65" s="36">
        <v>1620.4833333333333</v>
      </c>
      <c r="E65" s="36">
        <v>1605.9666666666667</v>
      </c>
      <c r="F65" s="36">
        <v>1596.4833333333333</v>
      </c>
      <c r="G65" s="36">
        <v>1581.9666666666667</v>
      </c>
      <c r="H65" s="36">
        <v>1629.9666666666667</v>
      </c>
      <c r="I65" s="36">
        <v>1644.4833333333336</v>
      </c>
      <c r="J65" s="36">
        <v>1653.9666666666667</v>
      </c>
      <c r="K65" s="31">
        <v>1635</v>
      </c>
      <c r="L65" s="31">
        <v>1611</v>
      </c>
      <c r="M65" s="31">
        <v>13.04846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8110.5</v>
      </c>
      <c r="D66" s="36">
        <v>8124.9333333333334</v>
      </c>
      <c r="E66" s="36">
        <v>7999.8666666666668</v>
      </c>
      <c r="F66" s="36">
        <v>7889.2333333333336</v>
      </c>
      <c r="G66" s="36">
        <v>7764.166666666667</v>
      </c>
      <c r="H66" s="36">
        <v>8235.5666666666657</v>
      </c>
      <c r="I66" s="36">
        <v>8360.633333333335</v>
      </c>
      <c r="J66" s="36">
        <v>8471.2666666666664</v>
      </c>
      <c r="K66" s="31">
        <v>8250</v>
      </c>
      <c r="L66" s="31">
        <v>8014.3</v>
      </c>
      <c r="M66" s="31">
        <v>0.37195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2175.6999999999998</v>
      </c>
      <c r="D67" s="36">
        <v>2182.1</v>
      </c>
      <c r="E67" s="36">
        <v>2164.6</v>
      </c>
      <c r="F67" s="36">
        <v>2153.5</v>
      </c>
      <c r="G67" s="36">
        <v>2136</v>
      </c>
      <c r="H67" s="36">
        <v>2193.1999999999998</v>
      </c>
      <c r="I67" s="36">
        <v>2210.6999999999998</v>
      </c>
      <c r="J67" s="36">
        <v>2221.7999999999997</v>
      </c>
      <c r="K67" s="31">
        <v>2199.6</v>
      </c>
      <c r="L67" s="31">
        <v>2171</v>
      </c>
      <c r="M67" s="31">
        <v>0.22544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2460.5500000000002</v>
      </c>
      <c r="D68" s="36">
        <v>2451.5666666666671</v>
      </c>
      <c r="E68" s="36">
        <v>2436.1333333333341</v>
      </c>
      <c r="F68" s="36">
        <v>2411.7166666666672</v>
      </c>
      <c r="G68" s="36">
        <v>2396.2833333333342</v>
      </c>
      <c r="H68" s="36">
        <v>2475.983333333334</v>
      </c>
      <c r="I68" s="36">
        <v>2491.4166666666674</v>
      </c>
      <c r="J68" s="36">
        <v>2515.8333333333339</v>
      </c>
      <c r="K68" s="31">
        <v>2467</v>
      </c>
      <c r="L68" s="31">
        <v>2427.15</v>
      </c>
      <c r="M68" s="31">
        <v>1.83928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395.75</v>
      </c>
      <c r="D69" s="36">
        <v>396.08333333333331</v>
      </c>
      <c r="E69" s="36">
        <v>392.76666666666665</v>
      </c>
      <c r="F69" s="36">
        <v>389.78333333333336</v>
      </c>
      <c r="G69" s="36">
        <v>386.4666666666667</v>
      </c>
      <c r="H69" s="36">
        <v>399.06666666666661</v>
      </c>
      <c r="I69" s="36">
        <v>402.38333333333333</v>
      </c>
      <c r="J69" s="36">
        <v>405.36666666666656</v>
      </c>
      <c r="K69" s="31">
        <v>399.4</v>
      </c>
      <c r="L69" s="31">
        <v>393.1</v>
      </c>
      <c r="M69" s="31">
        <v>6.9493200000000002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190.75</v>
      </c>
      <c r="D70" s="36">
        <v>190.18333333333331</v>
      </c>
      <c r="E70" s="36">
        <v>189.06666666666661</v>
      </c>
      <c r="F70" s="36">
        <v>187.3833333333333</v>
      </c>
      <c r="G70" s="36">
        <v>186.26666666666659</v>
      </c>
      <c r="H70" s="36">
        <v>191.86666666666662</v>
      </c>
      <c r="I70" s="36">
        <v>192.98333333333335</v>
      </c>
      <c r="J70" s="36">
        <v>194.66666666666663</v>
      </c>
      <c r="K70" s="31">
        <v>191.3</v>
      </c>
      <c r="L70" s="31">
        <v>188.5</v>
      </c>
      <c r="M70" s="31">
        <v>119.38817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279.39999999999998</v>
      </c>
      <c r="D71" s="36">
        <v>280.76666666666665</v>
      </c>
      <c r="E71" s="36">
        <v>277.63333333333333</v>
      </c>
      <c r="F71" s="36">
        <v>275.86666666666667</v>
      </c>
      <c r="G71" s="36">
        <v>272.73333333333335</v>
      </c>
      <c r="H71" s="36">
        <v>282.5333333333333</v>
      </c>
      <c r="I71" s="36">
        <v>285.66666666666663</v>
      </c>
      <c r="J71" s="36">
        <v>287.43333333333328</v>
      </c>
      <c r="K71" s="31">
        <v>283.89999999999998</v>
      </c>
      <c r="L71" s="31">
        <v>279</v>
      </c>
      <c r="M71" s="31">
        <v>123.66464000000001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151.65</v>
      </c>
      <c r="D72" s="36">
        <v>153.04999999999998</v>
      </c>
      <c r="E72" s="36">
        <v>149.69999999999996</v>
      </c>
      <c r="F72" s="36">
        <v>147.74999999999997</v>
      </c>
      <c r="G72" s="36">
        <v>144.39999999999995</v>
      </c>
      <c r="H72" s="36">
        <v>154.99999999999997</v>
      </c>
      <c r="I72" s="36">
        <v>158.35</v>
      </c>
      <c r="J72" s="36">
        <v>160.29999999999998</v>
      </c>
      <c r="K72" s="31">
        <v>156.4</v>
      </c>
      <c r="L72" s="31">
        <v>151.1</v>
      </c>
      <c r="M72" s="31">
        <v>91.304090000000002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69.8</v>
      </c>
      <c r="D73" s="36">
        <v>69.833333333333329</v>
      </c>
      <c r="E73" s="36">
        <v>69.066666666666663</v>
      </c>
      <c r="F73" s="36">
        <v>68.333333333333329</v>
      </c>
      <c r="G73" s="36">
        <v>67.566666666666663</v>
      </c>
      <c r="H73" s="36">
        <v>70.566666666666663</v>
      </c>
      <c r="I73" s="36">
        <v>71.333333333333343</v>
      </c>
      <c r="J73" s="36">
        <v>72.066666666666663</v>
      </c>
      <c r="K73" s="31">
        <v>70.599999999999994</v>
      </c>
      <c r="L73" s="31">
        <v>69.099999999999994</v>
      </c>
      <c r="M73" s="31">
        <v>303.60298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1354.25</v>
      </c>
      <c r="D74" s="36">
        <v>1360.0166666666667</v>
      </c>
      <c r="E74" s="36">
        <v>1345.2333333333333</v>
      </c>
      <c r="F74" s="36">
        <v>1336.2166666666667</v>
      </c>
      <c r="G74" s="36">
        <v>1321.4333333333334</v>
      </c>
      <c r="H74" s="36">
        <v>1369.0333333333333</v>
      </c>
      <c r="I74" s="36">
        <v>1383.8166666666666</v>
      </c>
      <c r="J74" s="36">
        <v>1392.8333333333333</v>
      </c>
      <c r="K74" s="31">
        <v>1374.8</v>
      </c>
      <c r="L74" s="31">
        <v>1351</v>
      </c>
      <c r="M74" s="31">
        <v>2.9931899999999998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5443.4</v>
      </c>
      <c r="D75" s="36">
        <v>5479.9666666666672</v>
      </c>
      <c r="E75" s="36">
        <v>5393.9333333333343</v>
      </c>
      <c r="F75" s="36">
        <v>5344.4666666666672</v>
      </c>
      <c r="G75" s="36">
        <v>5258.4333333333343</v>
      </c>
      <c r="H75" s="36">
        <v>5529.4333333333343</v>
      </c>
      <c r="I75" s="36">
        <v>5615.4666666666672</v>
      </c>
      <c r="J75" s="36">
        <v>5664.9333333333343</v>
      </c>
      <c r="K75" s="31">
        <v>5566</v>
      </c>
      <c r="L75" s="31">
        <v>5430.5</v>
      </c>
      <c r="M75" s="31">
        <v>8.0100000000000005E-2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522.45000000000005</v>
      </c>
      <c r="D76" s="36">
        <v>519.7833333333333</v>
      </c>
      <c r="E76" s="36">
        <v>513.56666666666661</v>
      </c>
      <c r="F76" s="36">
        <v>504.68333333333328</v>
      </c>
      <c r="G76" s="36">
        <v>498.46666666666658</v>
      </c>
      <c r="H76" s="36">
        <v>528.66666666666663</v>
      </c>
      <c r="I76" s="36">
        <v>534.88333333333333</v>
      </c>
      <c r="J76" s="36">
        <v>543.76666666666665</v>
      </c>
      <c r="K76" s="31">
        <v>526</v>
      </c>
      <c r="L76" s="31">
        <v>510.9</v>
      </c>
      <c r="M76" s="31">
        <v>11.10923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1967.25</v>
      </c>
      <c r="D77" s="36">
        <v>1976.1833333333334</v>
      </c>
      <c r="E77" s="36">
        <v>1955.0666666666668</v>
      </c>
      <c r="F77" s="36">
        <v>1942.8833333333334</v>
      </c>
      <c r="G77" s="36">
        <v>1921.7666666666669</v>
      </c>
      <c r="H77" s="36">
        <v>1988.3666666666668</v>
      </c>
      <c r="I77" s="36">
        <v>2009.4833333333336</v>
      </c>
      <c r="J77" s="36">
        <v>2021.6666666666667</v>
      </c>
      <c r="K77" s="31">
        <v>1997.3</v>
      </c>
      <c r="L77" s="31">
        <v>1964</v>
      </c>
      <c r="M77" s="31">
        <v>4.7239300000000002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234.75</v>
      </c>
      <c r="D78" s="36">
        <v>234.29999999999998</v>
      </c>
      <c r="E78" s="36">
        <v>231.19999999999996</v>
      </c>
      <c r="F78" s="36">
        <v>227.64999999999998</v>
      </c>
      <c r="G78" s="36">
        <v>224.54999999999995</v>
      </c>
      <c r="H78" s="36">
        <v>237.84999999999997</v>
      </c>
      <c r="I78" s="36">
        <v>240.95</v>
      </c>
      <c r="J78" s="36">
        <v>244.49999999999997</v>
      </c>
      <c r="K78" s="31">
        <v>237.4</v>
      </c>
      <c r="L78" s="31">
        <v>230.75</v>
      </c>
      <c r="M78" s="31">
        <v>191.71145000000001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1274.25</v>
      </c>
      <c r="D79" s="36">
        <v>1274.0166666666667</v>
      </c>
      <c r="E79" s="36">
        <v>1263.0333333333333</v>
      </c>
      <c r="F79" s="36">
        <v>1251.8166666666666</v>
      </c>
      <c r="G79" s="36">
        <v>1240.8333333333333</v>
      </c>
      <c r="H79" s="36">
        <v>1285.2333333333333</v>
      </c>
      <c r="I79" s="36">
        <v>1296.2166666666665</v>
      </c>
      <c r="J79" s="36">
        <v>1307.4333333333334</v>
      </c>
      <c r="K79" s="31">
        <v>1285</v>
      </c>
      <c r="L79" s="31">
        <v>1262.8</v>
      </c>
      <c r="M79" s="31">
        <v>4.9240500000000003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292.7</v>
      </c>
      <c r="D80" s="36">
        <v>291.7</v>
      </c>
      <c r="E80" s="36">
        <v>283.14999999999998</v>
      </c>
      <c r="F80" s="36">
        <v>273.59999999999997</v>
      </c>
      <c r="G80" s="36">
        <v>265.04999999999995</v>
      </c>
      <c r="H80" s="36">
        <v>301.25</v>
      </c>
      <c r="I80" s="36">
        <v>309.80000000000007</v>
      </c>
      <c r="J80" s="36">
        <v>319.35000000000002</v>
      </c>
      <c r="K80" s="31">
        <v>300.25</v>
      </c>
      <c r="L80" s="31">
        <v>282.14999999999998</v>
      </c>
      <c r="M80" s="31">
        <v>523.94155999999998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634.65</v>
      </c>
      <c r="D81" s="36">
        <v>628.73333333333323</v>
      </c>
      <c r="E81" s="36">
        <v>620.41666666666652</v>
      </c>
      <c r="F81" s="36">
        <v>606.18333333333328</v>
      </c>
      <c r="G81" s="36">
        <v>597.86666666666656</v>
      </c>
      <c r="H81" s="36">
        <v>642.96666666666647</v>
      </c>
      <c r="I81" s="36">
        <v>651.2833333333333</v>
      </c>
      <c r="J81" s="36">
        <v>665.51666666666642</v>
      </c>
      <c r="K81" s="31">
        <v>637.04999999999995</v>
      </c>
      <c r="L81" s="31">
        <v>614.5</v>
      </c>
      <c r="M81" s="31">
        <v>158.83065999999999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1304.05</v>
      </c>
      <c r="D82" s="36">
        <v>1305.8499999999999</v>
      </c>
      <c r="E82" s="36">
        <v>1291.7999999999997</v>
      </c>
      <c r="F82" s="36">
        <v>1279.5499999999997</v>
      </c>
      <c r="G82" s="36">
        <v>1265.4999999999995</v>
      </c>
      <c r="H82" s="36">
        <v>1318.1</v>
      </c>
      <c r="I82" s="36">
        <v>1332.15</v>
      </c>
      <c r="J82" s="36">
        <v>1344.4</v>
      </c>
      <c r="K82" s="31">
        <v>1319.9</v>
      </c>
      <c r="L82" s="31">
        <v>1293.5999999999999</v>
      </c>
      <c r="M82" s="31">
        <v>79.954319999999996</v>
      </c>
      <c r="N82" s="1"/>
      <c r="O82" s="1"/>
    </row>
    <row r="83" spans="1:15" ht="12.75" customHeight="1">
      <c r="A83" s="33">
        <v>73</v>
      </c>
      <c r="B83" s="53" t="s">
        <v>825</v>
      </c>
      <c r="C83" s="31">
        <v>531.6</v>
      </c>
      <c r="D83" s="36">
        <v>530.35</v>
      </c>
      <c r="E83" s="36">
        <v>524.75</v>
      </c>
      <c r="F83" s="36">
        <v>517.9</v>
      </c>
      <c r="G83" s="36">
        <v>512.29999999999995</v>
      </c>
      <c r="H83" s="36">
        <v>537.20000000000005</v>
      </c>
      <c r="I83" s="36">
        <v>542.80000000000018</v>
      </c>
      <c r="J83" s="36">
        <v>549.65000000000009</v>
      </c>
      <c r="K83" s="31">
        <v>535.95000000000005</v>
      </c>
      <c r="L83" s="31">
        <v>523.5</v>
      </c>
      <c r="M83" s="31">
        <v>0.94155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310.89999999999998</v>
      </c>
      <c r="D84" s="36">
        <v>306.81666666666666</v>
      </c>
      <c r="E84" s="36">
        <v>300.58333333333331</v>
      </c>
      <c r="F84" s="36">
        <v>290.26666666666665</v>
      </c>
      <c r="G84" s="36">
        <v>284.0333333333333</v>
      </c>
      <c r="H84" s="36">
        <v>317.13333333333333</v>
      </c>
      <c r="I84" s="36">
        <v>323.36666666666667</v>
      </c>
      <c r="J84" s="36">
        <v>333.68333333333334</v>
      </c>
      <c r="K84" s="31">
        <v>313.05</v>
      </c>
      <c r="L84" s="31">
        <v>296.5</v>
      </c>
      <c r="M84" s="31">
        <v>151.69926000000001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1492.7</v>
      </c>
      <c r="D85" s="36">
        <v>1475.9166666666667</v>
      </c>
      <c r="E85" s="36">
        <v>1455.8333333333335</v>
      </c>
      <c r="F85" s="36">
        <v>1418.9666666666667</v>
      </c>
      <c r="G85" s="36">
        <v>1398.8833333333334</v>
      </c>
      <c r="H85" s="36">
        <v>1512.7833333333335</v>
      </c>
      <c r="I85" s="36">
        <v>1532.866666666667</v>
      </c>
      <c r="J85" s="36">
        <v>1569.7333333333336</v>
      </c>
      <c r="K85" s="31">
        <v>1496</v>
      </c>
      <c r="L85" s="31">
        <v>1439.05</v>
      </c>
      <c r="M85" s="31">
        <v>1.3382499999999999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643.20000000000005</v>
      </c>
      <c r="D86" s="36">
        <v>644.58333333333337</v>
      </c>
      <c r="E86" s="36">
        <v>635.36666666666679</v>
      </c>
      <c r="F86" s="36">
        <v>627.53333333333342</v>
      </c>
      <c r="G86" s="36">
        <v>618.31666666666683</v>
      </c>
      <c r="H86" s="36">
        <v>652.41666666666674</v>
      </c>
      <c r="I86" s="36">
        <v>661.63333333333321</v>
      </c>
      <c r="J86" s="36">
        <v>669.4666666666667</v>
      </c>
      <c r="K86" s="31">
        <v>653.79999999999995</v>
      </c>
      <c r="L86" s="31">
        <v>636.75</v>
      </c>
      <c r="M86" s="31">
        <v>43.300780000000003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6241.1</v>
      </c>
      <c r="D87" s="36">
        <v>6278.3666666666659</v>
      </c>
      <c r="E87" s="36">
        <v>6172.7333333333318</v>
      </c>
      <c r="F87" s="36">
        <v>6104.3666666666659</v>
      </c>
      <c r="G87" s="36">
        <v>5998.7333333333318</v>
      </c>
      <c r="H87" s="36">
        <v>6346.7333333333318</v>
      </c>
      <c r="I87" s="36">
        <v>6452.366666666665</v>
      </c>
      <c r="J87" s="36">
        <v>6520.7333333333318</v>
      </c>
      <c r="K87" s="31">
        <v>6384</v>
      </c>
      <c r="L87" s="31">
        <v>6210</v>
      </c>
      <c r="M87" s="31">
        <v>0.29741000000000001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1470.6</v>
      </c>
      <c r="D88" s="36">
        <v>1479.5333333333335</v>
      </c>
      <c r="E88" s="36">
        <v>1445.0666666666671</v>
      </c>
      <c r="F88" s="36">
        <v>1419.5333333333335</v>
      </c>
      <c r="G88" s="36">
        <v>1385.0666666666671</v>
      </c>
      <c r="H88" s="36">
        <v>1505.0666666666671</v>
      </c>
      <c r="I88" s="36">
        <v>1539.5333333333338</v>
      </c>
      <c r="J88" s="36">
        <v>1565.0666666666671</v>
      </c>
      <c r="K88" s="31">
        <v>1514</v>
      </c>
      <c r="L88" s="31">
        <v>1454</v>
      </c>
      <c r="M88" s="31">
        <v>9.1907099999999993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1560.55</v>
      </c>
      <c r="D89" s="36">
        <v>1558.3500000000001</v>
      </c>
      <c r="E89" s="36">
        <v>1546.7000000000003</v>
      </c>
      <c r="F89" s="36">
        <v>1532.8500000000001</v>
      </c>
      <c r="G89" s="36">
        <v>1521.2000000000003</v>
      </c>
      <c r="H89" s="36">
        <v>1572.2000000000003</v>
      </c>
      <c r="I89" s="36">
        <v>1583.8500000000004</v>
      </c>
      <c r="J89" s="36">
        <v>1597.7000000000003</v>
      </c>
      <c r="K89" s="31">
        <v>1570</v>
      </c>
      <c r="L89" s="31">
        <v>1544.5</v>
      </c>
      <c r="M89" s="31">
        <v>0.24296000000000001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518.29999999999995</v>
      </c>
      <c r="D90" s="36">
        <v>520.4</v>
      </c>
      <c r="E90" s="36">
        <v>513.4</v>
      </c>
      <c r="F90" s="36">
        <v>508.5</v>
      </c>
      <c r="G90" s="36">
        <v>501.5</v>
      </c>
      <c r="H90" s="36">
        <v>525.29999999999995</v>
      </c>
      <c r="I90" s="36">
        <v>532.29999999999995</v>
      </c>
      <c r="J90" s="36">
        <v>537.19999999999993</v>
      </c>
      <c r="K90" s="31">
        <v>527.4</v>
      </c>
      <c r="L90" s="31">
        <v>515.5</v>
      </c>
      <c r="M90" s="31">
        <v>3.7172499999999999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30670.45</v>
      </c>
      <c r="D91" s="36">
        <v>30308.816666666666</v>
      </c>
      <c r="E91" s="36">
        <v>29717.683333333331</v>
      </c>
      <c r="F91" s="36">
        <v>28764.916666666664</v>
      </c>
      <c r="G91" s="36">
        <v>28173.783333333329</v>
      </c>
      <c r="H91" s="36">
        <v>31261.583333333332</v>
      </c>
      <c r="I91" s="36">
        <v>31852.716666666664</v>
      </c>
      <c r="J91" s="36">
        <v>32805.483333333337</v>
      </c>
      <c r="K91" s="31">
        <v>30899.95</v>
      </c>
      <c r="L91" s="31">
        <v>29356.05</v>
      </c>
      <c r="M91" s="31">
        <v>0.87648999999999999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1032.3</v>
      </c>
      <c r="D92" s="36">
        <v>1031.1833333333334</v>
      </c>
      <c r="E92" s="36">
        <v>1020.9166666666667</v>
      </c>
      <c r="F92" s="36">
        <v>1009.5333333333333</v>
      </c>
      <c r="G92" s="36">
        <v>999.26666666666665</v>
      </c>
      <c r="H92" s="36">
        <v>1042.5666666666668</v>
      </c>
      <c r="I92" s="36">
        <v>1052.8333333333333</v>
      </c>
      <c r="J92" s="36">
        <v>1064.2166666666669</v>
      </c>
      <c r="K92" s="31">
        <v>1041.45</v>
      </c>
      <c r="L92" s="31">
        <v>1019.8</v>
      </c>
      <c r="M92" s="31">
        <v>1.75935</v>
      </c>
      <c r="N92" s="1"/>
      <c r="O92" s="1"/>
    </row>
    <row r="93" spans="1:15" ht="12.75" customHeight="1">
      <c r="A93" s="33">
        <v>83</v>
      </c>
      <c r="B93" s="53" t="s">
        <v>340</v>
      </c>
      <c r="C93" s="31" t="e">
        <v>#N/A</v>
      </c>
      <c r="D93" s="36" t="e">
        <v>#N/A</v>
      </c>
      <c r="E93" s="36" t="e">
        <v>#N/A</v>
      </c>
      <c r="F93" s="36" t="e">
        <v>#N/A</v>
      </c>
      <c r="G93" s="36" t="e">
        <v>#N/A</v>
      </c>
      <c r="H93" s="36" t="e">
        <v>#N/A</v>
      </c>
      <c r="I93" s="36" t="e">
        <v>#N/A</v>
      </c>
      <c r="J93" s="36" t="e">
        <v>#N/A</v>
      </c>
      <c r="K93" s="31" t="e">
        <v>#N/A</v>
      </c>
      <c r="L93" s="31" t="e">
        <v>#N/A</v>
      </c>
      <c r="M93" s="31" t="e">
        <v>#N/A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4759.6499999999996</v>
      </c>
      <c r="D94" s="36">
        <v>4773.9000000000005</v>
      </c>
      <c r="E94" s="36">
        <v>4735.8000000000011</v>
      </c>
      <c r="F94" s="36">
        <v>4711.9500000000007</v>
      </c>
      <c r="G94" s="36">
        <v>4673.8500000000013</v>
      </c>
      <c r="H94" s="36">
        <v>4797.7500000000009</v>
      </c>
      <c r="I94" s="36">
        <v>4835.8500000000013</v>
      </c>
      <c r="J94" s="36">
        <v>4859.7000000000007</v>
      </c>
      <c r="K94" s="31">
        <v>4812</v>
      </c>
      <c r="L94" s="31">
        <v>4750.05</v>
      </c>
      <c r="M94" s="31">
        <v>3.56664</v>
      </c>
      <c r="N94" s="1"/>
      <c r="O94" s="1"/>
    </row>
    <row r="95" spans="1:15" ht="12.75" customHeight="1">
      <c r="A95" s="33">
        <v>85</v>
      </c>
      <c r="B95" s="53" t="s">
        <v>341</v>
      </c>
      <c r="C95" s="31">
        <v>2035.25</v>
      </c>
      <c r="D95" s="36">
        <v>2033.0166666666667</v>
      </c>
      <c r="E95" s="36">
        <v>1992.0333333333333</v>
      </c>
      <c r="F95" s="36">
        <v>1948.8166666666666</v>
      </c>
      <c r="G95" s="36">
        <v>1907.8333333333333</v>
      </c>
      <c r="H95" s="36">
        <v>2076.2333333333336</v>
      </c>
      <c r="I95" s="36">
        <v>2117.2166666666662</v>
      </c>
      <c r="J95" s="36">
        <v>2160.4333333333334</v>
      </c>
      <c r="K95" s="31">
        <v>2074</v>
      </c>
      <c r="L95" s="31">
        <v>1989.8</v>
      </c>
      <c r="M95" s="31">
        <v>1.69191</v>
      </c>
      <c r="N95" s="1"/>
      <c r="O95" s="1"/>
    </row>
    <row r="96" spans="1:15" ht="12.75" customHeight="1">
      <c r="A96" s="33">
        <v>86</v>
      </c>
      <c r="B96" s="53" t="s">
        <v>342</v>
      </c>
      <c r="C96" s="31">
        <v>583.85</v>
      </c>
      <c r="D96" s="36">
        <v>586.79999999999995</v>
      </c>
      <c r="E96" s="36">
        <v>579.09999999999991</v>
      </c>
      <c r="F96" s="36">
        <v>574.34999999999991</v>
      </c>
      <c r="G96" s="36">
        <v>566.64999999999986</v>
      </c>
      <c r="H96" s="36">
        <v>591.54999999999995</v>
      </c>
      <c r="I96" s="36">
        <v>599.25</v>
      </c>
      <c r="J96" s="36">
        <v>604</v>
      </c>
      <c r="K96" s="31">
        <v>594.5</v>
      </c>
      <c r="L96" s="31">
        <v>582.04999999999995</v>
      </c>
      <c r="M96" s="31">
        <v>0.67035</v>
      </c>
      <c r="N96" s="1"/>
      <c r="O96" s="1"/>
    </row>
    <row r="97" spans="1:15" ht="12.75" customHeight="1">
      <c r="A97" s="33">
        <v>87</v>
      </c>
      <c r="B97" s="53" t="s">
        <v>343</v>
      </c>
      <c r="C97" s="31">
        <v>152.69999999999999</v>
      </c>
      <c r="D97" s="36">
        <v>151.71666666666667</v>
      </c>
      <c r="E97" s="36">
        <v>147.93333333333334</v>
      </c>
      <c r="F97" s="36">
        <v>143.16666666666666</v>
      </c>
      <c r="G97" s="36">
        <v>139.38333333333333</v>
      </c>
      <c r="H97" s="36">
        <v>156.48333333333335</v>
      </c>
      <c r="I97" s="36">
        <v>160.26666666666671</v>
      </c>
      <c r="J97" s="36">
        <v>165.03333333333336</v>
      </c>
      <c r="K97" s="31">
        <v>155.5</v>
      </c>
      <c r="L97" s="31">
        <v>146.94999999999999</v>
      </c>
      <c r="M97" s="31">
        <v>202.38147000000001</v>
      </c>
      <c r="N97" s="1"/>
      <c r="O97" s="1"/>
    </row>
    <row r="98" spans="1:15" ht="12.75" customHeight="1">
      <c r="A98" s="33">
        <v>88</v>
      </c>
      <c r="B98" s="53" t="s">
        <v>344</v>
      </c>
      <c r="C98" s="31">
        <v>549.04999999999995</v>
      </c>
      <c r="D98" s="36">
        <v>551.26666666666654</v>
      </c>
      <c r="E98" s="36">
        <v>545.8833333333331</v>
      </c>
      <c r="F98" s="36">
        <v>542.71666666666658</v>
      </c>
      <c r="G98" s="36">
        <v>537.33333333333314</v>
      </c>
      <c r="H98" s="36">
        <v>554.43333333333305</v>
      </c>
      <c r="I98" s="36">
        <v>559.81666666666649</v>
      </c>
      <c r="J98" s="36">
        <v>562.98333333333301</v>
      </c>
      <c r="K98" s="31">
        <v>556.65</v>
      </c>
      <c r="L98" s="31">
        <v>548.1</v>
      </c>
      <c r="M98" s="31">
        <v>12.00681</v>
      </c>
      <c r="N98" s="1"/>
      <c r="O98" s="1"/>
    </row>
    <row r="99" spans="1:15" ht="12.75" customHeight="1">
      <c r="A99" s="33">
        <v>89</v>
      </c>
      <c r="B99" s="53" t="s">
        <v>821</v>
      </c>
      <c r="C99" s="31">
        <v>486.95</v>
      </c>
      <c r="D99" s="36">
        <v>491.31666666666666</v>
      </c>
      <c r="E99" s="36">
        <v>479.63333333333333</v>
      </c>
      <c r="F99" s="36">
        <v>472.31666666666666</v>
      </c>
      <c r="G99" s="36">
        <v>460.63333333333333</v>
      </c>
      <c r="H99" s="36">
        <v>498.63333333333333</v>
      </c>
      <c r="I99" s="36">
        <v>510.31666666666661</v>
      </c>
      <c r="J99" s="36">
        <v>517.63333333333333</v>
      </c>
      <c r="K99" s="31">
        <v>503</v>
      </c>
      <c r="L99" s="31">
        <v>484</v>
      </c>
      <c r="M99" s="31">
        <v>6.3297600000000003</v>
      </c>
      <c r="N99" s="1"/>
      <c r="O99" s="1"/>
    </row>
    <row r="100" spans="1:15" ht="12.75" customHeight="1">
      <c r="A100" s="33">
        <v>90</v>
      </c>
      <c r="B100" s="53" t="s">
        <v>345</v>
      </c>
      <c r="C100" s="31">
        <v>4317.3999999999996</v>
      </c>
      <c r="D100" s="36">
        <v>4342.4666666666662</v>
      </c>
      <c r="E100" s="36">
        <v>4284.9333333333325</v>
      </c>
      <c r="F100" s="36">
        <v>4252.4666666666662</v>
      </c>
      <c r="G100" s="36">
        <v>4194.9333333333325</v>
      </c>
      <c r="H100" s="36">
        <v>4374.9333333333325</v>
      </c>
      <c r="I100" s="36">
        <v>4432.4666666666672</v>
      </c>
      <c r="J100" s="36">
        <v>4464.9333333333325</v>
      </c>
      <c r="K100" s="31">
        <v>4400</v>
      </c>
      <c r="L100" s="31">
        <v>4310</v>
      </c>
      <c r="M100" s="31">
        <v>0.23433999999999999</v>
      </c>
      <c r="N100" s="1"/>
      <c r="O100" s="1"/>
    </row>
    <row r="101" spans="1:15" ht="12.75" customHeight="1">
      <c r="A101" s="33">
        <v>91</v>
      </c>
      <c r="B101" s="53" t="s">
        <v>346</v>
      </c>
      <c r="C101" s="31">
        <v>371.2</v>
      </c>
      <c r="D101" s="36">
        <v>372.66666666666669</v>
      </c>
      <c r="E101" s="36">
        <v>368.53333333333336</v>
      </c>
      <c r="F101" s="36">
        <v>365.86666666666667</v>
      </c>
      <c r="G101" s="36">
        <v>361.73333333333335</v>
      </c>
      <c r="H101" s="36">
        <v>375.33333333333337</v>
      </c>
      <c r="I101" s="36">
        <v>379.4666666666667</v>
      </c>
      <c r="J101" s="36">
        <v>382.13333333333338</v>
      </c>
      <c r="K101" s="31">
        <v>376.8</v>
      </c>
      <c r="L101" s="31">
        <v>370</v>
      </c>
      <c r="M101" s="31">
        <v>2.7500800000000001</v>
      </c>
      <c r="N101" s="1"/>
      <c r="O101" s="1"/>
    </row>
    <row r="102" spans="1:15" ht="12.75" customHeight="1">
      <c r="A102" s="33">
        <v>92</v>
      </c>
      <c r="B102" s="53" t="s">
        <v>347</v>
      </c>
      <c r="C102" s="31">
        <v>250.75</v>
      </c>
      <c r="D102" s="36">
        <v>252.18333333333331</v>
      </c>
      <c r="E102" s="36">
        <v>248.56666666666661</v>
      </c>
      <c r="F102" s="36">
        <v>246.3833333333333</v>
      </c>
      <c r="G102" s="36">
        <v>242.76666666666659</v>
      </c>
      <c r="H102" s="36">
        <v>254.36666666666662</v>
      </c>
      <c r="I102" s="36">
        <v>257.98333333333335</v>
      </c>
      <c r="J102" s="36">
        <v>260.16666666666663</v>
      </c>
      <c r="K102" s="31">
        <v>255.8</v>
      </c>
      <c r="L102" s="31">
        <v>250</v>
      </c>
      <c r="M102" s="31">
        <v>7.7464700000000004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775.95</v>
      </c>
      <c r="D103" s="36">
        <v>777.2833333333333</v>
      </c>
      <c r="E103" s="36">
        <v>762.56666666666661</v>
      </c>
      <c r="F103" s="36">
        <v>749.18333333333328</v>
      </c>
      <c r="G103" s="36">
        <v>734.46666666666658</v>
      </c>
      <c r="H103" s="36">
        <v>790.66666666666663</v>
      </c>
      <c r="I103" s="36">
        <v>805.38333333333333</v>
      </c>
      <c r="J103" s="36">
        <v>818.76666666666665</v>
      </c>
      <c r="K103" s="31">
        <v>792</v>
      </c>
      <c r="L103" s="31">
        <v>763.9</v>
      </c>
      <c r="M103" s="31">
        <v>15.2014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628.6</v>
      </c>
      <c r="D104" s="36">
        <v>627.54999999999995</v>
      </c>
      <c r="E104" s="36">
        <v>624.09999999999991</v>
      </c>
      <c r="F104" s="36">
        <v>619.59999999999991</v>
      </c>
      <c r="G104" s="36">
        <v>616.14999999999986</v>
      </c>
      <c r="H104" s="36">
        <v>632.04999999999995</v>
      </c>
      <c r="I104" s="36">
        <v>635.5</v>
      </c>
      <c r="J104" s="36">
        <v>640</v>
      </c>
      <c r="K104" s="31">
        <v>631</v>
      </c>
      <c r="L104" s="31">
        <v>623.04999999999995</v>
      </c>
      <c r="M104" s="31">
        <v>43.212159999999997</v>
      </c>
      <c r="N104" s="1"/>
      <c r="O104" s="1"/>
    </row>
    <row r="105" spans="1:15" ht="12.75" customHeight="1">
      <c r="A105" s="33">
        <v>95</v>
      </c>
      <c r="B105" s="53" t="s">
        <v>348</v>
      </c>
      <c r="C105" s="31">
        <v>222.65</v>
      </c>
      <c r="D105" s="36">
        <v>223.04999999999998</v>
      </c>
      <c r="E105" s="36">
        <v>220.59999999999997</v>
      </c>
      <c r="F105" s="36">
        <v>218.54999999999998</v>
      </c>
      <c r="G105" s="36">
        <v>216.09999999999997</v>
      </c>
      <c r="H105" s="36">
        <v>225.09999999999997</v>
      </c>
      <c r="I105" s="36">
        <v>227.54999999999995</v>
      </c>
      <c r="J105" s="36">
        <v>229.59999999999997</v>
      </c>
      <c r="K105" s="31">
        <v>225.5</v>
      </c>
      <c r="L105" s="31">
        <v>221</v>
      </c>
      <c r="M105" s="31">
        <v>1.24038</v>
      </c>
      <c r="N105" s="1"/>
      <c r="O105" s="1"/>
    </row>
    <row r="106" spans="1:15" ht="12.75" customHeight="1">
      <c r="A106" s="33">
        <v>96</v>
      </c>
      <c r="B106" s="53" t="s">
        <v>349</v>
      </c>
      <c r="C106" s="31">
        <v>1506.6</v>
      </c>
      <c r="D106" s="36">
        <v>1494.1833333333334</v>
      </c>
      <c r="E106" s="36">
        <v>1438.3666666666668</v>
      </c>
      <c r="F106" s="36">
        <v>1370.1333333333334</v>
      </c>
      <c r="G106" s="36">
        <v>1314.3166666666668</v>
      </c>
      <c r="H106" s="36">
        <v>1562.4166666666667</v>
      </c>
      <c r="I106" s="36">
        <v>1618.2333333333333</v>
      </c>
      <c r="J106" s="36">
        <v>1686.4666666666667</v>
      </c>
      <c r="K106" s="31">
        <v>1550</v>
      </c>
      <c r="L106" s="31">
        <v>1425.95</v>
      </c>
      <c r="M106" s="31">
        <v>6.8817300000000001</v>
      </c>
      <c r="N106" s="1"/>
      <c r="O106" s="1"/>
    </row>
    <row r="107" spans="1:15" ht="12.75" customHeight="1">
      <c r="A107" s="33">
        <v>97</v>
      </c>
      <c r="B107" s="53" t="s">
        <v>350</v>
      </c>
      <c r="C107" s="31">
        <v>202.1</v>
      </c>
      <c r="D107" s="36">
        <v>204.94999999999996</v>
      </c>
      <c r="E107" s="36">
        <v>198.69999999999993</v>
      </c>
      <c r="F107" s="36">
        <v>195.29999999999998</v>
      </c>
      <c r="G107" s="36">
        <v>189.04999999999995</v>
      </c>
      <c r="H107" s="36">
        <v>208.34999999999991</v>
      </c>
      <c r="I107" s="36">
        <v>214.59999999999997</v>
      </c>
      <c r="J107" s="36">
        <v>217.99999999999989</v>
      </c>
      <c r="K107" s="31">
        <v>211.2</v>
      </c>
      <c r="L107" s="31">
        <v>201.55</v>
      </c>
      <c r="M107" s="31">
        <v>60.761180000000003</v>
      </c>
      <c r="N107" s="1"/>
      <c r="O107" s="1"/>
    </row>
    <row r="108" spans="1:15" ht="12.75" customHeight="1">
      <c r="A108" s="33">
        <v>98</v>
      </c>
      <c r="B108" s="53" t="s">
        <v>351</v>
      </c>
      <c r="C108" s="31">
        <v>2622.35</v>
      </c>
      <c r="D108" s="36">
        <v>2614.7166666666667</v>
      </c>
      <c r="E108" s="36">
        <v>2583.4333333333334</v>
      </c>
      <c r="F108" s="36">
        <v>2544.5166666666669</v>
      </c>
      <c r="G108" s="36">
        <v>2513.2333333333336</v>
      </c>
      <c r="H108" s="36">
        <v>2653.6333333333332</v>
      </c>
      <c r="I108" s="36">
        <v>2684.916666666667</v>
      </c>
      <c r="J108" s="36">
        <v>2723.833333333333</v>
      </c>
      <c r="K108" s="31">
        <v>2646</v>
      </c>
      <c r="L108" s="31">
        <v>2575.8000000000002</v>
      </c>
      <c r="M108" s="31">
        <v>2.2441</v>
      </c>
      <c r="N108" s="1"/>
      <c r="O108" s="1"/>
    </row>
    <row r="109" spans="1:15" ht="12.75" customHeight="1">
      <c r="A109" s="33">
        <v>99</v>
      </c>
      <c r="B109" s="53" t="s">
        <v>352</v>
      </c>
      <c r="C109" s="31">
        <v>66.2</v>
      </c>
      <c r="D109" s="36">
        <v>66.7</v>
      </c>
      <c r="E109" s="36">
        <v>65.5</v>
      </c>
      <c r="F109" s="36">
        <v>64.8</v>
      </c>
      <c r="G109" s="36">
        <v>63.599999999999994</v>
      </c>
      <c r="H109" s="36">
        <v>67.400000000000006</v>
      </c>
      <c r="I109" s="36">
        <v>68.600000000000023</v>
      </c>
      <c r="J109" s="36">
        <v>69.300000000000011</v>
      </c>
      <c r="K109" s="31">
        <v>67.900000000000006</v>
      </c>
      <c r="L109" s="31">
        <v>66</v>
      </c>
      <c r="M109" s="31">
        <v>150.85713000000001</v>
      </c>
      <c r="N109" s="1"/>
      <c r="O109" s="1"/>
    </row>
    <row r="110" spans="1:15" ht="12.75" customHeight="1">
      <c r="A110" s="33">
        <v>100</v>
      </c>
      <c r="B110" s="53" t="s">
        <v>353</v>
      </c>
      <c r="C110" s="31">
        <v>2077</v>
      </c>
      <c r="D110" s="36">
        <v>2093.0666666666666</v>
      </c>
      <c r="E110" s="36">
        <v>2054.9333333333334</v>
      </c>
      <c r="F110" s="36">
        <v>2032.8666666666668</v>
      </c>
      <c r="G110" s="36">
        <v>1994.7333333333336</v>
      </c>
      <c r="H110" s="36">
        <v>2115.1333333333332</v>
      </c>
      <c r="I110" s="36">
        <v>2153.2666666666664</v>
      </c>
      <c r="J110" s="36">
        <v>2175.333333333333</v>
      </c>
      <c r="K110" s="31">
        <v>2131.1999999999998</v>
      </c>
      <c r="L110" s="31">
        <v>2071</v>
      </c>
      <c r="M110" s="31">
        <v>9.5763300000000005</v>
      </c>
      <c r="N110" s="1"/>
      <c r="O110" s="1"/>
    </row>
    <row r="111" spans="1:15" ht="12.75" customHeight="1">
      <c r="A111" s="33">
        <v>101</v>
      </c>
      <c r="B111" s="53" t="s">
        <v>354</v>
      </c>
      <c r="C111" s="31">
        <v>658</v>
      </c>
      <c r="D111" s="36">
        <v>650.36666666666667</v>
      </c>
      <c r="E111" s="36">
        <v>640.73333333333335</v>
      </c>
      <c r="F111" s="36">
        <v>623.4666666666667</v>
      </c>
      <c r="G111" s="36">
        <v>613.83333333333337</v>
      </c>
      <c r="H111" s="36">
        <v>667.63333333333333</v>
      </c>
      <c r="I111" s="36">
        <v>677.26666666666677</v>
      </c>
      <c r="J111" s="36">
        <v>694.5333333333333</v>
      </c>
      <c r="K111" s="31">
        <v>660</v>
      </c>
      <c r="L111" s="31">
        <v>633.1</v>
      </c>
      <c r="M111" s="31">
        <v>3.7284700000000002</v>
      </c>
      <c r="N111" s="1"/>
      <c r="O111" s="1"/>
    </row>
    <row r="112" spans="1:15" ht="12.75" customHeight="1">
      <c r="A112" s="33">
        <v>102</v>
      </c>
      <c r="B112" s="53" t="s">
        <v>355</v>
      </c>
      <c r="C112" s="31">
        <v>2009.65</v>
      </c>
      <c r="D112" s="36">
        <v>2020.9666666666665</v>
      </c>
      <c r="E112" s="36">
        <v>1986.4833333333331</v>
      </c>
      <c r="F112" s="36">
        <v>1963.3166666666666</v>
      </c>
      <c r="G112" s="36">
        <v>1928.8333333333333</v>
      </c>
      <c r="H112" s="36">
        <v>2044.133333333333</v>
      </c>
      <c r="I112" s="36">
        <v>2078.6166666666659</v>
      </c>
      <c r="J112" s="36">
        <v>2101.7833333333328</v>
      </c>
      <c r="K112" s="31">
        <v>2055.4499999999998</v>
      </c>
      <c r="L112" s="31">
        <v>1997.8</v>
      </c>
      <c r="M112" s="31">
        <v>7.4938399999999996</v>
      </c>
      <c r="N112" s="1"/>
      <c r="O112" s="1"/>
    </row>
    <row r="113" spans="1:15" ht="12.75" customHeight="1">
      <c r="A113" s="33">
        <v>103</v>
      </c>
      <c r="B113" s="53" t="s">
        <v>356</v>
      </c>
      <c r="C113" s="31">
        <v>7046.6</v>
      </c>
      <c r="D113" s="36">
        <v>7090.8499999999995</v>
      </c>
      <c r="E113" s="36">
        <v>6955.7999999999993</v>
      </c>
      <c r="F113" s="36">
        <v>6865</v>
      </c>
      <c r="G113" s="36">
        <v>6729.95</v>
      </c>
      <c r="H113" s="36">
        <v>7181.6499999999987</v>
      </c>
      <c r="I113" s="36">
        <v>7316.7</v>
      </c>
      <c r="J113" s="36">
        <v>7407.4999999999982</v>
      </c>
      <c r="K113" s="31">
        <v>7225.9</v>
      </c>
      <c r="L113" s="31">
        <v>7000.05</v>
      </c>
      <c r="M113" s="31">
        <v>0.16148999999999999</v>
      </c>
      <c r="N113" s="1"/>
      <c r="O113" s="1"/>
    </row>
    <row r="114" spans="1:15" ht="12.75" customHeight="1">
      <c r="A114" s="33">
        <v>104</v>
      </c>
      <c r="B114" s="53" t="s">
        <v>357</v>
      </c>
      <c r="C114" s="31">
        <v>879.6</v>
      </c>
      <c r="D114" s="36">
        <v>874.44999999999993</v>
      </c>
      <c r="E114" s="36">
        <v>856.14999999999986</v>
      </c>
      <c r="F114" s="36">
        <v>832.69999999999993</v>
      </c>
      <c r="G114" s="36">
        <v>814.39999999999986</v>
      </c>
      <c r="H114" s="36">
        <v>897.89999999999986</v>
      </c>
      <c r="I114" s="36">
        <v>916.19999999999982</v>
      </c>
      <c r="J114" s="36">
        <v>939.64999999999986</v>
      </c>
      <c r="K114" s="31">
        <v>892.75</v>
      </c>
      <c r="L114" s="31">
        <v>851</v>
      </c>
      <c r="M114" s="31">
        <v>1.2202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415.4</v>
      </c>
      <c r="D115" s="36">
        <v>419.66666666666669</v>
      </c>
      <c r="E115" s="36">
        <v>410.73333333333335</v>
      </c>
      <c r="F115" s="36">
        <v>406.06666666666666</v>
      </c>
      <c r="G115" s="36">
        <v>397.13333333333333</v>
      </c>
      <c r="H115" s="36">
        <v>424.33333333333337</v>
      </c>
      <c r="I115" s="36">
        <v>433.26666666666665</v>
      </c>
      <c r="J115" s="36">
        <v>437.93333333333339</v>
      </c>
      <c r="K115" s="31">
        <v>428.6</v>
      </c>
      <c r="L115" s="31">
        <v>415</v>
      </c>
      <c r="M115" s="31">
        <v>17.355350000000001</v>
      </c>
      <c r="N115" s="1"/>
      <c r="O115" s="1"/>
    </row>
    <row r="116" spans="1:15" ht="12.75" customHeight="1">
      <c r="A116" s="33">
        <v>106</v>
      </c>
      <c r="B116" s="53" t="s">
        <v>358</v>
      </c>
      <c r="C116" s="31">
        <v>485</v>
      </c>
      <c r="D116" s="36">
        <v>488.88333333333338</v>
      </c>
      <c r="E116" s="36">
        <v>478.31666666666678</v>
      </c>
      <c r="F116" s="36">
        <v>471.63333333333338</v>
      </c>
      <c r="G116" s="36">
        <v>461.06666666666678</v>
      </c>
      <c r="H116" s="36">
        <v>495.56666666666678</v>
      </c>
      <c r="I116" s="36">
        <v>506.13333333333338</v>
      </c>
      <c r="J116" s="36">
        <v>512.81666666666683</v>
      </c>
      <c r="K116" s="31">
        <v>499.45</v>
      </c>
      <c r="L116" s="31">
        <v>482.2</v>
      </c>
      <c r="M116" s="31">
        <v>1.39364</v>
      </c>
      <c r="N116" s="1"/>
      <c r="O116" s="1"/>
    </row>
    <row r="117" spans="1:15" ht="12.75" customHeight="1">
      <c r="A117" s="33">
        <v>107</v>
      </c>
      <c r="B117" s="53" t="s">
        <v>359</v>
      </c>
      <c r="C117" s="31">
        <v>1143.05</v>
      </c>
      <c r="D117" s="36">
        <v>1125.6000000000001</v>
      </c>
      <c r="E117" s="36">
        <v>1100.5000000000002</v>
      </c>
      <c r="F117" s="36">
        <v>1057.95</v>
      </c>
      <c r="G117" s="36">
        <v>1032.8500000000001</v>
      </c>
      <c r="H117" s="36">
        <v>1168.1500000000003</v>
      </c>
      <c r="I117" s="36">
        <v>1193.2500000000002</v>
      </c>
      <c r="J117" s="36">
        <v>1235.8000000000004</v>
      </c>
      <c r="K117" s="31">
        <v>1150.7</v>
      </c>
      <c r="L117" s="31">
        <v>1083.05</v>
      </c>
      <c r="M117" s="31">
        <v>5.4708699999999997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1301.5999999999999</v>
      </c>
      <c r="D118" s="36">
        <v>1272.4666666666665</v>
      </c>
      <c r="E118" s="36">
        <v>1235.133333333333</v>
      </c>
      <c r="F118" s="36">
        <v>1168.6666666666665</v>
      </c>
      <c r="G118" s="36">
        <v>1131.333333333333</v>
      </c>
      <c r="H118" s="36">
        <v>1338.9333333333329</v>
      </c>
      <c r="I118" s="36">
        <v>1376.2666666666664</v>
      </c>
      <c r="J118" s="36">
        <v>1442.7333333333329</v>
      </c>
      <c r="K118" s="31">
        <v>1309.8</v>
      </c>
      <c r="L118" s="31">
        <v>1206</v>
      </c>
      <c r="M118" s="31">
        <v>73.450469999999996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1420.05</v>
      </c>
      <c r="D119" s="36">
        <v>1414.7333333333336</v>
      </c>
      <c r="E119" s="36">
        <v>1403.4666666666672</v>
      </c>
      <c r="F119" s="36">
        <v>1386.8833333333337</v>
      </c>
      <c r="G119" s="36">
        <v>1375.6166666666672</v>
      </c>
      <c r="H119" s="36">
        <v>1431.3166666666671</v>
      </c>
      <c r="I119" s="36">
        <v>1442.5833333333335</v>
      </c>
      <c r="J119" s="36">
        <v>1459.166666666667</v>
      </c>
      <c r="K119" s="31">
        <v>1426</v>
      </c>
      <c r="L119" s="31">
        <v>1398.15</v>
      </c>
      <c r="M119" s="31">
        <v>15.402100000000001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162.15</v>
      </c>
      <c r="D120" s="36">
        <v>161.21666666666667</v>
      </c>
      <c r="E120" s="36">
        <v>159.78333333333333</v>
      </c>
      <c r="F120" s="36">
        <v>157.41666666666666</v>
      </c>
      <c r="G120" s="36">
        <v>155.98333333333332</v>
      </c>
      <c r="H120" s="36">
        <v>163.58333333333334</v>
      </c>
      <c r="I120" s="36">
        <v>165.01666666666668</v>
      </c>
      <c r="J120" s="36">
        <v>167.38333333333335</v>
      </c>
      <c r="K120" s="31">
        <v>162.65</v>
      </c>
      <c r="L120" s="31">
        <v>158.85</v>
      </c>
      <c r="M120" s="31">
        <v>40.099580000000003</v>
      </c>
      <c r="N120" s="1"/>
      <c r="O120" s="1"/>
    </row>
    <row r="121" spans="1:15" ht="12.75" customHeight="1">
      <c r="A121" s="33">
        <v>111</v>
      </c>
      <c r="B121" s="53" t="s">
        <v>269</v>
      </c>
      <c r="C121" s="31">
        <v>1310.9</v>
      </c>
      <c r="D121" s="36">
        <v>1315.25</v>
      </c>
      <c r="E121" s="36">
        <v>1301.6500000000001</v>
      </c>
      <c r="F121" s="36">
        <v>1292.4000000000001</v>
      </c>
      <c r="G121" s="36">
        <v>1278.8000000000002</v>
      </c>
      <c r="H121" s="36">
        <v>1324.5</v>
      </c>
      <c r="I121" s="36">
        <v>1338.1</v>
      </c>
      <c r="J121" s="36">
        <v>1347.35</v>
      </c>
      <c r="K121" s="31">
        <v>1328.85</v>
      </c>
      <c r="L121" s="31">
        <v>1306</v>
      </c>
      <c r="M121" s="31">
        <v>0.68467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453.9</v>
      </c>
      <c r="D122" s="36">
        <v>454.2833333333333</v>
      </c>
      <c r="E122" s="36">
        <v>449.01666666666659</v>
      </c>
      <c r="F122" s="36">
        <v>444.13333333333327</v>
      </c>
      <c r="G122" s="36">
        <v>438.86666666666656</v>
      </c>
      <c r="H122" s="36">
        <v>459.16666666666663</v>
      </c>
      <c r="I122" s="36">
        <v>464.43333333333328</v>
      </c>
      <c r="J122" s="36">
        <v>469.31666666666666</v>
      </c>
      <c r="K122" s="31">
        <v>459.55</v>
      </c>
      <c r="L122" s="31">
        <v>449.4</v>
      </c>
      <c r="M122" s="31">
        <v>149.80896000000001</v>
      </c>
      <c r="N122" s="1"/>
      <c r="O122" s="1"/>
    </row>
    <row r="123" spans="1:15" ht="12.75" customHeight="1">
      <c r="A123" s="33">
        <v>113</v>
      </c>
      <c r="B123" s="53" t="s">
        <v>360</v>
      </c>
      <c r="C123" s="31">
        <v>1325.65</v>
      </c>
      <c r="D123" s="36">
        <v>1311.4666666666667</v>
      </c>
      <c r="E123" s="36">
        <v>1288.1833333333334</v>
      </c>
      <c r="F123" s="36">
        <v>1250.7166666666667</v>
      </c>
      <c r="G123" s="36">
        <v>1227.4333333333334</v>
      </c>
      <c r="H123" s="36">
        <v>1348.9333333333334</v>
      </c>
      <c r="I123" s="36">
        <v>1372.2166666666667</v>
      </c>
      <c r="J123" s="36">
        <v>1409.6833333333334</v>
      </c>
      <c r="K123" s="31">
        <v>1334.75</v>
      </c>
      <c r="L123" s="31">
        <v>1274</v>
      </c>
      <c r="M123" s="31">
        <v>30.080780000000001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4985.7</v>
      </c>
      <c r="D124" s="36">
        <v>5024.8833333333332</v>
      </c>
      <c r="E124" s="36">
        <v>4928.8166666666666</v>
      </c>
      <c r="F124" s="36">
        <v>4871.9333333333334</v>
      </c>
      <c r="G124" s="36">
        <v>4775.8666666666668</v>
      </c>
      <c r="H124" s="36">
        <v>5081.7666666666664</v>
      </c>
      <c r="I124" s="36">
        <v>5177.8333333333321</v>
      </c>
      <c r="J124" s="36">
        <v>5234.7166666666662</v>
      </c>
      <c r="K124" s="31">
        <v>5120.95</v>
      </c>
      <c r="L124" s="31">
        <v>4968</v>
      </c>
      <c r="M124" s="31">
        <v>4.4913699999999999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2811.8</v>
      </c>
      <c r="D125" s="36">
        <v>2820.3166666666671</v>
      </c>
      <c r="E125" s="36">
        <v>2776.8833333333341</v>
      </c>
      <c r="F125" s="36">
        <v>2741.9666666666672</v>
      </c>
      <c r="G125" s="36">
        <v>2698.5333333333342</v>
      </c>
      <c r="H125" s="36">
        <v>2855.233333333334</v>
      </c>
      <c r="I125" s="36">
        <v>2898.6666666666674</v>
      </c>
      <c r="J125" s="36">
        <v>2933.5833333333339</v>
      </c>
      <c r="K125" s="31">
        <v>2863.75</v>
      </c>
      <c r="L125" s="31">
        <v>2785.4</v>
      </c>
      <c r="M125" s="31">
        <v>2.6945800000000002</v>
      </c>
      <c r="N125" s="1"/>
      <c r="O125" s="1"/>
    </row>
    <row r="126" spans="1:15" ht="12.75" customHeight="1">
      <c r="A126" s="33">
        <v>116</v>
      </c>
      <c r="B126" s="53" t="s">
        <v>361</v>
      </c>
      <c r="C126" s="31">
        <v>3309.55</v>
      </c>
      <c r="D126" s="36">
        <v>3278.5500000000006</v>
      </c>
      <c r="E126" s="36">
        <v>3241.0500000000011</v>
      </c>
      <c r="F126" s="36">
        <v>3172.5500000000006</v>
      </c>
      <c r="G126" s="36">
        <v>3135.0500000000011</v>
      </c>
      <c r="H126" s="36">
        <v>3347.0500000000011</v>
      </c>
      <c r="I126" s="36">
        <v>3384.55</v>
      </c>
      <c r="J126" s="36">
        <v>3453.0500000000011</v>
      </c>
      <c r="K126" s="31">
        <v>3316.05</v>
      </c>
      <c r="L126" s="31">
        <v>3210.05</v>
      </c>
      <c r="M126" s="31">
        <v>2.4994299999999998</v>
      </c>
      <c r="N126" s="1"/>
      <c r="O126" s="1"/>
    </row>
    <row r="127" spans="1:15" ht="12.75" customHeight="1">
      <c r="A127" s="33">
        <v>117</v>
      </c>
      <c r="B127" s="53" t="s">
        <v>866</v>
      </c>
      <c r="C127" s="31">
        <v>1658.9</v>
      </c>
      <c r="D127" s="36">
        <v>1661.4333333333332</v>
      </c>
      <c r="E127" s="36">
        <v>1647.5666666666664</v>
      </c>
      <c r="F127" s="36">
        <v>1636.2333333333331</v>
      </c>
      <c r="G127" s="36">
        <v>1622.3666666666663</v>
      </c>
      <c r="H127" s="36">
        <v>1672.7666666666664</v>
      </c>
      <c r="I127" s="36">
        <v>1686.6333333333332</v>
      </c>
      <c r="J127" s="36">
        <v>1697.9666666666665</v>
      </c>
      <c r="K127" s="31">
        <v>1675.3</v>
      </c>
      <c r="L127" s="31">
        <v>1650.1</v>
      </c>
      <c r="M127" s="31">
        <v>0.36414000000000002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1050.5</v>
      </c>
      <c r="D128" s="36">
        <v>1044.8833333333334</v>
      </c>
      <c r="E128" s="36">
        <v>1034.2166666666669</v>
      </c>
      <c r="F128" s="36">
        <v>1017.9333333333334</v>
      </c>
      <c r="G128" s="36">
        <v>1007.2666666666669</v>
      </c>
      <c r="H128" s="36">
        <v>1061.166666666667</v>
      </c>
      <c r="I128" s="36">
        <v>1071.8333333333335</v>
      </c>
      <c r="J128" s="36">
        <v>1088.116666666667</v>
      </c>
      <c r="K128" s="31">
        <v>1055.55</v>
      </c>
      <c r="L128" s="31">
        <v>1028.5999999999999</v>
      </c>
      <c r="M128" s="31">
        <v>15.30017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1208.8</v>
      </c>
      <c r="D129" s="36">
        <v>1207.5666666666666</v>
      </c>
      <c r="E129" s="36">
        <v>1197.7833333333333</v>
      </c>
      <c r="F129" s="36">
        <v>1186.7666666666667</v>
      </c>
      <c r="G129" s="36">
        <v>1176.9833333333333</v>
      </c>
      <c r="H129" s="36">
        <v>1218.5833333333333</v>
      </c>
      <c r="I129" s="36">
        <v>1228.3666666666666</v>
      </c>
      <c r="J129" s="36">
        <v>1239.3833333333332</v>
      </c>
      <c r="K129" s="31">
        <v>1217.3499999999999</v>
      </c>
      <c r="L129" s="31">
        <v>1196.55</v>
      </c>
      <c r="M129" s="31">
        <v>2.5433400000000002</v>
      </c>
      <c r="N129" s="1"/>
      <c r="O129" s="1"/>
    </row>
    <row r="130" spans="1:15" ht="12.75" customHeight="1">
      <c r="A130" s="33">
        <v>120</v>
      </c>
      <c r="B130" s="53" t="s">
        <v>827</v>
      </c>
      <c r="C130" s="31">
        <v>4435.55</v>
      </c>
      <c r="D130" s="36">
        <v>4437.2</v>
      </c>
      <c r="E130" s="36">
        <v>4399.3999999999996</v>
      </c>
      <c r="F130" s="36">
        <v>4363.25</v>
      </c>
      <c r="G130" s="36">
        <v>4325.45</v>
      </c>
      <c r="H130" s="36">
        <v>4473.3499999999995</v>
      </c>
      <c r="I130" s="36">
        <v>4511.1500000000005</v>
      </c>
      <c r="J130" s="36">
        <v>4547.2999999999993</v>
      </c>
      <c r="K130" s="31">
        <v>4475</v>
      </c>
      <c r="L130" s="31">
        <v>4401.05</v>
      </c>
      <c r="M130" s="31">
        <v>0.21629000000000001</v>
      </c>
      <c r="N130" s="1"/>
      <c r="O130" s="1"/>
    </row>
    <row r="131" spans="1:15" ht="12.75" customHeight="1">
      <c r="A131" s="33">
        <v>121</v>
      </c>
      <c r="B131" s="53" t="s">
        <v>362</v>
      </c>
      <c r="C131" s="31">
        <v>1466.95</v>
      </c>
      <c r="D131" s="36">
        <v>1480.8166666666666</v>
      </c>
      <c r="E131" s="36">
        <v>1444.6333333333332</v>
      </c>
      <c r="F131" s="36">
        <v>1422.3166666666666</v>
      </c>
      <c r="G131" s="36">
        <v>1386.1333333333332</v>
      </c>
      <c r="H131" s="36">
        <v>1503.1333333333332</v>
      </c>
      <c r="I131" s="36">
        <v>1539.3166666666666</v>
      </c>
      <c r="J131" s="36">
        <v>1561.6333333333332</v>
      </c>
      <c r="K131" s="31">
        <v>1517</v>
      </c>
      <c r="L131" s="31">
        <v>1458.5</v>
      </c>
      <c r="M131" s="31">
        <v>2.75387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324.05</v>
      </c>
      <c r="D132" s="36">
        <v>325.16666666666669</v>
      </c>
      <c r="E132" s="36">
        <v>318.88333333333338</v>
      </c>
      <c r="F132" s="36">
        <v>313.7166666666667</v>
      </c>
      <c r="G132" s="36">
        <v>307.43333333333339</v>
      </c>
      <c r="H132" s="36">
        <v>330.33333333333337</v>
      </c>
      <c r="I132" s="36">
        <v>336.61666666666667</v>
      </c>
      <c r="J132" s="36">
        <v>341.78333333333336</v>
      </c>
      <c r="K132" s="31">
        <v>331.45</v>
      </c>
      <c r="L132" s="31">
        <v>320</v>
      </c>
      <c r="M132" s="31">
        <v>85.992220000000003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3304.2</v>
      </c>
      <c r="D133" s="36">
        <v>3294.1666666666665</v>
      </c>
      <c r="E133" s="36">
        <v>3255.833333333333</v>
      </c>
      <c r="F133" s="36">
        <v>3207.4666666666667</v>
      </c>
      <c r="G133" s="36">
        <v>3169.1333333333332</v>
      </c>
      <c r="H133" s="36">
        <v>3342.5333333333328</v>
      </c>
      <c r="I133" s="36">
        <v>3380.8666666666659</v>
      </c>
      <c r="J133" s="36">
        <v>3429.2333333333327</v>
      </c>
      <c r="K133" s="31">
        <v>3332.5</v>
      </c>
      <c r="L133" s="31">
        <v>3245.8</v>
      </c>
      <c r="M133" s="31">
        <v>3.6181999999999999</v>
      </c>
      <c r="N133" s="1"/>
      <c r="O133" s="1"/>
    </row>
    <row r="134" spans="1:15" ht="12.75" customHeight="1">
      <c r="A134" s="33">
        <v>124</v>
      </c>
      <c r="B134" s="53" t="s">
        <v>363</v>
      </c>
      <c r="C134" s="31">
        <v>1798.3</v>
      </c>
      <c r="D134" s="36">
        <v>1804.3333333333333</v>
      </c>
      <c r="E134" s="36">
        <v>1778.6666666666665</v>
      </c>
      <c r="F134" s="36">
        <v>1759.0333333333333</v>
      </c>
      <c r="G134" s="36">
        <v>1733.3666666666666</v>
      </c>
      <c r="H134" s="36">
        <v>1823.9666666666665</v>
      </c>
      <c r="I134" s="36">
        <v>1849.633333333333</v>
      </c>
      <c r="J134" s="36">
        <v>1869.2666666666664</v>
      </c>
      <c r="K134" s="31">
        <v>1830</v>
      </c>
      <c r="L134" s="31">
        <v>1784.7</v>
      </c>
      <c r="M134" s="31">
        <v>10.07029</v>
      </c>
      <c r="N134" s="1"/>
      <c r="O134" s="1"/>
    </row>
    <row r="135" spans="1:15" ht="12.75" customHeight="1">
      <c r="A135" s="33">
        <v>125</v>
      </c>
      <c r="B135" s="53" t="s">
        <v>364</v>
      </c>
      <c r="C135" s="31">
        <v>964.4</v>
      </c>
      <c r="D135" s="36">
        <v>968.83333333333337</v>
      </c>
      <c r="E135" s="36">
        <v>955.66666666666674</v>
      </c>
      <c r="F135" s="36">
        <v>946.93333333333339</v>
      </c>
      <c r="G135" s="36">
        <v>933.76666666666677</v>
      </c>
      <c r="H135" s="36">
        <v>977.56666666666672</v>
      </c>
      <c r="I135" s="36">
        <v>990.73333333333346</v>
      </c>
      <c r="J135" s="36">
        <v>999.4666666666667</v>
      </c>
      <c r="K135" s="31">
        <v>982</v>
      </c>
      <c r="L135" s="31">
        <v>960.1</v>
      </c>
      <c r="M135" s="31">
        <v>0.53503000000000001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896.45</v>
      </c>
      <c r="D136" s="36">
        <v>893.15</v>
      </c>
      <c r="E136" s="36">
        <v>885.3</v>
      </c>
      <c r="F136" s="36">
        <v>874.15</v>
      </c>
      <c r="G136" s="36">
        <v>866.3</v>
      </c>
      <c r="H136" s="36">
        <v>904.3</v>
      </c>
      <c r="I136" s="36">
        <v>912.15000000000009</v>
      </c>
      <c r="J136" s="36">
        <v>923.3</v>
      </c>
      <c r="K136" s="31">
        <v>901</v>
      </c>
      <c r="L136" s="31">
        <v>882</v>
      </c>
      <c r="M136" s="31">
        <v>30.99475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525.29999999999995</v>
      </c>
      <c r="D137" s="36">
        <v>523.11666666666667</v>
      </c>
      <c r="E137" s="36">
        <v>510.18333333333339</v>
      </c>
      <c r="F137" s="36">
        <v>495.06666666666672</v>
      </c>
      <c r="G137" s="36">
        <v>482.13333333333344</v>
      </c>
      <c r="H137" s="36">
        <v>538.23333333333335</v>
      </c>
      <c r="I137" s="36">
        <v>551.16666666666652</v>
      </c>
      <c r="J137" s="36">
        <v>566.2833333333333</v>
      </c>
      <c r="K137" s="31">
        <v>536.04999999999995</v>
      </c>
      <c r="L137" s="31">
        <v>508</v>
      </c>
      <c r="M137" s="31">
        <v>70.920060000000007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1791.15</v>
      </c>
      <c r="D138" s="36">
        <v>1808.6833333333334</v>
      </c>
      <c r="E138" s="36">
        <v>1772.4666666666667</v>
      </c>
      <c r="F138" s="36">
        <v>1753.7833333333333</v>
      </c>
      <c r="G138" s="36">
        <v>1717.5666666666666</v>
      </c>
      <c r="H138" s="36">
        <v>1827.3666666666668</v>
      </c>
      <c r="I138" s="36">
        <v>1863.5833333333335</v>
      </c>
      <c r="J138" s="36">
        <v>1882.2666666666669</v>
      </c>
      <c r="K138" s="31">
        <v>1844.9</v>
      </c>
      <c r="L138" s="31">
        <v>1790</v>
      </c>
      <c r="M138" s="31">
        <v>7.4441199999999998</v>
      </c>
      <c r="N138" s="1"/>
      <c r="O138" s="1"/>
    </row>
    <row r="139" spans="1:15" ht="12.75" customHeight="1">
      <c r="A139" s="33">
        <v>129</v>
      </c>
      <c r="B139" s="53" t="s">
        <v>828</v>
      </c>
      <c r="C139" s="31">
        <v>2948.1</v>
      </c>
      <c r="D139" s="36">
        <v>2964.2000000000003</v>
      </c>
      <c r="E139" s="36">
        <v>2925.9000000000005</v>
      </c>
      <c r="F139" s="36">
        <v>2903.7000000000003</v>
      </c>
      <c r="G139" s="36">
        <v>2865.4000000000005</v>
      </c>
      <c r="H139" s="36">
        <v>2986.4000000000005</v>
      </c>
      <c r="I139" s="36">
        <v>3024.7000000000007</v>
      </c>
      <c r="J139" s="36">
        <v>3046.9000000000005</v>
      </c>
      <c r="K139" s="31">
        <v>3002.5</v>
      </c>
      <c r="L139" s="31">
        <v>2942</v>
      </c>
      <c r="M139" s="31">
        <v>1.5405599999999999</v>
      </c>
      <c r="N139" s="1"/>
      <c r="O139" s="1"/>
    </row>
    <row r="140" spans="1:15" ht="12.75" customHeight="1">
      <c r="A140" s="33">
        <v>130</v>
      </c>
      <c r="B140" s="53" t="s">
        <v>365</v>
      </c>
      <c r="C140" s="31">
        <v>590.65</v>
      </c>
      <c r="D140" s="36">
        <v>594.13333333333333</v>
      </c>
      <c r="E140" s="36">
        <v>581.76666666666665</v>
      </c>
      <c r="F140" s="36">
        <v>572.88333333333333</v>
      </c>
      <c r="G140" s="36">
        <v>560.51666666666665</v>
      </c>
      <c r="H140" s="36">
        <v>603.01666666666665</v>
      </c>
      <c r="I140" s="36">
        <v>615.38333333333321</v>
      </c>
      <c r="J140" s="36">
        <v>624.26666666666665</v>
      </c>
      <c r="K140" s="31">
        <v>606.5</v>
      </c>
      <c r="L140" s="31">
        <v>585.25</v>
      </c>
      <c r="M140" s="31">
        <v>5.6430600000000002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2479.75</v>
      </c>
      <c r="D141" s="36">
        <v>2465.2999999999997</v>
      </c>
      <c r="E141" s="36">
        <v>2431.2999999999993</v>
      </c>
      <c r="F141" s="36">
        <v>2382.8499999999995</v>
      </c>
      <c r="G141" s="36">
        <v>2348.849999999999</v>
      </c>
      <c r="H141" s="36">
        <v>2513.7499999999995</v>
      </c>
      <c r="I141" s="36">
        <v>2547.7500000000005</v>
      </c>
      <c r="J141" s="36">
        <v>2596.1999999999998</v>
      </c>
      <c r="K141" s="31">
        <v>2499.3000000000002</v>
      </c>
      <c r="L141" s="31">
        <v>2416.85</v>
      </c>
      <c r="M141" s="31">
        <v>3.3740899999999998</v>
      </c>
      <c r="N141" s="1"/>
      <c r="O141" s="1"/>
    </row>
    <row r="142" spans="1:15" ht="12.75" customHeight="1">
      <c r="A142" s="33">
        <v>132</v>
      </c>
      <c r="B142" s="53" t="s">
        <v>270</v>
      </c>
      <c r="C142" s="31">
        <v>450.25</v>
      </c>
      <c r="D142" s="36">
        <v>451.18333333333334</v>
      </c>
      <c r="E142" s="36">
        <v>446.06666666666666</v>
      </c>
      <c r="F142" s="36">
        <v>441.88333333333333</v>
      </c>
      <c r="G142" s="36">
        <v>436.76666666666665</v>
      </c>
      <c r="H142" s="36">
        <v>455.36666666666667</v>
      </c>
      <c r="I142" s="36">
        <v>460.48333333333335</v>
      </c>
      <c r="J142" s="36">
        <v>464.66666666666669</v>
      </c>
      <c r="K142" s="31">
        <v>456.3</v>
      </c>
      <c r="L142" s="31">
        <v>447</v>
      </c>
      <c r="M142" s="31">
        <v>13.3818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121.85</v>
      </c>
      <c r="D143" s="36">
        <v>122.09999999999998</v>
      </c>
      <c r="E143" s="36">
        <v>121.09999999999997</v>
      </c>
      <c r="F143" s="36">
        <v>120.34999999999998</v>
      </c>
      <c r="G143" s="36">
        <v>119.34999999999997</v>
      </c>
      <c r="H143" s="36">
        <v>122.84999999999997</v>
      </c>
      <c r="I143" s="36">
        <v>123.85</v>
      </c>
      <c r="J143" s="36">
        <v>124.59999999999997</v>
      </c>
      <c r="K143" s="31">
        <v>123.1</v>
      </c>
      <c r="L143" s="31">
        <v>121.35</v>
      </c>
      <c r="M143" s="31">
        <v>9.9246499999999997</v>
      </c>
      <c r="N143" s="1"/>
      <c r="O143" s="1"/>
    </row>
    <row r="144" spans="1:15" ht="12.75" customHeight="1">
      <c r="A144" s="33">
        <v>134</v>
      </c>
      <c r="B144" s="53" t="s">
        <v>366</v>
      </c>
      <c r="C144" s="31">
        <v>165.15</v>
      </c>
      <c r="D144" s="36">
        <v>166.01666666666668</v>
      </c>
      <c r="E144" s="36">
        <v>163.73333333333335</v>
      </c>
      <c r="F144" s="36">
        <v>162.31666666666666</v>
      </c>
      <c r="G144" s="36">
        <v>160.03333333333333</v>
      </c>
      <c r="H144" s="36">
        <v>167.43333333333337</v>
      </c>
      <c r="I144" s="36">
        <v>169.71666666666673</v>
      </c>
      <c r="J144" s="36">
        <v>171.13333333333338</v>
      </c>
      <c r="K144" s="31">
        <v>168.3</v>
      </c>
      <c r="L144" s="31">
        <v>164.6</v>
      </c>
      <c r="M144" s="31">
        <v>25.182759999999998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3964.65</v>
      </c>
      <c r="D145" s="36">
        <v>3969.7166666666667</v>
      </c>
      <c r="E145" s="36">
        <v>3930.4333333333334</v>
      </c>
      <c r="F145" s="36">
        <v>3896.2166666666667</v>
      </c>
      <c r="G145" s="36">
        <v>3856.9333333333334</v>
      </c>
      <c r="H145" s="36">
        <v>4003.9333333333334</v>
      </c>
      <c r="I145" s="36">
        <v>4043.2166666666672</v>
      </c>
      <c r="J145" s="36">
        <v>4077.4333333333334</v>
      </c>
      <c r="K145" s="31">
        <v>4009</v>
      </c>
      <c r="L145" s="31">
        <v>3935.5</v>
      </c>
      <c r="M145" s="31">
        <v>8.6844999999999999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8410.2999999999993</v>
      </c>
      <c r="D146" s="36">
        <v>8368.25</v>
      </c>
      <c r="E146" s="36">
        <v>8312.5</v>
      </c>
      <c r="F146" s="36">
        <v>8214.7000000000007</v>
      </c>
      <c r="G146" s="36">
        <v>8158.9500000000007</v>
      </c>
      <c r="H146" s="36">
        <v>8466.0499999999993</v>
      </c>
      <c r="I146" s="36">
        <v>8521.7999999999993</v>
      </c>
      <c r="J146" s="36">
        <v>8619.5999999999985</v>
      </c>
      <c r="K146" s="31">
        <v>8424</v>
      </c>
      <c r="L146" s="31">
        <v>8270.4500000000007</v>
      </c>
      <c r="M146" s="31">
        <v>2.3733300000000002</v>
      </c>
      <c r="N146" s="1"/>
      <c r="O146" s="1"/>
    </row>
    <row r="147" spans="1:15" ht="12.75" customHeight="1">
      <c r="A147" s="33">
        <v>137</v>
      </c>
      <c r="B147" s="53" t="s">
        <v>161</v>
      </c>
      <c r="C147" s="31">
        <v>2349.75</v>
      </c>
      <c r="D147" s="36">
        <v>2363.5666666666666</v>
      </c>
      <c r="E147" s="36">
        <v>2329.1833333333334</v>
      </c>
      <c r="F147" s="36">
        <v>2308.6166666666668</v>
      </c>
      <c r="G147" s="36">
        <v>2274.2333333333336</v>
      </c>
      <c r="H147" s="36">
        <v>2384.1333333333332</v>
      </c>
      <c r="I147" s="36">
        <v>2418.5166666666664</v>
      </c>
      <c r="J147" s="36">
        <v>2439.083333333333</v>
      </c>
      <c r="K147" s="31">
        <v>2397.9499999999998</v>
      </c>
      <c r="L147" s="31">
        <v>2343</v>
      </c>
      <c r="M147" s="31">
        <v>0.82140999999999997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6287.5</v>
      </c>
      <c r="D148" s="36">
        <v>6260.8499999999995</v>
      </c>
      <c r="E148" s="36">
        <v>6221.8999999999987</v>
      </c>
      <c r="F148" s="36">
        <v>6156.2999999999993</v>
      </c>
      <c r="G148" s="36">
        <v>6117.3499999999985</v>
      </c>
      <c r="H148" s="36">
        <v>6326.4499999999989</v>
      </c>
      <c r="I148" s="36">
        <v>6365.4</v>
      </c>
      <c r="J148" s="36">
        <v>6430.9999999999991</v>
      </c>
      <c r="K148" s="31">
        <v>6299.8</v>
      </c>
      <c r="L148" s="31">
        <v>6195.25</v>
      </c>
      <c r="M148" s="31">
        <v>6.2695299999999996</v>
      </c>
      <c r="N148" s="1"/>
      <c r="O148" s="1"/>
    </row>
    <row r="149" spans="1:15" ht="12.75" customHeight="1">
      <c r="A149" s="33">
        <v>139</v>
      </c>
      <c r="B149" s="53" t="s">
        <v>367</v>
      </c>
      <c r="C149" s="31">
        <v>623.15</v>
      </c>
      <c r="D149" s="36">
        <v>622.38333333333333</v>
      </c>
      <c r="E149" s="36">
        <v>614.76666666666665</v>
      </c>
      <c r="F149" s="36">
        <v>606.38333333333333</v>
      </c>
      <c r="G149" s="36">
        <v>598.76666666666665</v>
      </c>
      <c r="H149" s="36">
        <v>630.76666666666665</v>
      </c>
      <c r="I149" s="36">
        <v>638.38333333333321</v>
      </c>
      <c r="J149" s="36">
        <v>646.76666666666665</v>
      </c>
      <c r="K149" s="31">
        <v>630</v>
      </c>
      <c r="L149" s="31">
        <v>614</v>
      </c>
      <c r="M149" s="31">
        <v>2.2785899999999999</v>
      </c>
      <c r="N149" s="1"/>
      <c r="O149" s="1"/>
    </row>
    <row r="150" spans="1:15" ht="12.75" customHeight="1">
      <c r="A150" s="33">
        <v>140</v>
      </c>
      <c r="B150" s="53" t="s">
        <v>368</v>
      </c>
      <c r="C150" s="31">
        <v>467.15</v>
      </c>
      <c r="D150" s="36">
        <v>471.4666666666667</v>
      </c>
      <c r="E150" s="36">
        <v>461.03333333333342</v>
      </c>
      <c r="F150" s="36">
        <v>454.91666666666674</v>
      </c>
      <c r="G150" s="36">
        <v>444.48333333333346</v>
      </c>
      <c r="H150" s="36">
        <v>477.58333333333337</v>
      </c>
      <c r="I150" s="36">
        <v>488.01666666666665</v>
      </c>
      <c r="J150" s="36">
        <v>494.13333333333333</v>
      </c>
      <c r="K150" s="31">
        <v>481.9</v>
      </c>
      <c r="L150" s="31">
        <v>465.35</v>
      </c>
      <c r="M150" s="31">
        <v>3.9681299999999999</v>
      </c>
      <c r="N150" s="1"/>
      <c r="O150" s="1"/>
    </row>
    <row r="151" spans="1:15" ht="12.75" customHeight="1">
      <c r="A151" s="33">
        <v>141</v>
      </c>
      <c r="B151" s="53" t="s">
        <v>369</v>
      </c>
      <c r="C151" s="31">
        <v>182.2</v>
      </c>
      <c r="D151" s="36">
        <v>181.9</v>
      </c>
      <c r="E151" s="36">
        <v>180.8</v>
      </c>
      <c r="F151" s="36">
        <v>179.4</v>
      </c>
      <c r="G151" s="36">
        <v>178.3</v>
      </c>
      <c r="H151" s="36">
        <v>183.3</v>
      </c>
      <c r="I151" s="36">
        <v>184.39999999999998</v>
      </c>
      <c r="J151" s="36">
        <v>185.8</v>
      </c>
      <c r="K151" s="31">
        <v>183</v>
      </c>
      <c r="L151" s="31">
        <v>180.5</v>
      </c>
      <c r="M151" s="31">
        <v>2.6108500000000001</v>
      </c>
      <c r="N151" s="1"/>
      <c r="O151" s="1"/>
    </row>
    <row r="152" spans="1:15" ht="12.75" customHeight="1">
      <c r="A152" s="33">
        <v>142</v>
      </c>
      <c r="B152" s="53" t="s">
        <v>370</v>
      </c>
      <c r="C152" s="31">
        <v>46</v>
      </c>
      <c r="D152" s="36">
        <v>46.216666666666661</v>
      </c>
      <c r="E152" s="36">
        <v>45.583333333333321</v>
      </c>
      <c r="F152" s="36">
        <v>45.166666666666657</v>
      </c>
      <c r="G152" s="36">
        <v>44.533333333333317</v>
      </c>
      <c r="H152" s="36">
        <v>46.633333333333326</v>
      </c>
      <c r="I152" s="36">
        <v>47.266666666666666</v>
      </c>
      <c r="J152" s="36">
        <v>47.68333333333333</v>
      </c>
      <c r="K152" s="31">
        <v>46.85</v>
      </c>
      <c r="L152" s="31">
        <v>45.8</v>
      </c>
      <c r="M152" s="31">
        <v>75.165329999999997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4602.3999999999996</v>
      </c>
      <c r="D153" s="36">
        <v>4594.3</v>
      </c>
      <c r="E153" s="36">
        <v>4554.5</v>
      </c>
      <c r="F153" s="36">
        <v>4506.5999999999995</v>
      </c>
      <c r="G153" s="36">
        <v>4466.7999999999993</v>
      </c>
      <c r="H153" s="36">
        <v>4642.2000000000007</v>
      </c>
      <c r="I153" s="36">
        <v>4682.0000000000018</v>
      </c>
      <c r="J153" s="36">
        <v>4729.9000000000015</v>
      </c>
      <c r="K153" s="31">
        <v>4634.1000000000004</v>
      </c>
      <c r="L153" s="31">
        <v>4546.3999999999996</v>
      </c>
      <c r="M153" s="31">
        <v>9.0813900000000007</v>
      </c>
      <c r="N153" s="1"/>
      <c r="O153" s="1"/>
    </row>
    <row r="154" spans="1:15" ht="12.75" customHeight="1">
      <c r="A154" s="33">
        <v>144</v>
      </c>
      <c r="B154" s="53" t="s">
        <v>371</v>
      </c>
      <c r="C154" s="31">
        <v>658.3</v>
      </c>
      <c r="D154" s="36">
        <v>658.80000000000007</v>
      </c>
      <c r="E154" s="36">
        <v>650.60000000000014</v>
      </c>
      <c r="F154" s="36">
        <v>642.90000000000009</v>
      </c>
      <c r="G154" s="36">
        <v>634.70000000000016</v>
      </c>
      <c r="H154" s="36">
        <v>666.50000000000011</v>
      </c>
      <c r="I154" s="36">
        <v>674.70000000000016</v>
      </c>
      <c r="J154" s="36">
        <v>682.40000000000009</v>
      </c>
      <c r="K154" s="31">
        <v>667</v>
      </c>
      <c r="L154" s="31">
        <v>651.1</v>
      </c>
      <c r="M154" s="31">
        <v>3.0505399999999998</v>
      </c>
      <c r="N154" s="1"/>
      <c r="O154" s="1"/>
    </row>
    <row r="155" spans="1:15" ht="12.75" customHeight="1">
      <c r="A155" s="33">
        <v>145</v>
      </c>
      <c r="B155" s="53" t="s">
        <v>271</v>
      </c>
      <c r="C155" s="31">
        <v>485.45</v>
      </c>
      <c r="D155" s="36">
        <v>485.45</v>
      </c>
      <c r="E155" s="36">
        <v>482.5</v>
      </c>
      <c r="F155" s="36">
        <v>479.55</v>
      </c>
      <c r="G155" s="36">
        <v>476.6</v>
      </c>
      <c r="H155" s="36">
        <v>488.4</v>
      </c>
      <c r="I155" s="36">
        <v>491.34999999999991</v>
      </c>
      <c r="J155" s="36">
        <v>494.29999999999995</v>
      </c>
      <c r="K155" s="31">
        <v>488.4</v>
      </c>
      <c r="L155" s="31">
        <v>482.5</v>
      </c>
      <c r="M155" s="31">
        <v>3.97038</v>
      </c>
      <c r="N155" s="1"/>
      <c r="O155" s="1"/>
    </row>
    <row r="156" spans="1:15" ht="12.75" customHeight="1">
      <c r="A156" s="33">
        <v>146</v>
      </c>
      <c r="B156" s="53" t="s">
        <v>372</v>
      </c>
      <c r="C156" s="31">
        <v>1957.4</v>
      </c>
      <c r="D156" s="36">
        <v>1965.8</v>
      </c>
      <c r="E156" s="36">
        <v>1936.25</v>
      </c>
      <c r="F156" s="36">
        <v>1915.1000000000001</v>
      </c>
      <c r="G156" s="36">
        <v>1885.5500000000002</v>
      </c>
      <c r="H156" s="36">
        <v>1986.9499999999998</v>
      </c>
      <c r="I156" s="36">
        <v>2016.4999999999995</v>
      </c>
      <c r="J156" s="36">
        <v>2037.6499999999996</v>
      </c>
      <c r="K156" s="31">
        <v>1995.35</v>
      </c>
      <c r="L156" s="31">
        <v>1944.65</v>
      </c>
      <c r="M156" s="31">
        <v>0.71077999999999997</v>
      </c>
      <c r="N156" s="1"/>
      <c r="O156" s="1"/>
    </row>
    <row r="157" spans="1:15" ht="12.75" customHeight="1">
      <c r="A157" s="33">
        <v>147</v>
      </c>
      <c r="B157" s="53" t="s">
        <v>373</v>
      </c>
      <c r="C157" s="31">
        <v>244.8</v>
      </c>
      <c r="D157" s="36">
        <v>246.93333333333331</v>
      </c>
      <c r="E157" s="36">
        <v>241.36666666666662</v>
      </c>
      <c r="F157" s="36">
        <v>237.93333333333331</v>
      </c>
      <c r="G157" s="36">
        <v>232.36666666666662</v>
      </c>
      <c r="H157" s="36">
        <v>250.36666666666662</v>
      </c>
      <c r="I157" s="36">
        <v>255.93333333333328</v>
      </c>
      <c r="J157" s="36">
        <v>259.36666666666662</v>
      </c>
      <c r="K157" s="31">
        <v>252.5</v>
      </c>
      <c r="L157" s="31">
        <v>243.5</v>
      </c>
      <c r="M157" s="31">
        <v>80.765050000000002</v>
      </c>
      <c r="N157" s="1"/>
      <c r="O157" s="1"/>
    </row>
    <row r="158" spans="1:15" ht="12.75" customHeight="1">
      <c r="A158" s="33">
        <v>148</v>
      </c>
      <c r="B158" s="53" t="s">
        <v>845</v>
      </c>
      <c r="C158" s="31">
        <v>1309</v>
      </c>
      <c r="D158" s="36">
        <v>1328.6499999999999</v>
      </c>
      <c r="E158" s="36">
        <v>1276.3499999999997</v>
      </c>
      <c r="F158" s="36">
        <v>1243.6999999999998</v>
      </c>
      <c r="G158" s="36">
        <v>1191.3999999999996</v>
      </c>
      <c r="H158" s="36">
        <v>1361.2999999999997</v>
      </c>
      <c r="I158" s="36">
        <v>1413.6</v>
      </c>
      <c r="J158" s="36">
        <v>1446.2499999999998</v>
      </c>
      <c r="K158" s="31">
        <v>1380.95</v>
      </c>
      <c r="L158" s="31">
        <v>1296</v>
      </c>
      <c r="M158" s="31">
        <v>1.2111400000000001</v>
      </c>
      <c r="N158" s="1"/>
      <c r="O158" s="1"/>
    </row>
    <row r="159" spans="1:15" ht="12.75" customHeight="1">
      <c r="A159" s="33">
        <v>149</v>
      </c>
      <c r="B159" s="53" t="s">
        <v>374</v>
      </c>
      <c r="C159" s="31">
        <v>95</v>
      </c>
      <c r="D159" s="36">
        <v>95.916666666666671</v>
      </c>
      <c r="E159" s="36">
        <v>93.833333333333343</v>
      </c>
      <c r="F159" s="36">
        <v>92.666666666666671</v>
      </c>
      <c r="G159" s="36">
        <v>90.583333333333343</v>
      </c>
      <c r="H159" s="36">
        <v>97.083333333333343</v>
      </c>
      <c r="I159" s="36">
        <v>99.166666666666686</v>
      </c>
      <c r="J159" s="36">
        <v>100.33333333333334</v>
      </c>
      <c r="K159" s="31">
        <v>98</v>
      </c>
      <c r="L159" s="31">
        <v>94.75</v>
      </c>
      <c r="M159" s="31">
        <v>45.748240000000003</v>
      </c>
      <c r="N159" s="1"/>
      <c r="O159" s="1"/>
    </row>
    <row r="160" spans="1:15" ht="12.75" customHeight="1">
      <c r="A160" s="33">
        <v>150</v>
      </c>
      <c r="B160" s="53" t="s">
        <v>829</v>
      </c>
      <c r="C160" s="31">
        <v>890.25</v>
      </c>
      <c r="D160" s="36">
        <v>891.94999999999993</v>
      </c>
      <c r="E160" s="36">
        <v>880.94999999999982</v>
      </c>
      <c r="F160" s="36">
        <v>871.64999999999986</v>
      </c>
      <c r="G160" s="36">
        <v>860.64999999999975</v>
      </c>
      <c r="H160" s="36">
        <v>901.24999999999989</v>
      </c>
      <c r="I160" s="36">
        <v>912.25000000000011</v>
      </c>
      <c r="J160" s="36">
        <v>921.55</v>
      </c>
      <c r="K160" s="31">
        <v>902.95</v>
      </c>
      <c r="L160" s="31">
        <v>882.65</v>
      </c>
      <c r="M160" s="31">
        <v>3.5916100000000002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3479.8</v>
      </c>
      <c r="D161" s="36">
        <v>3434.25</v>
      </c>
      <c r="E161" s="36">
        <v>3376.65</v>
      </c>
      <c r="F161" s="36">
        <v>3273.5</v>
      </c>
      <c r="G161" s="36">
        <v>3215.9</v>
      </c>
      <c r="H161" s="36">
        <v>3537.4</v>
      </c>
      <c r="I161" s="36">
        <v>3595.0000000000005</v>
      </c>
      <c r="J161" s="36">
        <v>3698.15</v>
      </c>
      <c r="K161" s="31">
        <v>3491.85</v>
      </c>
      <c r="L161" s="31">
        <v>3331.1</v>
      </c>
      <c r="M161" s="31">
        <v>4.3022200000000002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464</v>
      </c>
      <c r="D162" s="36">
        <v>469.84999999999997</v>
      </c>
      <c r="E162" s="36">
        <v>454.14999999999992</v>
      </c>
      <c r="F162" s="36">
        <v>444.29999999999995</v>
      </c>
      <c r="G162" s="36">
        <v>428.59999999999991</v>
      </c>
      <c r="H162" s="36">
        <v>479.69999999999993</v>
      </c>
      <c r="I162" s="36">
        <v>495.4</v>
      </c>
      <c r="J162" s="36">
        <v>505.24999999999994</v>
      </c>
      <c r="K162" s="31">
        <v>485.55</v>
      </c>
      <c r="L162" s="31">
        <v>460</v>
      </c>
      <c r="M162" s="31">
        <v>82.274889999999999</v>
      </c>
      <c r="N162" s="1"/>
      <c r="O162" s="1"/>
    </row>
    <row r="163" spans="1:15" ht="12.75" customHeight="1">
      <c r="A163" s="33">
        <v>153</v>
      </c>
      <c r="B163" s="53" t="s">
        <v>375</v>
      </c>
      <c r="C163" s="31">
        <v>446.8</v>
      </c>
      <c r="D163" s="36">
        <v>449.18333333333334</v>
      </c>
      <c r="E163" s="36">
        <v>442.66666666666669</v>
      </c>
      <c r="F163" s="36">
        <v>438.53333333333336</v>
      </c>
      <c r="G163" s="36">
        <v>432.01666666666671</v>
      </c>
      <c r="H163" s="36">
        <v>453.31666666666666</v>
      </c>
      <c r="I163" s="36">
        <v>459.83333333333331</v>
      </c>
      <c r="J163" s="36">
        <v>463.96666666666664</v>
      </c>
      <c r="K163" s="31">
        <v>455.7</v>
      </c>
      <c r="L163" s="31">
        <v>445.05</v>
      </c>
      <c r="M163" s="31">
        <v>0.60548999999999997</v>
      </c>
      <c r="N163" s="1"/>
      <c r="O163" s="1"/>
    </row>
    <row r="164" spans="1:15" ht="12.75" customHeight="1">
      <c r="A164" s="33">
        <v>154</v>
      </c>
      <c r="B164" s="53" t="s">
        <v>272</v>
      </c>
      <c r="C164" s="31">
        <v>176.75</v>
      </c>
      <c r="D164" s="36">
        <v>176.1</v>
      </c>
      <c r="E164" s="36">
        <v>173.14999999999998</v>
      </c>
      <c r="F164" s="36">
        <v>169.54999999999998</v>
      </c>
      <c r="G164" s="36">
        <v>166.59999999999997</v>
      </c>
      <c r="H164" s="36">
        <v>179.7</v>
      </c>
      <c r="I164" s="36">
        <v>182.64999999999998</v>
      </c>
      <c r="J164" s="36">
        <v>186.25</v>
      </c>
      <c r="K164" s="31">
        <v>179.05</v>
      </c>
      <c r="L164" s="31">
        <v>172.5</v>
      </c>
      <c r="M164" s="31">
        <v>62.946330000000003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168</v>
      </c>
      <c r="D165" s="36">
        <v>167.04999999999998</v>
      </c>
      <c r="E165" s="36">
        <v>163.79999999999995</v>
      </c>
      <c r="F165" s="36">
        <v>159.59999999999997</v>
      </c>
      <c r="G165" s="36">
        <v>156.34999999999994</v>
      </c>
      <c r="H165" s="36">
        <v>171.24999999999997</v>
      </c>
      <c r="I165" s="36">
        <v>174.50000000000003</v>
      </c>
      <c r="J165" s="36">
        <v>178.7</v>
      </c>
      <c r="K165" s="31">
        <v>170.3</v>
      </c>
      <c r="L165" s="31">
        <v>162.85</v>
      </c>
      <c r="M165" s="31">
        <v>758.75712999999996</v>
      </c>
      <c r="N165" s="1"/>
      <c r="O165" s="1"/>
    </row>
    <row r="166" spans="1:15" ht="12.75" customHeight="1">
      <c r="A166" s="33">
        <v>156</v>
      </c>
      <c r="B166" s="53" t="s">
        <v>376</v>
      </c>
      <c r="C166" s="31">
        <v>714.7</v>
      </c>
      <c r="D166" s="36">
        <v>717.58333333333337</v>
      </c>
      <c r="E166" s="36">
        <v>705.16666666666674</v>
      </c>
      <c r="F166" s="36">
        <v>695.63333333333333</v>
      </c>
      <c r="G166" s="36">
        <v>683.2166666666667</v>
      </c>
      <c r="H166" s="36">
        <v>727.11666666666679</v>
      </c>
      <c r="I166" s="36">
        <v>739.53333333333353</v>
      </c>
      <c r="J166" s="36">
        <v>749.06666666666683</v>
      </c>
      <c r="K166" s="31">
        <v>730</v>
      </c>
      <c r="L166" s="31">
        <v>708.05</v>
      </c>
      <c r="M166" s="31">
        <v>2.65265</v>
      </c>
      <c r="N166" s="1"/>
      <c r="O166" s="1"/>
    </row>
    <row r="167" spans="1:15" ht="12.75" customHeight="1">
      <c r="A167" s="33">
        <v>157</v>
      </c>
      <c r="B167" s="53" t="s">
        <v>377</v>
      </c>
      <c r="C167" s="31">
        <v>4365.1000000000004</v>
      </c>
      <c r="D167" s="36">
        <v>4380.05</v>
      </c>
      <c r="E167" s="36">
        <v>4330.1000000000004</v>
      </c>
      <c r="F167" s="36">
        <v>4295.1000000000004</v>
      </c>
      <c r="G167" s="36">
        <v>4245.1500000000005</v>
      </c>
      <c r="H167" s="36">
        <v>4415.05</v>
      </c>
      <c r="I167" s="36">
        <v>4464.9999999999991</v>
      </c>
      <c r="J167" s="36">
        <v>4500</v>
      </c>
      <c r="K167" s="31">
        <v>4430</v>
      </c>
      <c r="L167" s="31">
        <v>4345.05</v>
      </c>
      <c r="M167" s="31">
        <v>0.13930999999999999</v>
      </c>
      <c r="N167" s="1"/>
      <c r="O167" s="1"/>
    </row>
    <row r="168" spans="1:15" ht="12.75" customHeight="1">
      <c r="A168" s="33">
        <v>158</v>
      </c>
      <c r="B168" s="53" t="s">
        <v>378</v>
      </c>
      <c r="C168" s="31">
        <v>1066</v>
      </c>
      <c r="D168" s="36">
        <v>1061.3333333333333</v>
      </c>
      <c r="E168" s="36">
        <v>1045.6666666666665</v>
      </c>
      <c r="F168" s="36">
        <v>1025.3333333333333</v>
      </c>
      <c r="G168" s="36">
        <v>1009.6666666666665</v>
      </c>
      <c r="H168" s="36">
        <v>1081.6666666666665</v>
      </c>
      <c r="I168" s="36">
        <v>1097.333333333333</v>
      </c>
      <c r="J168" s="36">
        <v>1117.6666666666665</v>
      </c>
      <c r="K168" s="31">
        <v>1077</v>
      </c>
      <c r="L168" s="31">
        <v>1041</v>
      </c>
      <c r="M168" s="31">
        <v>2.51084</v>
      </c>
      <c r="N168" s="1"/>
      <c r="O168" s="1"/>
    </row>
    <row r="169" spans="1:15" ht="12.75" customHeight="1">
      <c r="A169" s="33">
        <v>159</v>
      </c>
      <c r="B169" s="53" t="s">
        <v>379</v>
      </c>
      <c r="C169" s="31">
        <v>269.05</v>
      </c>
      <c r="D169" s="36">
        <v>268.33333333333331</v>
      </c>
      <c r="E169" s="36">
        <v>265.26666666666665</v>
      </c>
      <c r="F169" s="36">
        <v>261.48333333333335</v>
      </c>
      <c r="G169" s="36">
        <v>258.41666666666669</v>
      </c>
      <c r="H169" s="36">
        <v>272.11666666666662</v>
      </c>
      <c r="I169" s="36">
        <v>275.18333333333334</v>
      </c>
      <c r="J169" s="36">
        <v>278.96666666666658</v>
      </c>
      <c r="K169" s="31">
        <v>271.39999999999998</v>
      </c>
      <c r="L169" s="31">
        <v>264.55</v>
      </c>
      <c r="M169" s="31">
        <v>5.7357300000000002</v>
      </c>
      <c r="N169" s="1"/>
      <c r="O169" s="1"/>
    </row>
    <row r="170" spans="1:15" ht="12.75" customHeight="1">
      <c r="A170" s="33">
        <v>160</v>
      </c>
      <c r="B170" s="53" t="s">
        <v>380</v>
      </c>
      <c r="C170" s="31">
        <v>210.3</v>
      </c>
      <c r="D170" s="36">
        <v>211.03333333333333</v>
      </c>
      <c r="E170" s="36">
        <v>209.26666666666665</v>
      </c>
      <c r="F170" s="36">
        <v>208.23333333333332</v>
      </c>
      <c r="G170" s="36">
        <v>206.46666666666664</v>
      </c>
      <c r="H170" s="36">
        <v>212.06666666666666</v>
      </c>
      <c r="I170" s="36">
        <v>213.83333333333337</v>
      </c>
      <c r="J170" s="36">
        <v>214.86666666666667</v>
      </c>
      <c r="K170" s="31">
        <v>212.8</v>
      </c>
      <c r="L170" s="31">
        <v>210</v>
      </c>
      <c r="M170" s="31">
        <v>12.04487</v>
      </c>
      <c r="N170" s="1"/>
      <c r="O170" s="1"/>
    </row>
    <row r="171" spans="1:15" ht="12.75" customHeight="1">
      <c r="A171" s="33">
        <v>161</v>
      </c>
      <c r="B171" s="53" t="s">
        <v>830</v>
      </c>
      <c r="C171" s="31">
        <v>738.2</v>
      </c>
      <c r="D171" s="36">
        <v>748.4</v>
      </c>
      <c r="E171" s="36">
        <v>721.8</v>
      </c>
      <c r="F171" s="36">
        <v>705.4</v>
      </c>
      <c r="G171" s="36">
        <v>678.8</v>
      </c>
      <c r="H171" s="36">
        <v>764.8</v>
      </c>
      <c r="I171" s="36">
        <v>791.40000000000009</v>
      </c>
      <c r="J171" s="36">
        <v>807.8</v>
      </c>
      <c r="K171" s="31">
        <v>775</v>
      </c>
      <c r="L171" s="31">
        <v>732</v>
      </c>
      <c r="M171" s="31">
        <v>14.903079999999999</v>
      </c>
      <c r="N171" s="1"/>
      <c r="O171" s="1"/>
    </row>
    <row r="172" spans="1:15" ht="12.75" customHeight="1">
      <c r="A172" s="33">
        <v>162</v>
      </c>
      <c r="B172" s="53" t="s">
        <v>273</v>
      </c>
      <c r="C172" s="31">
        <v>440.3</v>
      </c>
      <c r="D172" s="36">
        <v>439.13333333333338</v>
      </c>
      <c r="E172" s="36">
        <v>436.26666666666677</v>
      </c>
      <c r="F172" s="36">
        <v>432.23333333333341</v>
      </c>
      <c r="G172" s="36">
        <v>429.36666666666679</v>
      </c>
      <c r="H172" s="36">
        <v>443.16666666666674</v>
      </c>
      <c r="I172" s="36">
        <v>446.03333333333342</v>
      </c>
      <c r="J172" s="36">
        <v>450.06666666666672</v>
      </c>
      <c r="K172" s="31">
        <v>442</v>
      </c>
      <c r="L172" s="31">
        <v>435.1</v>
      </c>
      <c r="M172" s="31">
        <v>5.2369000000000003</v>
      </c>
      <c r="N172" s="1"/>
      <c r="O172" s="1"/>
    </row>
    <row r="173" spans="1:15" ht="12.75" customHeight="1">
      <c r="A173" s="33">
        <v>163</v>
      </c>
      <c r="B173" s="53" t="s">
        <v>381</v>
      </c>
      <c r="C173" s="31">
        <v>1405.9</v>
      </c>
      <c r="D173" s="36">
        <v>1398.7</v>
      </c>
      <c r="E173" s="36">
        <v>1377.4</v>
      </c>
      <c r="F173" s="36">
        <v>1348.9</v>
      </c>
      <c r="G173" s="36">
        <v>1327.6000000000001</v>
      </c>
      <c r="H173" s="36">
        <v>1427.2</v>
      </c>
      <c r="I173" s="36">
        <v>1448.4999999999998</v>
      </c>
      <c r="J173" s="36">
        <v>1477</v>
      </c>
      <c r="K173" s="31">
        <v>1420</v>
      </c>
      <c r="L173" s="31">
        <v>1370.2</v>
      </c>
      <c r="M173" s="31">
        <v>2.1897600000000002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205.05</v>
      </c>
      <c r="D174" s="36">
        <v>205.63333333333335</v>
      </c>
      <c r="E174" s="36">
        <v>201.1166666666667</v>
      </c>
      <c r="F174" s="36">
        <v>197.18333333333334</v>
      </c>
      <c r="G174" s="36">
        <v>192.66666666666669</v>
      </c>
      <c r="H174" s="36">
        <v>209.56666666666672</v>
      </c>
      <c r="I174" s="36">
        <v>214.08333333333337</v>
      </c>
      <c r="J174" s="36">
        <v>218.01666666666674</v>
      </c>
      <c r="K174" s="31">
        <v>210.15</v>
      </c>
      <c r="L174" s="31">
        <v>201.7</v>
      </c>
      <c r="M174" s="31">
        <v>174.30513999999999</v>
      </c>
      <c r="N174" s="1"/>
      <c r="O174" s="1"/>
    </row>
    <row r="175" spans="1:15" ht="12.75" customHeight="1">
      <c r="A175" s="33">
        <v>165</v>
      </c>
      <c r="B175" s="53" t="s">
        <v>382</v>
      </c>
      <c r="C175" s="31">
        <v>1427.25</v>
      </c>
      <c r="D175" s="36">
        <v>1425.7666666666667</v>
      </c>
      <c r="E175" s="36">
        <v>1415.6833333333334</v>
      </c>
      <c r="F175" s="36">
        <v>1404.1166666666668</v>
      </c>
      <c r="G175" s="36">
        <v>1394.0333333333335</v>
      </c>
      <c r="H175" s="36">
        <v>1437.3333333333333</v>
      </c>
      <c r="I175" s="36">
        <v>1447.4166666666667</v>
      </c>
      <c r="J175" s="36">
        <v>1458.9833333333331</v>
      </c>
      <c r="K175" s="31">
        <v>1435.85</v>
      </c>
      <c r="L175" s="31">
        <v>1414.2</v>
      </c>
      <c r="M175" s="31">
        <v>0.62585000000000002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88.15</v>
      </c>
      <c r="D176" s="36">
        <v>86.816666666666663</v>
      </c>
      <c r="E176" s="36">
        <v>84.833333333333329</v>
      </c>
      <c r="F176" s="36">
        <v>81.516666666666666</v>
      </c>
      <c r="G176" s="36">
        <v>79.533333333333331</v>
      </c>
      <c r="H176" s="36">
        <v>90.133333333333326</v>
      </c>
      <c r="I176" s="36">
        <v>92.116666666666674</v>
      </c>
      <c r="J176" s="36">
        <v>95.433333333333323</v>
      </c>
      <c r="K176" s="31">
        <v>88.8</v>
      </c>
      <c r="L176" s="31">
        <v>83.5</v>
      </c>
      <c r="M176" s="31">
        <v>693.72247000000004</v>
      </c>
      <c r="N176" s="1"/>
      <c r="O176" s="1"/>
    </row>
    <row r="177" spans="1:15" ht="12.75" customHeight="1">
      <c r="A177" s="33">
        <v>167</v>
      </c>
      <c r="B177" s="53" t="s">
        <v>383</v>
      </c>
      <c r="C177" s="31">
        <v>2573.85</v>
      </c>
      <c r="D177" s="36">
        <v>2586.3000000000002</v>
      </c>
      <c r="E177" s="36">
        <v>2542.6000000000004</v>
      </c>
      <c r="F177" s="36">
        <v>2511.3500000000004</v>
      </c>
      <c r="G177" s="36">
        <v>2467.6500000000005</v>
      </c>
      <c r="H177" s="36">
        <v>2617.5500000000002</v>
      </c>
      <c r="I177" s="36">
        <v>2661.25</v>
      </c>
      <c r="J177" s="36">
        <v>2692.5</v>
      </c>
      <c r="K177" s="31">
        <v>2630</v>
      </c>
      <c r="L177" s="31">
        <v>2555.0500000000002</v>
      </c>
      <c r="M177" s="31">
        <v>0.1426</v>
      </c>
      <c r="N177" s="1"/>
      <c r="O177" s="1"/>
    </row>
    <row r="178" spans="1:15" ht="12.75" customHeight="1">
      <c r="A178" s="33">
        <v>168</v>
      </c>
      <c r="B178" s="53" t="s">
        <v>384</v>
      </c>
      <c r="C178" s="31">
        <v>341.25</v>
      </c>
      <c r="D178" s="36">
        <v>343.25</v>
      </c>
      <c r="E178" s="36">
        <v>338</v>
      </c>
      <c r="F178" s="36">
        <v>334.75</v>
      </c>
      <c r="G178" s="36">
        <v>329.5</v>
      </c>
      <c r="H178" s="36">
        <v>346.5</v>
      </c>
      <c r="I178" s="36">
        <v>351.75</v>
      </c>
      <c r="J178" s="36">
        <v>355</v>
      </c>
      <c r="K178" s="31">
        <v>348.5</v>
      </c>
      <c r="L178" s="31">
        <v>340</v>
      </c>
      <c r="M178" s="31">
        <v>8.4164499999999993</v>
      </c>
      <c r="N178" s="1"/>
      <c r="O178" s="1"/>
    </row>
    <row r="179" spans="1:15" ht="12.75" customHeight="1">
      <c r="A179" s="33">
        <v>169</v>
      </c>
      <c r="B179" s="53" t="s">
        <v>867</v>
      </c>
      <c r="C179" s="31">
        <v>6771.6</v>
      </c>
      <c r="D179" s="36">
        <v>6725.55</v>
      </c>
      <c r="E179" s="36">
        <v>6631.1</v>
      </c>
      <c r="F179" s="36">
        <v>6490.6</v>
      </c>
      <c r="G179" s="36">
        <v>6396.1500000000005</v>
      </c>
      <c r="H179" s="36">
        <v>6866.05</v>
      </c>
      <c r="I179" s="36">
        <v>6960.4999999999991</v>
      </c>
      <c r="J179" s="36">
        <v>7101</v>
      </c>
      <c r="K179" s="31">
        <v>6820</v>
      </c>
      <c r="L179" s="31">
        <v>6585.05</v>
      </c>
      <c r="M179" s="31">
        <v>0.49287999999999998</v>
      </c>
      <c r="N179" s="1"/>
      <c r="O179" s="1"/>
    </row>
    <row r="180" spans="1:15" ht="12.75" customHeight="1">
      <c r="A180" s="33">
        <v>170</v>
      </c>
      <c r="B180" s="53" t="s">
        <v>274</v>
      </c>
      <c r="C180" s="31">
        <v>1722.3</v>
      </c>
      <c r="D180" s="36">
        <v>1720.95</v>
      </c>
      <c r="E180" s="36">
        <v>1702.45</v>
      </c>
      <c r="F180" s="36">
        <v>1682.6</v>
      </c>
      <c r="G180" s="36">
        <v>1664.1</v>
      </c>
      <c r="H180" s="36">
        <v>1740.8000000000002</v>
      </c>
      <c r="I180" s="36">
        <v>1759.3000000000002</v>
      </c>
      <c r="J180" s="36">
        <v>1779.1500000000003</v>
      </c>
      <c r="K180" s="31">
        <v>1739.45</v>
      </c>
      <c r="L180" s="31">
        <v>1701.1</v>
      </c>
      <c r="M180" s="31">
        <v>4.12615</v>
      </c>
      <c r="N180" s="1"/>
      <c r="O180" s="1"/>
    </row>
    <row r="181" spans="1:15" ht="12.75" customHeight="1">
      <c r="A181" s="33">
        <v>171</v>
      </c>
      <c r="B181" s="53" t="s">
        <v>385</v>
      </c>
      <c r="C181" s="31">
        <v>2101.75</v>
      </c>
      <c r="D181" s="36">
        <v>2101.5166666666669</v>
      </c>
      <c r="E181" s="36">
        <v>2079.0333333333338</v>
      </c>
      <c r="F181" s="36">
        <v>2056.3166666666671</v>
      </c>
      <c r="G181" s="36">
        <v>2033.8333333333339</v>
      </c>
      <c r="H181" s="36">
        <v>2124.2333333333336</v>
      </c>
      <c r="I181" s="36">
        <v>2146.7166666666662</v>
      </c>
      <c r="J181" s="36">
        <v>2169.4333333333334</v>
      </c>
      <c r="K181" s="31">
        <v>2124</v>
      </c>
      <c r="L181" s="31">
        <v>2078.8000000000002</v>
      </c>
      <c r="M181" s="31">
        <v>0.60836999999999997</v>
      </c>
      <c r="N181" s="1"/>
      <c r="O181" s="1"/>
    </row>
    <row r="182" spans="1:15" ht="12.75" customHeight="1">
      <c r="A182" s="33">
        <v>172</v>
      </c>
      <c r="B182" s="53" t="s">
        <v>868</v>
      </c>
      <c r="C182" s="31">
        <v>841.15</v>
      </c>
      <c r="D182" s="36">
        <v>835.86666666666667</v>
      </c>
      <c r="E182" s="36">
        <v>826.2833333333333</v>
      </c>
      <c r="F182" s="36">
        <v>811.41666666666663</v>
      </c>
      <c r="G182" s="36">
        <v>801.83333333333326</v>
      </c>
      <c r="H182" s="36">
        <v>850.73333333333335</v>
      </c>
      <c r="I182" s="36">
        <v>860.31666666666661</v>
      </c>
      <c r="J182" s="36">
        <v>875.18333333333339</v>
      </c>
      <c r="K182" s="31">
        <v>845.45</v>
      </c>
      <c r="L182" s="31">
        <v>821</v>
      </c>
      <c r="M182" s="31">
        <v>2.3023799999999999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1060.5</v>
      </c>
      <c r="D183" s="36">
        <v>1061.0333333333333</v>
      </c>
      <c r="E183" s="36">
        <v>1053.1166666666666</v>
      </c>
      <c r="F183" s="36">
        <v>1045.7333333333333</v>
      </c>
      <c r="G183" s="36">
        <v>1037.8166666666666</v>
      </c>
      <c r="H183" s="36">
        <v>1068.4166666666665</v>
      </c>
      <c r="I183" s="36">
        <v>1076.3333333333335</v>
      </c>
      <c r="J183" s="36">
        <v>1083.7166666666665</v>
      </c>
      <c r="K183" s="31">
        <v>1068.95</v>
      </c>
      <c r="L183" s="31">
        <v>1053.6500000000001</v>
      </c>
      <c r="M183" s="31">
        <v>3.2410700000000001</v>
      </c>
      <c r="N183" s="1"/>
      <c r="O183" s="1"/>
    </row>
    <row r="184" spans="1:15" ht="12.75" customHeight="1">
      <c r="A184" s="33">
        <v>174</v>
      </c>
      <c r="B184" s="53" t="s">
        <v>834</v>
      </c>
      <c r="C184" s="31">
        <v>1424.45</v>
      </c>
      <c r="D184" s="36">
        <v>1445.1499999999999</v>
      </c>
      <c r="E184" s="36">
        <v>1400.2999999999997</v>
      </c>
      <c r="F184" s="36">
        <v>1376.1499999999999</v>
      </c>
      <c r="G184" s="36">
        <v>1331.2999999999997</v>
      </c>
      <c r="H184" s="36">
        <v>1469.2999999999997</v>
      </c>
      <c r="I184" s="36">
        <v>1514.1499999999996</v>
      </c>
      <c r="J184" s="36">
        <v>1538.2999999999997</v>
      </c>
      <c r="K184" s="31">
        <v>1490</v>
      </c>
      <c r="L184" s="31">
        <v>1421</v>
      </c>
      <c r="M184" s="31">
        <v>1.7214799999999999</v>
      </c>
      <c r="N184" s="1"/>
      <c r="O184" s="1"/>
    </row>
    <row r="185" spans="1:15" ht="12.75" customHeight="1">
      <c r="A185" s="33">
        <v>175</v>
      </c>
      <c r="B185" s="53" t="s">
        <v>386</v>
      </c>
      <c r="C185" s="31">
        <v>1058.25</v>
      </c>
      <c r="D185" s="36">
        <v>1072.4666666666667</v>
      </c>
      <c r="E185" s="36">
        <v>1042.0333333333333</v>
      </c>
      <c r="F185" s="36">
        <v>1025.8166666666666</v>
      </c>
      <c r="G185" s="36">
        <v>995.38333333333321</v>
      </c>
      <c r="H185" s="36">
        <v>1088.6833333333334</v>
      </c>
      <c r="I185" s="36">
        <v>1119.1166666666668</v>
      </c>
      <c r="J185" s="36">
        <v>1135.3333333333335</v>
      </c>
      <c r="K185" s="31">
        <v>1102.9000000000001</v>
      </c>
      <c r="L185" s="31">
        <v>1056.25</v>
      </c>
      <c r="M185" s="31">
        <v>1.1066100000000001</v>
      </c>
      <c r="N185" s="1"/>
      <c r="O185" s="1"/>
    </row>
    <row r="186" spans="1:15" ht="12.75" customHeight="1">
      <c r="A186" s="33">
        <v>176</v>
      </c>
      <c r="B186" s="53" t="s">
        <v>869</v>
      </c>
      <c r="C186" s="31">
        <v>905.2</v>
      </c>
      <c r="D186" s="36">
        <v>904.86666666666667</v>
      </c>
      <c r="E186" s="36">
        <v>888.33333333333337</v>
      </c>
      <c r="F186" s="36">
        <v>871.4666666666667</v>
      </c>
      <c r="G186" s="36">
        <v>854.93333333333339</v>
      </c>
      <c r="H186" s="36">
        <v>921.73333333333335</v>
      </c>
      <c r="I186" s="36">
        <v>938.26666666666665</v>
      </c>
      <c r="J186" s="36">
        <v>955.13333333333333</v>
      </c>
      <c r="K186" s="31">
        <v>921.4</v>
      </c>
      <c r="L186" s="31">
        <v>888</v>
      </c>
      <c r="M186" s="31">
        <v>4.0159200000000004</v>
      </c>
      <c r="N186" s="1"/>
      <c r="O186" s="1"/>
    </row>
    <row r="187" spans="1:15" ht="12.75" customHeight="1">
      <c r="A187" s="33">
        <v>177</v>
      </c>
      <c r="B187" s="53" t="s">
        <v>387</v>
      </c>
      <c r="C187" s="31">
        <v>3291</v>
      </c>
      <c r="D187" s="36">
        <v>3301.3166666666671</v>
      </c>
      <c r="E187" s="36">
        <v>3215.8333333333339</v>
      </c>
      <c r="F187" s="36">
        <v>3140.666666666667</v>
      </c>
      <c r="G187" s="36">
        <v>3055.1833333333338</v>
      </c>
      <c r="H187" s="36">
        <v>3376.483333333334</v>
      </c>
      <c r="I187" s="36">
        <v>3461.9666666666667</v>
      </c>
      <c r="J187" s="36">
        <v>3537.1333333333341</v>
      </c>
      <c r="K187" s="31">
        <v>3386.8</v>
      </c>
      <c r="L187" s="31">
        <v>3226.15</v>
      </c>
      <c r="M187" s="31">
        <v>0.96065999999999996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1233.3</v>
      </c>
      <c r="D188" s="36">
        <v>1235.1333333333332</v>
      </c>
      <c r="E188" s="36">
        <v>1215.6666666666665</v>
      </c>
      <c r="F188" s="36">
        <v>1198.0333333333333</v>
      </c>
      <c r="G188" s="36">
        <v>1178.5666666666666</v>
      </c>
      <c r="H188" s="36">
        <v>1252.7666666666664</v>
      </c>
      <c r="I188" s="36">
        <v>1272.2333333333331</v>
      </c>
      <c r="J188" s="36">
        <v>1289.8666666666663</v>
      </c>
      <c r="K188" s="31">
        <v>1254.5999999999999</v>
      </c>
      <c r="L188" s="31">
        <v>1217.5</v>
      </c>
      <c r="M188" s="31">
        <v>11.48854</v>
      </c>
      <c r="N188" s="1"/>
      <c r="O188" s="1"/>
    </row>
    <row r="189" spans="1:15" ht="12.75" customHeight="1">
      <c r="A189" s="33">
        <v>179</v>
      </c>
      <c r="B189" s="53" t="s">
        <v>388</v>
      </c>
      <c r="C189" s="31">
        <v>894.15</v>
      </c>
      <c r="D189" s="36">
        <v>919.01666666666677</v>
      </c>
      <c r="E189" s="36">
        <v>848.03333333333353</v>
      </c>
      <c r="F189" s="36">
        <v>801.91666666666674</v>
      </c>
      <c r="G189" s="36">
        <v>730.93333333333351</v>
      </c>
      <c r="H189" s="36">
        <v>965.13333333333355</v>
      </c>
      <c r="I189" s="36">
        <v>1036.1166666666668</v>
      </c>
      <c r="J189" s="36">
        <v>1082.2333333333336</v>
      </c>
      <c r="K189" s="31">
        <v>990</v>
      </c>
      <c r="L189" s="31">
        <v>872.9</v>
      </c>
      <c r="M189" s="31">
        <v>37.301369999999999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2532.6999999999998</v>
      </c>
      <c r="D190" s="36">
        <v>2556.2833333333333</v>
      </c>
      <c r="E190" s="36">
        <v>2455.7666666666664</v>
      </c>
      <c r="F190" s="36">
        <v>2378.833333333333</v>
      </c>
      <c r="G190" s="36">
        <v>2278.3166666666662</v>
      </c>
      <c r="H190" s="36">
        <v>2633.2166666666667</v>
      </c>
      <c r="I190" s="36">
        <v>2733.733333333334</v>
      </c>
      <c r="J190" s="36">
        <v>2810.666666666667</v>
      </c>
      <c r="K190" s="31">
        <v>2656.8</v>
      </c>
      <c r="L190" s="31">
        <v>2479.35</v>
      </c>
      <c r="M190" s="31">
        <v>18.468879999999999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424.65</v>
      </c>
      <c r="D191" s="36">
        <v>423.2</v>
      </c>
      <c r="E191" s="36">
        <v>419.7</v>
      </c>
      <c r="F191" s="36">
        <v>414.75</v>
      </c>
      <c r="G191" s="36">
        <v>411.25</v>
      </c>
      <c r="H191" s="36">
        <v>428.15</v>
      </c>
      <c r="I191" s="36">
        <v>431.65</v>
      </c>
      <c r="J191" s="36">
        <v>436.59999999999997</v>
      </c>
      <c r="K191" s="31">
        <v>426.7</v>
      </c>
      <c r="L191" s="31">
        <v>418.25</v>
      </c>
      <c r="M191" s="31">
        <v>6.5758599999999996</v>
      </c>
      <c r="N191" s="1"/>
      <c r="O191" s="1"/>
    </row>
    <row r="192" spans="1:15" ht="12.75" customHeight="1">
      <c r="A192" s="33">
        <v>182</v>
      </c>
      <c r="B192" s="53" t="s">
        <v>389</v>
      </c>
      <c r="C192" s="31">
        <v>666.65</v>
      </c>
      <c r="D192" s="36">
        <v>670.2166666666667</v>
      </c>
      <c r="E192" s="36">
        <v>659.43333333333339</v>
      </c>
      <c r="F192" s="36">
        <v>652.2166666666667</v>
      </c>
      <c r="G192" s="36">
        <v>641.43333333333339</v>
      </c>
      <c r="H192" s="36">
        <v>677.43333333333339</v>
      </c>
      <c r="I192" s="36">
        <v>688.2166666666667</v>
      </c>
      <c r="J192" s="36">
        <v>695.43333333333339</v>
      </c>
      <c r="K192" s="31">
        <v>681</v>
      </c>
      <c r="L192" s="31">
        <v>663</v>
      </c>
      <c r="M192" s="31">
        <v>8.5612899999999996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2437.35</v>
      </c>
      <c r="D193" s="36">
        <v>2430.1333333333337</v>
      </c>
      <c r="E193" s="36">
        <v>2408.2666666666673</v>
      </c>
      <c r="F193" s="36">
        <v>2379.1833333333338</v>
      </c>
      <c r="G193" s="36">
        <v>2357.3166666666675</v>
      </c>
      <c r="H193" s="36">
        <v>2459.2166666666672</v>
      </c>
      <c r="I193" s="36">
        <v>2481.083333333333</v>
      </c>
      <c r="J193" s="36">
        <v>2510.166666666667</v>
      </c>
      <c r="K193" s="31">
        <v>2452</v>
      </c>
      <c r="L193" s="31">
        <v>2401.0500000000002</v>
      </c>
      <c r="M193" s="31">
        <v>14.66226</v>
      </c>
      <c r="N193" s="1"/>
      <c r="O193" s="1"/>
    </row>
    <row r="194" spans="1:15" ht="12.75" customHeight="1">
      <c r="A194" s="33">
        <v>184</v>
      </c>
      <c r="B194" s="53" t="s">
        <v>390</v>
      </c>
      <c r="C194" s="31">
        <v>1064.7</v>
      </c>
      <c r="D194" s="36">
        <v>1083.0166666666667</v>
      </c>
      <c r="E194" s="36">
        <v>1037.0333333333333</v>
      </c>
      <c r="F194" s="36">
        <v>1009.3666666666666</v>
      </c>
      <c r="G194" s="36">
        <v>963.38333333333321</v>
      </c>
      <c r="H194" s="36">
        <v>1110.6833333333334</v>
      </c>
      <c r="I194" s="36">
        <v>1156.6666666666665</v>
      </c>
      <c r="J194" s="36">
        <v>1184.3333333333335</v>
      </c>
      <c r="K194" s="31">
        <v>1129</v>
      </c>
      <c r="L194" s="31">
        <v>1055.3499999999999</v>
      </c>
      <c r="M194" s="31">
        <v>6.9251699999999996</v>
      </c>
      <c r="N194" s="1"/>
      <c r="O194" s="1"/>
    </row>
    <row r="195" spans="1:15" ht="12.75" customHeight="1">
      <c r="A195" s="33">
        <v>185</v>
      </c>
      <c r="B195" s="53" t="s">
        <v>391</v>
      </c>
      <c r="C195" s="31">
        <v>2124.4499999999998</v>
      </c>
      <c r="D195" s="36">
        <v>2128</v>
      </c>
      <c r="E195" s="36">
        <v>2103</v>
      </c>
      <c r="F195" s="36">
        <v>2081.5500000000002</v>
      </c>
      <c r="G195" s="36">
        <v>2056.5500000000002</v>
      </c>
      <c r="H195" s="36">
        <v>2149.4499999999998</v>
      </c>
      <c r="I195" s="36">
        <v>2174.4499999999998</v>
      </c>
      <c r="J195" s="36">
        <v>2195.8999999999996</v>
      </c>
      <c r="K195" s="31">
        <v>2153</v>
      </c>
      <c r="L195" s="31">
        <v>2106.5500000000002</v>
      </c>
      <c r="M195" s="31">
        <v>0.19486999999999999</v>
      </c>
      <c r="N195" s="1"/>
      <c r="O195" s="1"/>
    </row>
    <row r="196" spans="1:15" ht="12.75" customHeight="1">
      <c r="A196" s="33">
        <v>186</v>
      </c>
      <c r="B196" s="53" t="s">
        <v>392</v>
      </c>
      <c r="C196" s="31">
        <v>789.25</v>
      </c>
      <c r="D196" s="36">
        <v>790.51666666666677</v>
      </c>
      <c r="E196" s="36">
        <v>778.73333333333358</v>
      </c>
      <c r="F196" s="36">
        <v>768.21666666666681</v>
      </c>
      <c r="G196" s="36">
        <v>756.43333333333362</v>
      </c>
      <c r="H196" s="36">
        <v>801.03333333333353</v>
      </c>
      <c r="I196" s="36">
        <v>812.81666666666661</v>
      </c>
      <c r="J196" s="36">
        <v>823.33333333333348</v>
      </c>
      <c r="K196" s="31">
        <v>802.3</v>
      </c>
      <c r="L196" s="31">
        <v>780</v>
      </c>
      <c r="M196" s="31">
        <v>0.47171999999999997</v>
      </c>
      <c r="N196" s="1"/>
      <c r="O196" s="1"/>
    </row>
    <row r="197" spans="1:15" ht="12.75" customHeight="1">
      <c r="A197" s="33">
        <v>187</v>
      </c>
      <c r="B197" s="53" t="s">
        <v>393</v>
      </c>
      <c r="C197" s="31">
        <v>167.25</v>
      </c>
      <c r="D197" s="36">
        <v>167.75</v>
      </c>
      <c r="E197" s="36">
        <v>166</v>
      </c>
      <c r="F197" s="36">
        <v>164.75</v>
      </c>
      <c r="G197" s="36">
        <v>163</v>
      </c>
      <c r="H197" s="36">
        <v>169</v>
      </c>
      <c r="I197" s="36">
        <v>170.75</v>
      </c>
      <c r="J197" s="36">
        <v>172</v>
      </c>
      <c r="K197" s="31">
        <v>169.5</v>
      </c>
      <c r="L197" s="31">
        <v>166.5</v>
      </c>
      <c r="M197" s="31">
        <v>2.8753199999999999</v>
      </c>
      <c r="N197" s="1"/>
      <c r="O197" s="1"/>
    </row>
    <row r="198" spans="1:15" ht="12.75" customHeight="1">
      <c r="A198" s="33">
        <v>188</v>
      </c>
      <c r="B198" s="53" t="s">
        <v>394</v>
      </c>
      <c r="C198" s="31">
        <v>3640.9</v>
      </c>
      <c r="D198" s="36">
        <v>3642.9</v>
      </c>
      <c r="E198" s="36">
        <v>3599.6000000000004</v>
      </c>
      <c r="F198" s="36">
        <v>3558.3</v>
      </c>
      <c r="G198" s="36">
        <v>3515.0000000000005</v>
      </c>
      <c r="H198" s="36">
        <v>3684.2000000000003</v>
      </c>
      <c r="I198" s="36">
        <v>3727.5000000000005</v>
      </c>
      <c r="J198" s="36">
        <v>3768.8</v>
      </c>
      <c r="K198" s="31">
        <v>3686.2</v>
      </c>
      <c r="L198" s="31">
        <v>3601.6</v>
      </c>
      <c r="M198" s="31">
        <v>0.74648000000000003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537.1</v>
      </c>
      <c r="D199" s="36">
        <v>540.70000000000005</v>
      </c>
      <c r="E199" s="36">
        <v>531.10000000000014</v>
      </c>
      <c r="F199" s="36">
        <v>525.10000000000014</v>
      </c>
      <c r="G199" s="36">
        <v>515.50000000000023</v>
      </c>
      <c r="H199" s="36">
        <v>546.70000000000005</v>
      </c>
      <c r="I199" s="36">
        <v>556.29999999999995</v>
      </c>
      <c r="J199" s="36">
        <v>562.29999999999995</v>
      </c>
      <c r="K199" s="31">
        <v>550.29999999999995</v>
      </c>
      <c r="L199" s="31">
        <v>534.70000000000005</v>
      </c>
      <c r="M199" s="31">
        <v>14.356339999999999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698.25</v>
      </c>
      <c r="D200" s="36">
        <v>703.01666666666677</v>
      </c>
      <c r="E200" s="36">
        <v>690.33333333333348</v>
      </c>
      <c r="F200" s="36">
        <v>682.41666666666674</v>
      </c>
      <c r="G200" s="36">
        <v>669.73333333333346</v>
      </c>
      <c r="H200" s="36">
        <v>710.93333333333351</v>
      </c>
      <c r="I200" s="36">
        <v>723.61666666666667</v>
      </c>
      <c r="J200" s="36">
        <v>731.53333333333353</v>
      </c>
      <c r="K200" s="31">
        <v>715.7</v>
      </c>
      <c r="L200" s="31">
        <v>695.1</v>
      </c>
      <c r="M200" s="31">
        <v>8.2896900000000002</v>
      </c>
      <c r="N200" s="1"/>
      <c r="O200" s="1"/>
    </row>
    <row r="201" spans="1:15" ht="12.75" customHeight="1">
      <c r="A201" s="33">
        <v>191</v>
      </c>
      <c r="B201" s="53" t="s">
        <v>395</v>
      </c>
      <c r="C201" s="31">
        <v>212.05</v>
      </c>
      <c r="D201" s="36">
        <v>211.83333333333334</v>
      </c>
      <c r="E201" s="36">
        <v>208.76666666666668</v>
      </c>
      <c r="F201" s="36">
        <v>205.48333333333335</v>
      </c>
      <c r="G201" s="36">
        <v>202.41666666666669</v>
      </c>
      <c r="H201" s="36">
        <v>215.11666666666667</v>
      </c>
      <c r="I201" s="36">
        <v>218.18333333333334</v>
      </c>
      <c r="J201" s="36">
        <v>221.46666666666667</v>
      </c>
      <c r="K201" s="31">
        <v>214.9</v>
      </c>
      <c r="L201" s="31">
        <v>208.55</v>
      </c>
      <c r="M201" s="31">
        <v>19.828569999999999</v>
      </c>
      <c r="N201" s="1"/>
      <c r="O201" s="1"/>
    </row>
    <row r="202" spans="1:15" ht="12.75" customHeight="1">
      <c r="A202" s="33">
        <v>192</v>
      </c>
      <c r="B202" s="53" t="s">
        <v>396</v>
      </c>
      <c r="C202" s="31">
        <v>246.8</v>
      </c>
      <c r="D202" s="36">
        <v>245.7833333333333</v>
      </c>
      <c r="E202" s="36">
        <v>243.71666666666661</v>
      </c>
      <c r="F202" s="36">
        <v>240.6333333333333</v>
      </c>
      <c r="G202" s="36">
        <v>238.56666666666661</v>
      </c>
      <c r="H202" s="36">
        <v>248.86666666666662</v>
      </c>
      <c r="I202" s="36">
        <v>250.93333333333334</v>
      </c>
      <c r="J202" s="36">
        <v>254.01666666666662</v>
      </c>
      <c r="K202" s="31">
        <v>247.85</v>
      </c>
      <c r="L202" s="31">
        <v>242.7</v>
      </c>
      <c r="M202" s="31">
        <v>24.29476</v>
      </c>
      <c r="N202" s="1"/>
      <c r="O202" s="1"/>
    </row>
    <row r="203" spans="1:15" ht="12.75" customHeight="1">
      <c r="A203" s="33">
        <v>193</v>
      </c>
      <c r="B203" s="53" t="s">
        <v>275</v>
      </c>
      <c r="C203" s="31">
        <v>294.14999999999998</v>
      </c>
      <c r="D203" s="36">
        <v>295.11666666666662</v>
      </c>
      <c r="E203" s="36">
        <v>292.48333333333323</v>
      </c>
      <c r="F203" s="36">
        <v>290.81666666666661</v>
      </c>
      <c r="G203" s="36">
        <v>288.18333333333322</v>
      </c>
      <c r="H203" s="36">
        <v>296.78333333333325</v>
      </c>
      <c r="I203" s="36">
        <v>299.41666666666657</v>
      </c>
      <c r="J203" s="36">
        <v>301.08333333333326</v>
      </c>
      <c r="K203" s="31">
        <v>297.75</v>
      </c>
      <c r="L203" s="31">
        <v>293.45</v>
      </c>
      <c r="M203" s="31">
        <v>32.399639999999998</v>
      </c>
      <c r="N203" s="1"/>
      <c r="O203" s="1"/>
    </row>
    <row r="204" spans="1:15" ht="12.75" customHeight="1">
      <c r="A204" s="33">
        <v>194</v>
      </c>
      <c r="B204" s="53" t="s">
        <v>397</v>
      </c>
      <c r="C204" s="31">
        <v>2341.9</v>
      </c>
      <c r="D204" s="36">
        <v>2352.3833333333332</v>
      </c>
      <c r="E204" s="36">
        <v>2324.5166666666664</v>
      </c>
      <c r="F204" s="36">
        <v>2307.1333333333332</v>
      </c>
      <c r="G204" s="36">
        <v>2279.2666666666664</v>
      </c>
      <c r="H204" s="36">
        <v>2369.7666666666664</v>
      </c>
      <c r="I204" s="36">
        <v>2397.6333333333332</v>
      </c>
      <c r="J204" s="36">
        <v>2415.0166666666664</v>
      </c>
      <c r="K204" s="31">
        <v>2380.25</v>
      </c>
      <c r="L204" s="31">
        <v>2335</v>
      </c>
      <c r="M204" s="31">
        <v>1.6649099999999999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1360.7</v>
      </c>
      <c r="D205" s="36">
        <v>1365.5333333333335</v>
      </c>
      <c r="E205" s="36">
        <v>1353.166666666667</v>
      </c>
      <c r="F205" s="36">
        <v>1345.6333333333334</v>
      </c>
      <c r="G205" s="36">
        <v>1333.2666666666669</v>
      </c>
      <c r="H205" s="36">
        <v>1373.0666666666671</v>
      </c>
      <c r="I205" s="36">
        <v>1385.4333333333334</v>
      </c>
      <c r="J205" s="36">
        <v>1392.9666666666672</v>
      </c>
      <c r="K205" s="31">
        <v>1377.9</v>
      </c>
      <c r="L205" s="31">
        <v>1358</v>
      </c>
      <c r="M205" s="31">
        <v>65.555049999999994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3938.4</v>
      </c>
      <c r="D206" s="36">
        <v>3927.1666666666665</v>
      </c>
      <c r="E206" s="36">
        <v>3904.2333333333331</v>
      </c>
      <c r="F206" s="36">
        <v>3870.0666666666666</v>
      </c>
      <c r="G206" s="36">
        <v>3847.1333333333332</v>
      </c>
      <c r="H206" s="36">
        <v>3961.333333333333</v>
      </c>
      <c r="I206" s="36">
        <v>3984.2666666666664</v>
      </c>
      <c r="J206" s="36">
        <v>4018.4333333333329</v>
      </c>
      <c r="K206" s="31">
        <v>3950.1</v>
      </c>
      <c r="L206" s="31">
        <v>3893</v>
      </c>
      <c r="M206" s="31">
        <v>2.3419599999999998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1532.25</v>
      </c>
      <c r="D207" s="36">
        <v>1529.8666666666668</v>
      </c>
      <c r="E207" s="36">
        <v>1522.7333333333336</v>
      </c>
      <c r="F207" s="36">
        <v>1513.2166666666667</v>
      </c>
      <c r="G207" s="36">
        <v>1506.0833333333335</v>
      </c>
      <c r="H207" s="36">
        <v>1539.3833333333337</v>
      </c>
      <c r="I207" s="36">
        <v>1546.5166666666669</v>
      </c>
      <c r="J207" s="36">
        <v>1556.0333333333338</v>
      </c>
      <c r="K207" s="31">
        <v>1537</v>
      </c>
      <c r="L207" s="31">
        <v>1520.35</v>
      </c>
      <c r="M207" s="31">
        <v>167.37503000000001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576.35</v>
      </c>
      <c r="D208" s="36">
        <v>578.76666666666677</v>
      </c>
      <c r="E208" s="36">
        <v>570.98333333333358</v>
      </c>
      <c r="F208" s="36">
        <v>565.61666666666679</v>
      </c>
      <c r="G208" s="36">
        <v>557.8333333333336</v>
      </c>
      <c r="H208" s="36">
        <v>584.13333333333355</v>
      </c>
      <c r="I208" s="36">
        <v>591.91666666666663</v>
      </c>
      <c r="J208" s="36">
        <v>597.28333333333353</v>
      </c>
      <c r="K208" s="31">
        <v>586.54999999999995</v>
      </c>
      <c r="L208" s="31">
        <v>573.4</v>
      </c>
      <c r="M208" s="31">
        <v>82.923419999999993</v>
      </c>
      <c r="N208" s="1"/>
      <c r="O208" s="1"/>
    </row>
    <row r="209" spans="1:15" ht="12.75" customHeight="1">
      <c r="A209" s="33">
        <v>199</v>
      </c>
      <c r="B209" s="53" t="s">
        <v>398</v>
      </c>
      <c r="C209" s="31">
        <v>103.6</v>
      </c>
      <c r="D209" s="36">
        <v>102.68333333333334</v>
      </c>
      <c r="E209" s="36">
        <v>100.96666666666667</v>
      </c>
      <c r="F209" s="36">
        <v>98.333333333333329</v>
      </c>
      <c r="G209" s="36">
        <v>96.61666666666666</v>
      </c>
      <c r="H209" s="36">
        <v>105.31666666666668</v>
      </c>
      <c r="I209" s="36">
        <v>107.03333333333335</v>
      </c>
      <c r="J209" s="36">
        <v>109.66666666666669</v>
      </c>
      <c r="K209" s="31">
        <v>104.4</v>
      </c>
      <c r="L209" s="31">
        <v>100.05</v>
      </c>
      <c r="M209" s="31">
        <v>354.46967000000001</v>
      </c>
      <c r="N209" s="1"/>
      <c r="O209" s="1"/>
    </row>
    <row r="210" spans="1:15" ht="12.75" customHeight="1">
      <c r="A210" s="33">
        <v>200</v>
      </c>
      <c r="B210" s="53" t="s">
        <v>399</v>
      </c>
      <c r="C210" s="31">
        <v>450.95</v>
      </c>
      <c r="D210" s="36">
        <v>452.98333333333335</v>
      </c>
      <c r="E210" s="36">
        <v>447.9666666666667</v>
      </c>
      <c r="F210" s="36">
        <v>444.98333333333335</v>
      </c>
      <c r="G210" s="36">
        <v>439.9666666666667</v>
      </c>
      <c r="H210" s="36">
        <v>455.9666666666667</v>
      </c>
      <c r="I210" s="36">
        <v>460.98333333333335</v>
      </c>
      <c r="J210" s="36">
        <v>463.9666666666667</v>
      </c>
      <c r="K210" s="31">
        <v>458</v>
      </c>
      <c r="L210" s="31">
        <v>450</v>
      </c>
      <c r="M210" s="31">
        <v>0.31999</v>
      </c>
      <c r="N210" s="1"/>
      <c r="O210" s="1"/>
    </row>
    <row r="211" spans="1:15" ht="12.75" customHeight="1">
      <c r="A211" s="33">
        <v>201</v>
      </c>
      <c r="B211" s="53" t="s">
        <v>400</v>
      </c>
      <c r="C211" s="31">
        <v>811.15</v>
      </c>
      <c r="D211" s="36">
        <v>814.01666666666677</v>
      </c>
      <c r="E211" s="36">
        <v>807.13333333333355</v>
      </c>
      <c r="F211" s="36">
        <v>803.11666666666679</v>
      </c>
      <c r="G211" s="36">
        <v>796.23333333333358</v>
      </c>
      <c r="H211" s="36">
        <v>818.03333333333353</v>
      </c>
      <c r="I211" s="36">
        <v>824.91666666666674</v>
      </c>
      <c r="J211" s="36">
        <v>828.93333333333351</v>
      </c>
      <c r="K211" s="31">
        <v>820.9</v>
      </c>
      <c r="L211" s="31">
        <v>810</v>
      </c>
      <c r="M211" s="31">
        <v>1.7993399999999999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1667.65</v>
      </c>
      <c r="D212" s="36">
        <v>1674.8500000000001</v>
      </c>
      <c r="E212" s="36">
        <v>1642.8500000000004</v>
      </c>
      <c r="F212" s="36">
        <v>1618.0500000000002</v>
      </c>
      <c r="G212" s="36">
        <v>1586.0500000000004</v>
      </c>
      <c r="H212" s="36">
        <v>1699.6500000000003</v>
      </c>
      <c r="I212" s="36">
        <v>1731.6499999999999</v>
      </c>
      <c r="J212" s="36">
        <v>1756.4500000000003</v>
      </c>
      <c r="K212" s="31">
        <v>1706.85</v>
      </c>
      <c r="L212" s="31">
        <v>1650.05</v>
      </c>
      <c r="M212" s="31">
        <v>29.85962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4561.5</v>
      </c>
      <c r="D213" s="36">
        <v>4579.2666666666664</v>
      </c>
      <c r="E213" s="36">
        <v>4533.5333333333328</v>
      </c>
      <c r="F213" s="36">
        <v>4505.5666666666666</v>
      </c>
      <c r="G213" s="36">
        <v>4459.833333333333</v>
      </c>
      <c r="H213" s="36">
        <v>4607.2333333333327</v>
      </c>
      <c r="I213" s="36">
        <v>4652.9666666666662</v>
      </c>
      <c r="J213" s="36">
        <v>4680.9333333333325</v>
      </c>
      <c r="K213" s="31">
        <v>4625</v>
      </c>
      <c r="L213" s="31">
        <v>4551.3</v>
      </c>
      <c r="M213" s="31">
        <v>8.0847800000000003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641.45000000000005</v>
      </c>
      <c r="D214" s="36">
        <v>639</v>
      </c>
      <c r="E214" s="36">
        <v>631.1</v>
      </c>
      <c r="F214" s="36">
        <v>620.75</v>
      </c>
      <c r="G214" s="36">
        <v>612.85</v>
      </c>
      <c r="H214" s="36">
        <v>649.35</v>
      </c>
      <c r="I214" s="36">
        <v>657.25000000000011</v>
      </c>
      <c r="J214" s="36">
        <v>667.6</v>
      </c>
      <c r="K214" s="31">
        <v>646.9</v>
      </c>
      <c r="L214" s="31">
        <v>628.65</v>
      </c>
      <c r="M214" s="31">
        <v>179.29526000000001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3947.2</v>
      </c>
      <c r="D215" s="36">
        <v>3950.5666666666662</v>
      </c>
      <c r="E215" s="36">
        <v>3928.0333333333324</v>
      </c>
      <c r="F215" s="36">
        <v>3908.8666666666663</v>
      </c>
      <c r="G215" s="36">
        <v>3886.3333333333326</v>
      </c>
      <c r="H215" s="36">
        <v>3969.7333333333322</v>
      </c>
      <c r="I215" s="36">
        <v>3992.266666666666</v>
      </c>
      <c r="J215" s="36">
        <v>4011.433333333332</v>
      </c>
      <c r="K215" s="31">
        <v>3973.1</v>
      </c>
      <c r="L215" s="31">
        <v>3931.4</v>
      </c>
      <c r="M215" s="31">
        <v>10.08325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391.45</v>
      </c>
      <c r="D216" s="36">
        <v>390.41666666666669</v>
      </c>
      <c r="E216" s="36">
        <v>385.83333333333337</v>
      </c>
      <c r="F216" s="36">
        <v>380.2166666666667</v>
      </c>
      <c r="G216" s="36">
        <v>375.63333333333338</v>
      </c>
      <c r="H216" s="36">
        <v>396.03333333333336</v>
      </c>
      <c r="I216" s="36">
        <v>400.61666666666673</v>
      </c>
      <c r="J216" s="36">
        <v>406.23333333333335</v>
      </c>
      <c r="K216" s="31">
        <v>395</v>
      </c>
      <c r="L216" s="31">
        <v>384.8</v>
      </c>
      <c r="M216" s="31">
        <v>97.062430000000006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533.5</v>
      </c>
      <c r="D217" s="36">
        <v>524.91666666666663</v>
      </c>
      <c r="E217" s="36">
        <v>513.08333333333326</v>
      </c>
      <c r="F217" s="36">
        <v>492.66666666666663</v>
      </c>
      <c r="G217" s="36">
        <v>480.83333333333326</v>
      </c>
      <c r="H217" s="36">
        <v>545.33333333333326</v>
      </c>
      <c r="I217" s="36">
        <v>557.16666666666652</v>
      </c>
      <c r="J217" s="36">
        <v>577.58333333333326</v>
      </c>
      <c r="K217" s="31">
        <v>536.75</v>
      </c>
      <c r="L217" s="31">
        <v>504.5</v>
      </c>
      <c r="M217" s="31">
        <v>216.95417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2226.3000000000002</v>
      </c>
      <c r="D218" s="36">
        <v>2224.85</v>
      </c>
      <c r="E218" s="36">
        <v>2206.5</v>
      </c>
      <c r="F218" s="36">
        <v>2186.7000000000003</v>
      </c>
      <c r="G218" s="36">
        <v>2168.3500000000004</v>
      </c>
      <c r="H218" s="36">
        <v>2244.6499999999996</v>
      </c>
      <c r="I218" s="36">
        <v>2262.9999999999991</v>
      </c>
      <c r="J218" s="36">
        <v>2282.7999999999993</v>
      </c>
      <c r="K218" s="31">
        <v>2243.1999999999998</v>
      </c>
      <c r="L218" s="31">
        <v>2205.0500000000002</v>
      </c>
      <c r="M218" s="31">
        <v>21.403829999999999</v>
      </c>
      <c r="N218" s="1"/>
      <c r="O218" s="1"/>
    </row>
    <row r="219" spans="1:15" ht="12.75" customHeight="1">
      <c r="A219" s="33">
        <v>209</v>
      </c>
      <c r="B219" s="53" t="s">
        <v>276</v>
      </c>
      <c r="C219" s="31">
        <v>432.1</v>
      </c>
      <c r="D219" s="36">
        <v>431.2166666666667</v>
      </c>
      <c r="E219" s="36">
        <v>425.08333333333337</v>
      </c>
      <c r="F219" s="36">
        <v>418.06666666666666</v>
      </c>
      <c r="G219" s="36">
        <v>411.93333333333334</v>
      </c>
      <c r="H219" s="36">
        <v>438.23333333333341</v>
      </c>
      <c r="I219" s="36">
        <v>444.36666666666673</v>
      </c>
      <c r="J219" s="36">
        <v>451.38333333333344</v>
      </c>
      <c r="K219" s="31">
        <v>437.35</v>
      </c>
      <c r="L219" s="31">
        <v>424.2</v>
      </c>
      <c r="M219" s="31">
        <v>22.499970000000001</v>
      </c>
      <c r="N219" s="1"/>
      <c r="O219" s="1"/>
    </row>
    <row r="220" spans="1:15" ht="12.75" customHeight="1">
      <c r="A220" s="33">
        <v>210</v>
      </c>
      <c r="B220" s="53" t="s">
        <v>402</v>
      </c>
      <c r="C220" s="31">
        <v>9783.85</v>
      </c>
      <c r="D220" s="36">
        <v>9744.5666666666675</v>
      </c>
      <c r="E220" s="36">
        <v>9499.2833333333347</v>
      </c>
      <c r="F220" s="36">
        <v>9214.7166666666672</v>
      </c>
      <c r="G220" s="36">
        <v>8969.4333333333343</v>
      </c>
      <c r="H220" s="36">
        <v>10029.133333333335</v>
      </c>
      <c r="I220" s="36">
        <v>10274.416666666668</v>
      </c>
      <c r="J220" s="36">
        <v>10558.983333333335</v>
      </c>
      <c r="K220" s="31">
        <v>9989.85</v>
      </c>
      <c r="L220" s="31">
        <v>9460</v>
      </c>
      <c r="M220" s="31">
        <v>2.8089</v>
      </c>
      <c r="N220" s="1"/>
      <c r="O220" s="1"/>
    </row>
    <row r="221" spans="1:15" ht="12.75" customHeight="1">
      <c r="A221" s="33">
        <v>211</v>
      </c>
      <c r="B221" s="53" t="s">
        <v>403</v>
      </c>
      <c r="C221" s="31">
        <v>890.3</v>
      </c>
      <c r="D221" s="36">
        <v>897.76666666666677</v>
      </c>
      <c r="E221" s="36">
        <v>875.53333333333353</v>
      </c>
      <c r="F221" s="36">
        <v>860.76666666666677</v>
      </c>
      <c r="G221" s="36">
        <v>838.53333333333353</v>
      </c>
      <c r="H221" s="36">
        <v>912.53333333333353</v>
      </c>
      <c r="I221" s="36">
        <v>934.76666666666688</v>
      </c>
      <c r="J221" s="36">
        <v>949.53333333333353</v>
      </c>
      <c r="K221" s="31">
        <v>920</v>
      </c>
      <c r="L221" s="31">
        <v>883</v>
      </c>
      <c r="M221" s="31">
        <v>1.0601100000000001</v>
      </c>
      <c r="N221" s="1"/>
      <c r="O221" s="1"/>
    </row>
    <row r="222" spans="1:15" ht="12.75" customHeight="1">
      <c r="A222" s="33">
        <v>212</v>
      </c>
      <c r="B222" s="53" t="s">
        <v>277</v>
      </c>
      <c r="C222" s="31">
        <v>44950.8</v>
      </c>
      <c r="D222" s="36">
        <v>44938.666666666664</v>
      </c>
      <c r="E222" s="36">
        <v>44322.333333333328</v>
      </c>
      <c r="F222" s="36">
        <v>43693.866666666661</v>
      </c>
      <c r="G222" s="36">
        <v>43077.533333333326</v>
      </c>
      <c r="H222" s="36">
        <v>45567.133333333331</v>
      </c>
      <c r="I222" s="36">
        <v>46183.46666666666</v>
      </c>
      <c r="J222" s="36">
        <v>46811.933333333334</v>
      </c>
      <c r="K222" s="31">
        <v>45555</v>
      </c>
      <c r="L222" s="31">
        <v>44310.2</v>
      </c>
      <c r="M222" s="31">
        <v>5.8700000000000002E-2</v>
      </c>
      <c r="N222" s="1"/>
      <c r="O222" s="1"/>
    </row>
    <row r="223" spans="1:15" ht="12.75" customHeight="1">
      <c r="A223" s="33">
        <v>213</v>
      </c>
      <c r="B223" s="53" t="s">
        <v>404</v>
      </c>
      <c r="C223" s="31">
        <v>222</v>
      </c>
      <c r="D223" s="36">
        <v>223.81666666666669</v>
      </c>
      <c r="E223" s="36">
        <v>219.48333333333338</v>
      </c>
      <c r="F223" s="36">
        <v>216.9666666666667</v>
      </c>
      <c r="G223" s="36">
        <v>212.63333333333338</v>
      </c>
      <c r="H223" s="36">
        <v>226.33333333333337</v>
      </c>
      <c r="I223" s="36">
        <v>230.66666666666669</v>
      </c>
      <c r="J223" s="36">
        <v>233.18333333333337</v>
      </c>
      <c r="K223" s="31">
        <v>228.15</v>
      </c>
      <c r="L223" s="31">
        <v>221.3</v>
      </c>
      <c r="M223" s="31">
        <v>93.520820000000001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1139.45</v>
      </c>
      <c r="D224" s="36">
        <v>1142.7333333333333</v>
      </c>
      <c r="E224" s="36">
        <v>1129.9666666666667</v>
      </c>
      <c r="F224" s="36">
        <v>1120.4833333333333</v>
      </c>
      <c r="G224" s="36">
        <v>1107.7166666666667</v>
      </c>
      <c r="H224" s="36">
        <v>1152.2166666666667</v>
      </c>
      <c r="I224" s="36">
        <v>1164.9833333333336</v>
      </c>
      <c r="J224" s="36">
        <v>1174.4666666666667</v>
      </c>
      <c r="K224" s="31">
        <v>1155.5</v>
      </c>
      <c r="L224" s="31">
        <v>1133.25</v>
      </c>
      <c r="M224" s="31">
        <v>251.18333999999999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1699.85</v>
      </c>
      <c r="D225" s="36">
        <v>1710.0999999999997</v>
      </c>
      <c r="E225" s="36">
        <v>1684.8999999999994</v>
      </c>
      <c r="F225" s="36">
        <v>1669.9499999999998</v>
      </c>
      <c r="G225" s="36">
        <v>1644.7499999999995</v>
      </c>
      <c r="H225" s="36">
        <v>1725.0499999999993</v>
      </c>
      <c r="I225" s="36">
        <v>1750.2499999999995</v>
      </c>
      <c r="J225" s="36">
        <v>1765.1999999999991</v>
      </c>
      <c r="K225" s="31">
        <v>1735.3</v>
      </c>
      <c r="L225" s="31">
        <v>1695.15</v>
      </c>
      <c r="M225" s="31">
        <v>3.2018399999999998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576.54999999999995</v>
      </c>
      <c r="D226" s="36">
        <v>576.5333333333333</v>
      </c>
      <c r="E226" s="36">
        <v>571.06666666666661</v>
      </c>
      <c r="F226" s="36">
        <v>565.58333333333326</v>
      </c>
      <c r="G226" s="36">
        <v>560.11666666666656</v>
      </c>
      <c r="H226" s="36">
        <v>582.01666666666665</v>
      </c>
      <c r="I226" s="36">
        <v>587.48333333333335</v>
      </c>
      <c r="J226" s="36">
        <v>592.9666666666667</v>
      </c>
      <c r="K226" s="31">
        <v>582</v>
      </c>
      <c r="L226" s="31">
        <v>571.04999999999995</v>
      </c>
      <c r="M226" s="31">
        <v>14.17126</v>
      </c>
      <c r="N226" s="1"/>
      <c r="O226" s="1"/>
    </row>
    <row r="227" spans="1:15" ht="12.75" customHeight="1">
      <c r="A227" s="33">
        <v>217</v>
      </c>
      <c r="B227" s="53" t="s">
        <v>278</v>
      </c>
      <c r="C227" s="31">
        <v>748.9</v>
      </c>
      <c r="D227" s="36">
        <v>751.16666666666663</v>
      </c>
      <c r="E227" s="36">
        <v>743.63333333333321</v>
      </c>
      <c r="F227" s="36">
        <v>738.36666666666656</v>
      </c>
      <c r="G227" s="36">
        <v>730.83333333333314</v>
      </c>
      <c r="H227" s="36">
        <v>756.43333333333328</v>
      </c>
      <c r="I227" s="36">
        <v>763.96666666666681</v>
      </c>
      <c r="J227" s="36">
        <v>769.23333333333335</v>
      </c>
      <c r="K227" s="31">
        <v>758.7</v>
      </c>
      <c r="L227" s="31">
        <v>745.9</v>
      </c>
      <c r="M227" s="31">
        <v>4.4504200000000003</v>
      </c>
      <c r="N227" s="1"/>
      <c r="O227" s="1"/>
    </row>
    <row r="228" spans="1:15" ht="12.75" customHeight="1">
      <c r="A228" s="33">
        <v>218</v>
      </c>
      <c r="B228" s="53" t="s">
        <v>405</v>
      </c>
      <c r="C228" s="31">
        <v>91.1</v>
      </c>
      <c r="D228" s="36">
        <v>91</v>
      </c>
      <c r="E228" s="36">
        <v>89.65</v>
      </c>
      <c r="F228" s="36">
        <v>88.2</v>
      </c>
      <c r="G228" s="36">
        <v>86.850000000000009</v>
      </c>
      <c r="H228" s="36">
        <v>92.45</v>
      </c>
      <c r="I228" s="36">
        <v>93.8</v>
      </c>
      <c r="J228" s="36">
        <v>95.25</v>
      </c>
      <c r="K228" s="31">
        <v>92.35</v>
      </c>
      <c r="L228" s="31">
        <v>89.55</v>
      </c>
      <c r="M228" s="31">
        <v>91.588509999999999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81.55</v>
      </c>
      <c r="D229" s="36">
        <v>81.833333333333329</v>
      </c>
      <c r="E229" s="36">
        <v>81.016666666666652</v>
      </c>
      <c r="F229" s="36">
        <v>80.48333333333332</v>
      </c>
      <c r="G229" s="36">
        <v>79.666666666666643</v>
      </c>
      <c r="H229" s="36">
        <v>82.36666666666666</v>
      </c>
      <c r="I229" s="36">
        <v>83.183333333333351</v>
      </c>
      <c r="J229" s="36">
        <v>83.716666666666669</v>
      </c>
      <c r="K229" s="31">
        <v>82.65</v>
      </c>
      <c r="L229" s="31">
        <v>81.3</v>
      </c>
      <c r="M229" s="31">
        <v>256.48410000000001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121.4</v>
      </c>
      <c r="D230" s="36">
        <v>121.7</v>
      </c>
      <c r="E230" s="36">
        <v>120.85000000000001</v>
      </c>
      <c r="F230" s="36">
        <v>120.30000000000001</v>
      </c>
      <c r="G230" s="36">
        <v>119.45000000000002</v>
      </c>
      <c r="H230" s="36">
        <v>122.25</v>
      </c>
      <c r="I230" s="36">
        <v>123.1</v>
      </c>
      <c r="J230" s="36">
        <v>123.64999999999999</v>
      </c>
      <c r="K230" s="31">
        <v>122.55</v>
      </c>
      <c r="L230" s="31">
        <v>121.15</v>
      </c>
      <c r="M230" s="31">
        <v>28.908860000000001</v>
      </c>
      <c r="N230" s="1"/>
      <c r="O230" s="1"/>
    </row>
    <row r="231" spans="1:15" ht="12.75" customHeight="1">
      <c r="A231" s="33">
        <v>221</v>
      </c>
      <c r="B231" s="53" t="s">
        <v>407</v>
      </c>
      <c r="C231" s="31">
        <v>397.8</v>
      </c>
      <c r="D231" s="36">
        <v>400.33333333333331</v>
      </c>
      <c r="E231" s="36">
        <v>392.46666666666664</v>
      </c>
      <c r="F231" s="36">
        <v>387.13333333333333</v>
      </c>
      <c r="G231" s="36">
        <v>379.26666666666665</v>
      </c>
      <c r="H231" s="36">
        <v>405.66666666666663</v>
      </c>
      <c r="I231" s="36">
        <v>413.5333333333333</v>
      </c>
      <c r="J231" s="36">
        <v>418.86666666666662</v>
      </c>
      <c r="K231" s="31">
        <v>408.2</v>
      </c>
      <c r="L231" s="31">
        <v>395</v>
      </c>
      <c r="M231" s="31">
        <v>10.165940000000001</v>
      </c>
      <c r="N231" s="1"/>
      <c r="O231" s="1"/>
    </row>
    <row r="232" spans="1:15" ht="12.75" customHeight="1">
      <c r="A232" s="33">
        <v>222</v>
      </c>
      <c r="B232" s="53" t="s">
        <v>408</v>
      </c>
      <c r="C232" s="31">
        <v>69.7</v>
      </c>
      <c r="D232" s="36">
        <v>69.399999999999991</v>
      </c>
      <c r="E232" s="36">
        <v>67.84999999999998</v>
      </c>
      <c r="F232" s="36">
        <v>65.999999999999986</v>
      </c>
      <c r="G232" s="36">
        <v>64.449999999999974</v>
      </c>
      <c r="H232" s="36">
        <v>71.249999999999986</v>
      </c>
      <c r="I232" s="36">
        <v>72.8</v>
      </c>
      <c r="J232" s="36">
        <v>74.649999999999991</v>
      </c>
      <c r="K232" s="31">
        <v>70.95</v>
      </c>
      <c r="L232" s="31">
        <v>67.55</v>
      </c>
      <c r="M232" s="31">
        <v>381.07997</v>
      </c>
      <c r="N232" s="1"/>
      <c r="O232" s="1"/>
    </row>
    <row r="233" spans="1:15" ht="12.75" customHeight="1">
      <c r="A233" s="33">
        <v>223</v>
      </c>
      <c r="B233" s="53" t="s">
        <v>812</v>
      </c>
      <c r="C233" s="31">
        <v>251.4</v>
      </c>
      <c r="D233" s="36">
        <v>251.20000000000002</v>
      </c>
      <c r="E233" s="36">
        <v>247.00000000000003</v>
      </c>
      <c r="F233" s="36">
        <v>242.60000000000002</v>
      </c>
      <c r="G233" s="36">
        <v>238.40000000000003</v>
      </c>
      <c r="H233" s="36">
        <v>255.60000000000002</v>
      </c>
      <c r="I233" s="36">
        <v>259.8</v>
      </c>
      <c r="J233" s="36">
        <v>264.20000000000005</v>
      </c>
      <c r="K233" s="31">
        <v>255.4</v>
      </c>
      <c r="L233" s="31">
        <v>246.8</v>
      </c>
      <c r="M233" s="31">
        <v>82.784809999999993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439</v>
      </c>
      <c r="D234" s="36">
        <v>438.81666666666666</v>
      </c>
      <c r="E234" s="36">
        <v>435.0333333333333</v>
      </c>
      <c r="F234" s="36">
        <v>431.06666666666666</v>
      </c>
      <c r="G234" s="36">
        <v>427.2833333333333</v>
      </c>
      <c r="H234" s="36">
        <v>442.7833333333333</v>
      </c>
      <c r="I234" s="36">
        <v>446.56666666666672</v>
      </c>
      <c r="J234" s="36">
        <v>450.5333333333333</v>
      </c>
      <c r="K234" s="31">
        <v>442.6</v>
      </c>
      <c r="L234" s="31">
        <v>434.85</v>
      </c>
      <c r="M234" s="31">
        <v>232.28908999999999</v>
      </c>
      <c r="N234" s="1"/>
      <c r="O234" s="1"/>
    </row>
    <row r="235" spans="1:15" ht="12.75" customHeight="1">
      <c r="A235" s="33">
        <v>225</v>
      </c>
      <c r="B235" s="53" t="s">
        <v>409</v>
      </c>
      <c r="C235" s="31">
        <v>304.8</v>
      </c>
      <c r="D235" s="36">
        <v>305.76666666666665</v>
      </c>
      <c r="E235" s="36">
        <v>302.48333333333329</v>
      </c>
      <c r="F235" s="36">
        <v>300.16666666666663</v>
      </c>
      <c r="G235" s="36">
        <v>296.88333333333327</v>
      </c>
      <c r="H235" s="36">
        <v>308.08333333333331</v>
      </c>
      <c r="I235" s="36">
        <v>311.36666666666662</v>
      </c>
      <c r="J235" s="36">
        <v>313.68333333333334</v>
      </c>
      <c r="K235" s="31">
        <v>309.05</v>
      </c>
      <c r="L235" s="31">
        <v>303.45</v>
      </c>
      <c r="M235" s="31">
        <v>15.69143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224.15</v>
      </c>
      <c r="D236" s="36">
        <v>224.54999999999998</v>
      </c>
      <c r="E236" s="36">
        <v>223.24999999999997</v>
      </c>
      <c r="F236" s="36">
        <v>222.35</v>
      </c>
      <c r="G236" s="36">
        <v>221.04999999999998</v>
      </c>
      <c r="H236" s="36">
        <v>225.44999999999996</v>
      </c>
      <c r="I236" s="36">
        <v>226.74999999999997</v>
      </c>
      <c r="J236" s="36">
        <v>227.64999999999995</v>
      </c>
      <c r="K236" s="31">
        <v>225.85</v>
      </c>
      <c r="L236" s="31">
        <v>223.65</v>
      </c>
      <c r="M236" s="31">
        <v>13.998100000000001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170.9</v>
      </c>
      <c r="D237" s="36">
        <v>171.19999999999996</v>
      </c>
      <c r="E237" s="36">
        <v>169.64999999999992</v>
      </c>
      <c r="F237" s="36">
        <v>168.39999999999995</v>
      </c>
      <c r="G237" s="36">
        <v>166.84999999999991</v>
      </c>
      <c r="H237" s="36">
        <v>172.44999999999993</v>
      </c>
      <c r="I237" s="36">
        <v>173.99999999999994</v>
      </c>
      <c r="J237" s="36">
        <v>175.24999999999994</v>
      </c>
      <c r="K237" s="31">
        <v>172.75</v>
      </c>
      <c r="L237" s="31">
        <v>169.95</v>
      </c>
      <c r="M237" s="31">
        <v>27.192830000000001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2861.05</v>
      </c>
      <c r="D238" s="36">
        <v>2823.7666666666664</v>
      </c>
      <c r="E238" s="36">
        <v>2739.2833333333328</v>
      </c>
      <c r="F238" s="36">
        <v>2617.5166666666664</v>
      </c>
      <c r="G238" s="36">
        <v>2533.0333333333328</v>
      </c>
      <c r="H238" s="36">
        <v>2945.5333333333328</v>
      </c>
      <c r="I238" s="36">
        <v>3030.0166666666664</v>
      </c>
      <c r="J238" s="36">
        <v>3151.7833333333328</v>
      </c>
      <c r="K238" s="31">
        <v>2908.25</v>
      </c>
      <c r="L238" s="31">
        <v>2702</v>
      </c>
      <c r="M238" s="31">
        <v>32.34178</v>
      </c>
      <c r="N238" s="1"/>
      <c r="O238" s="1"/>
    </row>
    <row r="239" spans="1:15" ht="12.75" customHeight="1">
      <c r="A239" s="33">
        <v>229</v>
      </c>
      <c r="B239" s="53" t="s">
        <v>279</v>
      </c>
      <c r="C239" s="31">
        <v>549.85</v>
      </c>
      <c r="D239" s="36">
        <v>550.13333333333333</v>
      </c>
      <c r="E239" s="36">
        <v>545.51666666666665</v>
      </c>
      <c r="F239" s="36">
        <v>541.18333333333328</v>
      </c>
      <c r="G239" s="36">
        <v>536.56666666666661</v>
      </c>
      <c r="H239" s="36">
        <v>554.4666666666667</v>
      </c>
      <c r="I239" s="36">
        <v>559.08333333333326</v>
      </c>
      <c r="J239" s="36">
        <v>563.41666666666674</v>
      </c>
      <c r="K239" s="31">
        <v>554.75</v>
      </c>
      <c r="L239" s="31">
        <v>545.79999999999995</v>
      </c>
      <c r="M239" s="31">
        <v>8.3741500000000002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156.19999999999999</v>
      </c>
      <c r="D240" s="36">
        <v>157.08333333333334</v>
      </c>
      <c r="E240" s="36">
        <v>154.36666666666667</v>
      </c>
      <c r="F240" s="36">
        <v>152.53333333333333</v>
      </c>
      <c r="G240" s="36">
        <v>149.81666666666666</v>
      </c>
      <c r="H240" s="36">
        <v>158.91666666666669</v>
      </c>
      <c r="I240" s="36">
        <v>161.63333333333333</v>
      </c>
      <c r="J240" s="36">
        <v>163.4666666666667</v>
      </c>
      <c r="K240" s="31">
        <v>159.80000000000001</v>
      </c>
      <c r="L240" s="31">
        <v>155.25</v>
      </c>
      <c r="M240" s="31">
        <v>126.25295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576.15</v>
      </c>
      <c r="D241" s="36">
        <v>578.43333333333328</v>
      </c>
      <c r="E241" s="36">
        <v>572.71666666666658</v>
      </c>
      <c r="F241" s="36">
        <v>569.2833333333333</v>
      </c>
      <c r="G241" s="36">
        <v>563.56666666666661</v>
      </c>
      <c r="H241" s="36">
        <v>581.86666666666656</v>
      </c>
      <c r="I241" s="36">
        <v>587.58333333333326</v>
      </c>
      <c r="J241" s="36">
        <v>591.01666666666654</v>
      </c>
      <c r="K241" s="31">
        <v>584.15</v>
      </c>
      <c r="L241" s="31">
        <v>575</v>
      </c>
      <c r="M241" s="31">
        <v>21.927569999999999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173.4</v>
      </c>
      <c r="D242" s="36">
        <v>172.08333333333334</v>
      </c>
      <c r="E242" s="36">
        <v>169.56666666666669</v>
      </c>
      <c r="F242" s="36">
        <v>165.73333333333335</v>
      </c>
      <c r="G242" s="36">
        <v>163.2166666666667</v>
      </c>
      <c r="H242" s="36">
        <v>175.91666666666669</v>
      </c>
      <c r="I242" s="36">
        <v>178.43333333333334</v>
      </c>
      <c r="J242" s="36">
        <v>182.26666666666668</v>
      </c>
      <c r="K242" s="31">
        <v>174.6</v>
      </c>
      <c r="L242" s="31">
        <v>168.25</v>
      </c>
      <c r="M242" s="31">
        <v>605.55112999999994</v>
      </c>
      <c r="N242" s="1"/>
      <c r="O242" s="1"/>
    </row>
    <row r="243" spans="1:15" ht="12.75" customHeight="1">
      <c r="A243" s="33">
        <v>233</v>
      </c>
      <c r="B243" s="53" t="s">
        <v>410</v>
      </c>
      <c r="C243" s="31">
        <v>67.05</v>
      </c>
      <c r="D243" s="36">
        <v>67.45</v>
      </c>
      <c r="E243" s="36">
        <v>66.400000000000006</v>
      </c>
      <c r="F243" s="36">
        <v>65.75</v>
      </c>
      <c r="G243" s="36">
        <v>64.7</v>
      </c>
      <c r="H243" s="36">
        <v>68.100000000000009</v>
      </c>
      <c r="I243" s="36">
        <v>69.149999999999991</v>
      </c>
      <c r="J243" s="36">
        <v>69.800000000000011</v>
      </c>
      <c r="K243" s="31">
        <v>68.5</v>
      </c>
      <c r="L243" s="31">
        <v>66.8</v>
      </c>
      <c r="M243" s="31">
        <v>128.74562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1056.3</v>
      </c>
      <c r="D244" s="36">
        <v>1056.5166666666667</v>
      </c>
      <c r="E244" s="36">
        <v>1036.5833333333333</v>
      </c>
      <c r="F244" s="36">
        <v>1016.8666666666666</v>
      </c>
      <c r="G244" s="36">
        <v>996.93333333333317</v>
      </c>
      <c r="H244" s="36">
        <v>1076.2333333333333</v>
      </c>
      <c r="I244" s="36">
        <v>1096.1666666666667</v>
      </c>
      <c r="J244" s="36">
        <v>1115.8833333333334</v>
      </c>
      <c r="K244" s="31">
        <v>1076.45</v>
      </c>
      <c r="L244" s="31">
        <v>1036.8</v>
      </c>
      <c r="M244" s="31">
        <v>37.022210000000001</v>
      </c>
      <c r="N244" s="1"/>
      <c r="O244" s="1"/>
    </row>
    <row r="245" spans="1:15" ht="12.75" customHeight="1">
      <c r="A245" s="33">
        <v>235</v>
      </c>
      <c r="B245" s="53" t="s">
        <v>411</v>
      </c>
      <c r="C245" s="31">
        <v>158.9</v>
      </c>
      <c r="D245" s="36">
        <v>158.76666666666668</v>
      </c>
      <c r="E245" s="36">
        <v>156.33333333333337</v>
      </c>
      <c r="F245" s="36">
        <v>153.76666666666668</v>
      </c>
      <c r="G245" s="36">
        <v>151.33333333333337</v>
      </c>
      <c r="H245" s="36">
        <v>161.33333333333337</v>
      </c>
      <c r="I245" s="36">
        <v>163.76666666666671</v>
      </c>
      <c r="J245" s="36">
        <v>166.33333333333337</v>
      </c>
      <c r="K245" s="31">
        <v>161.19999999999999</v>
      </c>
      <c r="L245" s="31">
        <v>156.19999999999999</v>
      </c>
      <c r="M245" s="31">
        <v>379.76109000000002</v>
      </c>
      <c r="N245" s="1"/>
      <c r="O245" s="1"/>
    </row>
    <row r="246" spans="1:15" ht="12.75" customHeight="1">
      <c r="A246" s="33">
        <v>236</v>
      </c>
      <c r="B246" s="53" t="s">
        <v>412</v>
      </c>
      <c r="C246" s="31">
        <v>1380.55</v>
      </c>
      <c r="D246" s="36">
        <v>1377.8500000000001</v>
      </c>
      <c r="E246" s="36">
        <v>1367.7500000000002</v>
      </c>
      <c r="F246" s="36">
        <v>1354.95</v>
      </c>
      <c r="G246" s="36">
        <v>1344.8500000000001</v>
      </c>
      <c r="H246" s="36">
        <v>1390.6500000000003</v>
      </c>
      <c r="I246" s="36">
        <v>1400.7500000000002</v>
      </c>
      <c r="J246" s="36">
        <v>1413.5500000000004</v>
      </c>
      <c r="K246" s="31">
        <v>1387.95</v>
      </c>
      <c r="L246" s="31">
        <v>1365.05</v>
      </c>
      <c r="M246" s="31">
        <v>0.42992999999999998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463.6</v>
      </c>
      <c r="D247" s="36">
        <v>464.45</v>
      </c>
      <c r="E247" s="36">
        <v>456.15</v>
      </c>
      <c r="F247" s="36">
        <v>448.7</v>
      </c>
      <c r="G247" s="36">
        <v>440.4</v>
      </c>
      <c r="H247" s="36">
        <v>471.9</v>
      </c>
      <c r="I247" s="36">
        <v>480.20000000000005</v>
      </c>
      <c r="J247" s="36">
        <v>487.65</v>
      </c>
      <c r="K247" s="31">
        <v>472.75</v>
      </c>
      <c r="L247" s="31">
        <v>457</v>
      </c>
      <c r="M247" s="31">
        <v>29.59722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352.95</v>
      </c>
      <c r="D248" s="36">
        <v>355</v>
      </c>
      <c r="E248" s="36">
        <v>346.4</v>
      </c>
      <c r="F248" s="36">
        <v>339.84999999999997</v>
      </c>
      <c r="G248" s="36">
        <v>331.24999999999994</v>
      </c>
      <c r="H248" s="36">
        <v>361.55</v>
      </c>
      <c r="I248" s="36">
        <v>370.15000000000003</v>
      </c>
      <c r="J248" s="36">
        <v>376.70000000000005</v>
      </c>
      <c r="K248" s="31">
        <v>363.6</v>
      </c>
      <c r="L248" s="31">
        <v>348.45</v>
      </c>
      <c r="M248" s="31">
        <v>191.36966000000001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1505.2</v>
      </c>
      <c r="D249" s="36">
        <v>1508.8500000000001</v>
      </c>
      <c r="E249" s="36">
        <v>1496.4000000000003</v>
      </c>
      <c r="F249" s="36">
        <v>1487.6000000000001</v>
      </c>
      <c r="G249" s="36">
        <v>1475.1500000000003</v>
      </c>
      <c r="H249" s="36">
        <v>1517.6500000000003</v>
      </c>
      <c r="I249" s="36">
        <v>1530.1000000000001</v>
      </c>
      <c r="J249" s="36">
        <v>1538.9000000000003</v>
      </c>
      <c r="K249" s="31">
        <v>1521.3</v>
      </c>
      <c r="L249" s="31">
        <v>1500.05</v>
      </c>
      <c r="M249" s="31">
        <v>25.545490000000001</v>
      </c>
      <c r="N249" s="1"/>
      <c r="O249" s="1"/>
    </row>
    <row r="250" spans="1:15" ht="12.75" customHeight="1">
      <c r="A250" s="33">
        <v>240</v>
      </c>
      <c r="B250" s="53" t="s">
        <v>413</v>
      </c>
      <c r="C250" s="31">
        <v>33.950000000000003</v>
      </c>
      <c r="D250" s="36">
        <v>34.033333333333339</v>
      </c>
      <c r="E250" s="36">
        <v>33.616666666666674</v>
      </c>
      <c r="F250" s="36">
        <v>33.283333333333339</v>
      </c>
      <c r="G250" s="36">
        <v>32.866666666666674</v>
      </c>
      <c r="H250" s="36">
        <v>34.366666666666674</v>
      </c>
      <c r="I250" s="36">
        <v>34.783333333333346</v>
      </c>
      <c r="J250" s="36">
        <v>35.116666666666674</v>
      </c>
      <c r="K250" s="31">
        <v>34.450000000000003</v>
      </c>
      <c r="L250" s="31">
        <v>33.700000000000003</v>
      </c>
      <c r="M250" s="31">
        <v>190.08833000000001</v>
      </c>
      <c r="N250" s="1"/>
      <c r="O250" s="1"/>
    </row>
    <row r="251" spans="1:15" ht="12.75" customHeight="1">
      <c r="A251" s="33">
        <v>241</v>
      </c>
      <c r="B251" s="53" t="s">
        <v>183</v>
      </c>
      <c r="C251" s="31">
        <v>6061.25</v>
      </c>
      <c r="D251" s="36">
        <v>5993.7166666666672</v>
      </c>
      <c r="E251" s="36">
        <v>5885.5333333333347</v>
      </c>
      <c r="F251" s="36">
        <v>5709.8166666666675</v>
      </c>
      <c r="G251" s="36">
        <v>5601.633333333335</v>
      </c>
      <c r="H251" s="36">
        <v>6169.4333333333343</v>
      </c>
      <c r="I251" s="36">
        <v>6277.6166666666668</v>
      </c>
      <c r="J251" s="36">
        <v>6453.3333333333339</v>
      </c>
      <c r="K251" s="31">
        <v>6101.9</v>
      </c>
      <c r="L251" s="31">
        <v>5818</v>
      </c>
      <c r="M251" s="31">
        <v>1.60608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1414.45</v>
      </c>
      <c r="D252" s="36">
        <v>1416.7666666666664</v>
      </c>
      <c r="E252" s="36">
        <v>1409.5333333333328</v>
      </c>
      <c r="F252" s="36">
        <v>1404.6166666666663</v>
      </c>
      <c r="G252" s="36">
        <v>1397.3833333333328</v>
      </c>
      <c r="H252" s="36">
        <v>1421.6833333333329</v>
      </c>
      <c r="I252" s="36">
        <v>1428.9166666666665</v>
      </c>
      <c r="J252" s="36">
        <v>1433.833333333333</v>
      </c>
      <c r="K252" s="31">
        <v>1424</v>
      </c>
      <c r="L252" s="31">
        <v>1411.85</v>
      </c>
      <c r="M252" s="31">
        <v>100.76354000000001</v>
      </c>
      <c r="N252" s="1"/>
      <c r="O252" s="1"/>
    </row>
    <row r="253" spans="1:15" ht="12.75" customHeight="1">
      <c r="A253" s="33">
        <v>243</v>
      </c>
      <c r="B253" s="53" t="s">
        <v>831</v>
      </c>
      <c r="C253" s="31">
        <v>4030.65</v>
      </c>
      <c r="D253" s="36">
        <v>4016.3833333333337</v>
      </c>
      <c r="E253" s="36">
        <v>3974.3166666666675</v>
      </c>
      <c r="F253" s="36">
        <v>3917.983333333334</v>
      </c>
      <c r="G253" s="36">
        <v>3875.9166666666679</v>
      </c>
      <c r="H253" s="36">
        <v>4072.7166666666672</v>
      </c>
      <c r="I253" s="36">
        <v>4114.7833333333338</v>
      </c>
      <c r="J253" s="36">
        <v>4171.1166666666668</v>
      </c>
      <c r="K253" s="31">
        <v>4058.45</v>
      </c>
      <c r="L253" s="31">
        <v>3960.05</v>
      </c>
      <c r="M253" s="31">
        <v>0.17926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1061.7</v>
      </c>
      <c r="D254" s="36">
        <v>1068.0333333333335</v>
      </c>
      <c r="E254" s="36">
        <v>1050.666666666667</v>
      </c>
      <c r="F254" s="36">
        <v>1039.6333333333334</v>
      </c>
      <c r="G254" s="36">
        <v>1022.2666666666669</v>
      </c>
      <c r="H254" s="36">
        <v>1079.0666666666671</v>
      </c>
      <c r="I254" s="36">
        <v>1096.4333333333334</v>
      </c>
      <c r="J254" s="36">
        <v>1107.4666666666672</v>
      </c>
      <c r="K254" s="31">
        <v>1085.4000000000001</v>
      </c>
      <c r="L254" s="31">
        <v>1057</v>
      </c>
      <c r="M254" s="31">
        <v>3.03715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4108.25</v>
      </c>
      <c r="D255" s="36">
        <v>4067.0833333333335</v>
      </c>
      <c r="E255" s="36">
        <v>4011.2666666666673</v>
      </c>
      <c r="F255" s="36">
        <v>3914.2833333333338</v>
      </c>
      <c r="G255" s="36">
        <v>3858.4666666666676</v>
      </c>
      <c r="H255" s="36">
        <v>4164.0666666666675</v>
      </c>
      <c r="I255" s="36">
        <v>4219.8833333333332</v>
      </c>
      <c r="J255" s="36">
        <v>4316.8666666666668</v>
      </c>
      <c r="K255" s="31">
        <v>4122.8999999999996</v>
      </c>
      <c r="L255" s="31">
        <v>3970.1</v>
      </c>
      <c r="M255" s="31">
        <v>11.97616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1351</v>
      </c>
      <c r="D256" s="36">
        <v>1346.2</v>
      </c>
      <c r="E256" s="36">
        <v>1337.4</v>
      </c>
      <c r="F256" s="36">
        <v>1323.8</v>
      </c>
      <c r="G256" s="36">
        <v>1315</v>
      </c>
      <c r="H256" s="36">
        <v>1359.8000000000002</v>
      </c>
      <c r="I256" s="36">
        <v>1368.6</v>
      </c>
      <c r="J256" s="36">
        <v>1382.2000000000003</v>
      </c>
      <c r="K256" s="31">
        <v>1355</v>
      </c>
      <c r="L256" s="31">
        <v>1332.6</v>
      </c>
      <c r="M256" s="31">
        <v>2.9115000000000002</v>
      </c>
      <c r="N256" s="1"/>
      <c r="O256" s="1"/>
    </row>
    <row r="257" spans="1:15" ht="12.75" customHeight="1">
      <c r="A257" s="33">
        <v>247</v>
      </c>
      <c r="B257" s="53" t="s">
        <v>414</v>
      </c>
      <c r="C257" s="31">
        <v>1885.6</v>
      </c>
      <c r="D257" s="36">
        <v>1890.6333333333332</v>
      </c>
      <c r="E257" s="36">
        <v>1869.9666666666665</v>
      </c>
      <c r="F257" s="36">
        <v>1854.3333333333333</v>
      </c>
      <c r="G257" s="36">
        <v>1833.6666666666665</v>
      </c>
      <c r="H257" s="36">
        <v>1906.2666666666664</v>
      </c>
      <c r="I257" s="36">
        <v>1926.9333333333334</v>
      </c>
      <c r="J257" s="36">
        <v>1942.5666666666664</v>
      </c>
      <c r="K257" s="31">
        <v>1911.3</v>
      </c>
      <c r="L257" s="31">
        <v>1875</v>
      </c>
      <c r="M257" s="31">
        <v>1.8001799999999999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3936.35</v>
      </c>
      <c r="D258" s="36">
        <v>3962.4500000000003</v>
      </c>
      <c r="E258" s="36">
        <v>3901.9000000000005</v>
      </c>
      <c r="F258" s="36">
        <v>3867.4500000000003</v>
      </c>
      <c r="G258" s="36">
        <v>3806.9000000000005</v>
      </c>
      <c r="H258" s="36">
        <v>3996.9000000000005</v>
      </c>
      <c r="I258" s="36">
        <v>4057.4500000000007</v>
      </c>
      <c r="J258" s="36">
        <v>4091.9000000000005</v>
      </c>
      <c r="K258" s="31">
        <v>4023</v>
      </c>
      <c r="L258" s="31">
        <v>3928</v>
      </c>
      <c r="M258" s="31">
        <v>1.2764599999999999</v>
      </c>
      <c r="N258" s="1"/>
      <c r="O258" s="1"/>
    </row>
    <row r="259" spans="1:15" ht="12.75" customHeight="1">
      <c r="A259" s="33">
        <v>249</v>
      </c>
      <c r="B259" s="53" t="s">
        <v>415</v>
      </c>
      <c r="C259" s="31">
        <v>1959.8</v>
      </c>
      <c r="D259" s="36">
        <v>1950.3833333333332</v>
      </c>
      <c r="E259" s="36">
        <v>1910.7666666666664</v>
      </c>
      <c r="F259" s="36">
        <v>1861.7333333333331</v>
      </c>
      <c r="G259" s="36">
        <v>1822.1166666666663</v>
      </c>
      <c r="H259" s="36">
        <v>1999.4166666666665</v>
      </c>
      <c r="I259" s="36">
        <v>2039.0333333333333</v>
      </c>
      <c r="J259" s="36">
        <v>2088.0666666666666</v>
      </c>
      <c r="K259" s="31">
        <v>1990</v>
      </c>
      <c r="L259" s="31">
        <v>1901.35</v>
      </c>
      <c r="M259" s="31">
        <v>4.6147</v>
      </c>
      <c r="N259" s="1"/>
      <c r="O259" s="1"/>
    </row>
    <row r="260" spans="1:15" ht="12.75" customHeight="1">
      <c r="A260" s="33">
        <v>250</v>
      </c>
      <c r="B260" s="53" t="s">
        <v>416</v>
      </c>
      <c r="C260" s="31">
        <v>789.5</v>
      </c>
      <c r="D260" s="36">
        <v>793.25</v>
      </c>
      <c r="E260" s="36">
        <v>783.55</v>
      </c>
      <c r="F260" s="36">
        <v>777.59999999999991</v>
      </c>
      <c r="G260" s="36">
        <v>767.89999999999986</v>
      </c>
      <c r="H260" s="36">
        <v>799.2</v>
      </c>
      <c r="I260" s="36">
        <v>808.90000000000009</v>
      </c>
      <c r="J260" s="36">
        <v>814.85000000000014</v>
      </c>
      <c r="K260" s="31">
        <v>802.95</v>
      </c>
      <c r="L260" s="31">
        <v>787.3</v>
      </c>
      <c r="M260" s="31">
        <v>0.97553000000000001</v>
      </c>
      <c r="N260" s="1"/>
      <c r="O260" s="1"/>
    </row>
    <row r="261" spans="1:15" ht="12.75" customHeight="1">
      <c r="A261" s="33">
        <v>251</v>
      </c>
      <c r="B261" s="53" t="s">
        <v>417</v>
      </c>
      <c r="C261" s="31">
        <v>383.35</v>
      </c>
      <c r="D261" s="36">
        <v>383.5</v>
      </c>
      <c r="E261" s="36">
        <v>380</v>
      </c>
      <c r="F261" s="36">
        <v>376.65</v>
      </c>
      <c r="G261" s="36">
        <v>373.15</v>
      </c>
      <c r="H261" s="36">
        <v>386.85</v>
      </c>
      <c r="I261" s="36">
        <v>390.35</v>
      </c>
      <c r="J261" s="36">
        <v>393.70000000000005</v>
      </c>
      <c r="K261" s="31">
        <v>387</v>
      </c>
      <c r="L261" s="31">
        <v>380.15</v>
      </c>
      <c r="M261" s="31">
        <v>5.5679499999999997</v>
      </c>
      <c r="N261" s="1"/>
      <c r="O261" s="1"/>
    </row>
    <row r="262" spans="1:15" ht="12.75" customHeight="1">
      <c r="A262" s="33">
        <v>252</v>
      </c>
      <c r="B262" s="53" t="s">
        <v>418</v>
      </c>
      <c r="C262" s="31">
        <v>84.45</v>
      </c>
      <c r="D262" s="36">
        <v>85.866666666666674</v>
      </c>
      <c r="E262" s="36">
        <v>82.583333333333343</v>
      </c>
      <c r="F262" s="36">
        <v>80.716666666666669</v>
      </c>
      <c r="G262" s="36">
        <v>77.433333333333337</v>
      </c>
      <c r="H262" s="36">
        <v>87.733333333333348</v>
      </c>
      <c r="I262" s="36">
        <v>91.01666666666668</v>
      </c>
      <c r="J262" s="36">
        <v>92.883333333333354</v>
      </c>
      <c r="K262" s="31">
        <v>89.15</v>
      </c>
      <c r="L262" s="31">
        <v>84</v>
      </c>
      <c r="M262" s="31">
        <v>80.284400000000005</v>
      </c>
      <c r="N262" s="1"/>
      <c r="O262" s="1"/>
    </row>
    <row r="263" spans="1:15" ht="12.75" customHeight="1">
      <c r="A263" s="33">
        <v>253</v>
      </c>
      <c r="B263" s="53" t="s">
        <v>280</v>
      </c>
      <c r="C263" s="31">
        <v>638.25</v>
      </c>
      <c r="D263" s="36">
        <v>638.5333333333333</v>
      </c>
      <c r="E263" s="36">
        <v>630.71666666666658</v>
      </c>
      <c r="F263" s="36">
        <v>623.18333333333328</v>
      </c>
      <c r="G263" s="36">
        <v>615.36666666666656</v>
      </c>
      <c r="H263" s="36">
        <v>646.06666666666661</v>
      </c>
      <c r="I263" s="36">
        <v>653.88333333333321</v>
      </c>
      <c r="J263" s="36">
        <v>661.41666666666663</v>
      </c>
      <c r="K263" s="31">
        <v>646.35</v>
      </c>
      <c r="L263" s="31">
        <v>631</v>
      </c>
      <c r="M263" s="31">
        <v>29.270250000000001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890.35</v>
      </c>
      <c r="D264" s="36">
        <v>889.31666666666661</v>
      </c>
      <c r="E264" s="36">
        <v>884.03333333333319</v>
      </c>
      <c r="F264" s="36">
        <v>877.71666666666658</v>
      </c>
      <c r="G264" s="36">
        <v>872.43333333333317</v>
      </c>
      <c r="H264" s="36">
        <v>895.63333333333321</v>
      </c>
      <c r="I264" s="36">
        <v>900.91666666666652</v>
      </c>
      <c r="J264" s="36">
        <v>907.23333333333323</v>
      </c>
      <c r="K264" s="31">
        <v>894.6</v>
      </c>
      <c r="L264" s="31">
        <v>883</v>
      </c>
      <c r="M264" s="31">
        <v>24.483689999999999</v>
      </c>
      <c r="N264" s="1"/>
      <c r="O264" s="1"/>
    </row>
    <row r="265" spans="1:15" ht="12.75" customHeight="1">
      <c r="A265" s="33">
        <v>255</v>
      </c>
      <c r="B265" s="53" t="s">
        <v>419</v>
      </c>
      <c r="C265" s="31">
        <v>139.25</v>
      </c>
      <c r="D265" s="36">
        <v>139.23333333333332</v>
      </c>
      <c r="E265" s="36">
        <v>137.71666666666664</v>
      </c>
      <c r="F265" s="36">
        <v>136.18333333333331</v>
      </c>
      <c r="G265" s="36">
        <v>134.66666666666663</v>
      </c>
      <c r="H265" s="36">
        <v>140.76666666666665</v>
      </c>
      <c r="I265" s="36">
        <v>142.28333333333336</v>
      </c>
      <c r="J265" s="36">
        <v>143.81666666666666</v>
      </c>
      <c r="K265" s="31">
        <v>140.75</v>
      </c>
      <c r="L265" s="31">
        <v>137.69999999999999</v>
      </c>
      <c r="M265" s="31">
        <v>34.718800000000002</v>
      </c>
      <c r="N265" s="1"/>
      <c r="O265" s="1"/>
    </row>
    <row r="266" spans="1:15" ht="12.75" customHeight="1">
      <c r="A266" s="33">
        <v>256</v>
      </c>
      <c r="B266" s="53" t="s">
        <v>870</v>
      </c>
      <c r="C266" s="31">
        <v>555.6</v>
      </c>
      <c r="D266" s="36">
        <v>557.70000000000005</v>
      </c>
      <c r="E266" s="36">
        <v>550.45000000000005</v>
      </c>
      <c r="F266" s="36">
        <v>545.29999999999995</v>
      </c>
      <c r="G266" s="36">
        <v>538.04999999999995</v>
      </c>
      <c r="H266" s="36">
        <v>562.85000000000014</v>
      </c>
      <c r="I266" s="36">
        <v>570.10000000000014</v>
      </c>
      <c r="J266" s="36">
        <v>575.25000000000023</v>
      </c>
      <c r="K266" s="31">
        <v>564.95000000000005</v>
      </c>
      <c r="L266" s="31">
        <v>552.54999999999995</v>
      </c>
      <c r="M266" s="31">
        <v>8.2523300000000006</v>
      </c>
      <c r="N266" s="1"/>
      <c r="O266" s="1"/>
    </row>
    <row r="267" spans="1:15" ht="12.75" customHeight="1">
      <c r="A267" s="33">
        <v>257</v>
      </c>
      <c r="B267" s="53" t="s">
        <v>420</v>
      </c>
      <c r="C267" s="31">
        <v>734.2</v>
      </c>
      <c r="D267" s="36">
        <v>727.18333333333339</v>
      </c>
      <c r="E267" s="36">
        <v>714.46666666666681</v>
      </c>
      <c r="F267" s="36">
        <v>694.73333333333346</v>
      </c>
      <c r="G267" s="36">
        <v>682.01666666666688</v>
      </c>
      <c r="H267" s="36">
        <v>746.91666666666674</v>
      </c>
      <c r="I267" s="36">
        <v>759.63333333333344</v>
      </c>
      <c r="J267" s="36">
        <v>779.36666666666667</v>
      </c>
      <c r="K267" s="31">
        <v>739.9</v>
      </c>
      <c r="L267" s="31">
        <v>707.45</v>
      </c>
      <c r="M267" s="31">
        <v>22.32161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941.85</v>
      </c>
      <c r="D268" s="36">
        <v>942.15</v>
      </c>
      <c r="E268" s="36">
        <v>930.4</v>
      </c>
      <c r="F268" s="36">
        <v>918.95</v>
      </c>
      <c r="G268" s="36">
        <v>907.2</v>
      </c>
      <c r="H268" s="36">
        <v>953.59999999999991</v>
      </c>
      <c r="I268" s="36">
        <v>965.34999999999991</v>
      </c>
      <c r="J268" s="36">
        <v>976.79999999999984</v>
      </c>
      <c r="K268" s="31">
        <v>953.9</v>
      </c>
      <c r="L268" s="31">
        <v>930.7</v>
      </c>
      <c r="M268" s="31">
        <v>16.15306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457.55</v>
      </c>
      <c r="D269" s="36">
        <v>460.15000000000003</v>
      </c>
      <c r="E269" s="36">
        <v>450.45000000000005</v>
      </c>
      <c r="F269" s="36">
        <v>443.35</v>
      </c>
      <c r="G269" s="36">
        <v>433.65000000000003</v>
      </c>
      <c r="H269" s="36">
        <v>467.25000000000006</v>
      </c>
      <c r="I269" s="36">
        <v>476.95</v>
      </c>
      <c r="J269" s="36">
        <v>484.05000000000007</v>
      </c>
      <c r="K269" s="31">
        <v>469.85</v>
      </c>
      <c r="L269" s="31">
        <v>453.05</v>
      </c>
      <c r="M269" s="31">
        <v>38.031059999999997</v>
      </c>
      <c r="N269" s="1"/>
      <c r="O269" s="1"/>
    </row>
    <row r="270" spans="1:15" ht="12.75" customHeight="1">
      <c r="A270" s="33">
        <v>260</v>
      </c>
      <c r="B270" s="53" t="s">
        <v>421</v>
      </c>
      <c r="C270" s="31">
        <v>542.54999999999995</v>
      </c>
      <c r="D270" s="36">
        <v>546.83333333333337</v>
      </c>
      <c r="E270" s="36">
        <v>536.7166666666667</v>
      </c>
      <c r="F270" s="36">
        <v>530.88333333333333</v>
      </c>
      <c r="G270" s="36">
        <v>520.76666666666665</v>
      </c>
      <c r="H270" s="36">
        <v>552.66666666666674</v>
      </c>
      <c r="I270" s="36">
        <v>562.7833333333333</v>
      </c>
      <c r="J270" s="36">
        <v>568.61666666666679</v>
      </c>
      <c r="K270" s="31">
        <v>556.95000000000005</v>
      </c>
      <c r="L270" s="31">
        <v>541</v>
      </c>
      <c r="M270" s="31">
        <v>2.3783699999999999</v>
      </c>
      <c r="N270" s="1"/>
      <c r="O270" s="1"/>
    </row>
    <row r="271" spans="1:15" ht="12.75" customHeight="1">
      <c r="A271" s="33">
        <v>261</v>
      </c>
      <c r="B271" s="53" t="s">
        <v>422</v>
      </c>
      <c r="C271" s="31">
        <v>678.5</v>
      </c>
      <c r="D271" s="36">
        <v>674.80000000000007</v>
      </c>
      <c r="E271" s="36">
        <v>663.70000000000016</v>
      </c>
      <c r="F271" s="36">
        <v>648.90000000000009</v>
      </c>
      <c r="G271" s="36">
        <v>637.80000000000018</v>
      </c>
      <c r="H271" s="36">
        <v>689.60000000000014</v>
      </c>
      <c r="I271" s="36">
        <v>700.7</v>
      </c>
      <c r="J271" s="36">
        <v>715.50000000000011</v>
      </c>
      <c r="K271" s="31">
        <v>685.9</v>
      </c>
      <c r="L271" s="31">
        <v>660</v>
      </c>
      <c r="M271" s="31">
        <v>1.28952</v>
      </c>
      <c r="N271" s="1"/>
      <c r="O271" s="1"/>
    </row>
    <row r="272" spans="1:15" ht="12.75" customHeight="1">
      <c r="A272" s="33">
        <v>262</v>
      </c>
      <c r="B272" s="53" t="s">
        <v>423</v>
      </c>
      <c r="C272" s="31">
        <v>1113.05</v>
      </c>
      <c r="D272" s="36">
        <v>1125.4166666666667</v>
      </c>
      <c r="E272" s="36">
        <v>1092.6333333333334</v>
      </c>
      <c r="F272" s="36">
        <v>1072.2166666666667</v>
      </c>
      <c r="G272" s="36">
        <v>1039.4333333333334</v>
      </c>
      <c r="H272" s="36">
        <v>1145.8333333333335</v>
      </c>
      <c r="I272" s="36">
        <v>1178.6166666666668</v>
      </c>
      <c r="J272" s="36">
        <v>1199.0333333333335</v>
      </c>
      <c r="K272" s="31">
        <v>1158.2</v>
      </c>
      <c r="L272" s="31">
        <v>1105</v>
      </c>
      <c r="M272" s="31">
        <v>6.0608399999999998</v>
      </c>
      <c r="N272" s="1"/>
      <c r="O272" s="1"/>
    </row>
    <row r="273" spans="1:15" ht="12.75" customHeight="1">
      <c r="A273" s="33">
        <v>263</v>
      </c>
      <c r="B273" s="53" t="s">
        <v>424</v>
      </c>
      <c r="C273" s="31">
        <v>439.35</v>
      </c>
      <c r="D273" s="36">
        <v>437.45</v>
      </c>
      <c r="E273" s="36">
        <v>433.9</v>
      </c>
      <c r="F273" s="36">
        <v>428.45</v>
      </c>
      <c r="G273" s="36">
        <v>424.9</v>
      </c>
      <c r="H273" s="36">
        <v>442.9</v>
      </c>
      <c r="I273" s="36">
        <v>446.45000000000005</v>
      </c>
      <c r="J273" s="36">
        <v>451.9</v>
      </c>
      <c r="K273" s="31">
        <v>441</v>
      </c>
      <c r="L273" s="31">
        <v>432</v>
      </c>
      <c r="M273" s="31">
        <v>4.8449</v>
      </c>
      <c r="N273" s="1"/>
      <c r="O273" s="1"/>
    </row>
    <row r="274" spans="1:15" ht="12.75" customHeight="1">
      <c r="A274" s="33">
        <v>264</v>
      </c>
      <c r="B274" s="53" t="s">
        <v>425</v>
      </c>
      <c r="C274" s="31">
        <v>862.9</v>
      </c>
      <c r="D274" s="36">
        <v>864.13333333333333</v>
      </c>
      <c r="E274" s="36">
        <v>840.26666666666665</v>
      </c>
      <c r="F274" s="36">
        <v>817.63333333333333</v>
      </c>
      <c r="G274" s="36">
        <v>793.76666666666665</v>
      </c>
      <c r="H274" s="36">
        <v>886.76666666666665</v>
      </c>
      <c r="I274" s="36">
        <v>910.63333333333321</v>
      </c>
      <c r="J274" s="36">
        <v>933.26666666666665</v>
      </c>
      <c r="K274" s="31">
        <v>888</v>
      </c>
      <c r="L274" s="31">
        <v>841.5</v>
      </c>
      <c r="M274" s="31">
        <v>7.5144099999999998</v>
      </c>
      <c r="N274" s="1"/>
      <c r="O274" s="1"/>
    </row>
    <row r="275" spans="1:15" ht="12.75" customHeight="1">
      <c r="A275" s="33">
        <v>265</v>
      </c>
      <c r="B275" s="53" t="s">
        <v>426</v>
      </c>
      <c r="C275" s="31">
        <v>3999</v>
      </c>
      <c r="D275" s="36">
        <v>4010.1666666666665</v>
      </c>
      <c r="E275" s="36">
        <v>3946.4333333333329</v>
      </c>
      <c r="F275" s="36">
        <v>3893.8666666666663</v>
      </c>
      <c r="G275" s="36">
        <v>3830.1333333333328</v>
      </c>
      <c r="H275" s="36">
        <v>4062.7333333333331</v>
      </c>
      <c r="I275" s="36">
        <v>4126.4666666666672</v>
      </c>
      <c r="J275" s="36">
        <v>4179.0333333333328</v>
      </c>
      <c r="K275" s="31">
        <v>4073.9</v>
      </c>
      <c r="L275" s="31">
        <v>3957.6</v>
      </c>
      <c r="M275" s="31">
        <v>2.3341599999999998</v>
      </c>
      <c r="N275" s="1"/>
      <c r="O275" s="1"/>
    </row>
    <row r="276" spans="1:15" ht="12.75" customHeight="1">
      <c r="A276" s="33">
        <v>266</v>
      </c>
      <c r="B276" s="53" t="s">
        <v>427</v>
      </c>
      <c r="C276" s="31">
        <v>267.14999999999998</v>
      </c>
      <c r="D276" s="36">
        <v>267.51666666666671</v>
      </c>
      <c r="E276" s="36">
        <v>263.73333333333341</v>
      </c>
      <c r="F276" s="36">
        <v>260.31666666666672</v>
      </c>
      <c r="G276" s="36">
        <v>256.53333333333342</v>
      </c>
      <c r="H276" s="36">
        <v>270.93333333333339</v>
      </c>
      <c r="I276" s="36">
        <v>274.7166666666667</v>
      </c>
      <c r="J276" s="36">
        <v>278.13333333333338</v>
      </c>
      <c r="K276" s="31">
        <v>271.3</v>
      </c>
      <c r="L276" s="31">
        <v>264.10000000000002</v>
      </c>
      <c r="M276" s="31">
        <v>4.3491400000000002</v>
      </c>
      <c r="N276" s="1"/>
      <c r="O276" s="1"/>
    </row>
    <row r="277" spans="1:15" ht="12.75" customHeight="1">
      <c r="A277" s="33">
        <v>267</v>
      </c>
      <c r="B277" s="53" t="s">
        <v>428</v>
      </c>
      <c r="C277" s="31">
        <v>1512.2</v>
      </c>
      <c r="D277" s="36">
        <v>1506.4166666666667</v>
      </c>
      <c r="E277" s="36">
        <v>1482.9333333333334</v>
      </c>
      <c r="F277" s="36">
        <v>1453.6666666666667</v>
      </c>
      <c r="G277" s="36">
        <v>1430.1833333333334</v>
      </c>
      <c r="H277" s="36">
        <v>1535.6833333333334</v>
      </c>
      <c r="I277" s="36">
        <v>1559.1666666666665</v>
      </c>
      <c r="J277" s="36">
        <v>1588.4333333333334</v>
      </c>
      <c r="K277" s="31">
        <v>1529.9</v>
      </c>
      <c r="L277" s="31">
        <v>1477.15</v>
      </c>
      <c r="M277" s="31">
        <v>12.162140000000001</v>
      </c>
      <c r="N277" s="1"/>
      <c r="O277" s="1"/>
    </row>
    <row r="278" spans="1:15" ht="12.75" customHeight="1">
      <c r="A278" s="33">
        <v>268</v>
      </c>
      <c r="B278" s="53" t="s">
        <v>429</v>
      </c>
      <c r="C278" s="31">
        <v>293.85000000000002</v>
      </c>
      <c r="D278" s="36">
        <v>293.98333333333335</v>
      </c>
      <c r="E278" s="36">
        <v>290.41666666666669</v>
      </c>
      <c r="F278" s="36">
        <v>286.98333333333335</v>
      </c>
      <c r="G278" s="36">
        <v>283.41666666666669</v>
      </c>
      <c r="H278" s="36">
        <v>297.41666666666669</v>
      </c>
      <c r="I278" s="36">
        <v>300.98333333333329</v>
      </c>
      <c r="J278" s="36">
        <v>304.41666666666669</v>
      </c>
      <c r="K278" s="31">
        <v>297.55</v>
      </c>
      <c r="L278" s="31">
        <v>290.55</v>
      </c>
      <c r="M278" s="31">
        <v>5.4191799999999999</v>
      </c>
      <c r="N278" s="1"/>
      <c r="O278" s="1"/>
    </row>
    <row r="279" spans="1:15" ht="12.75" customHeight="1">
      <c r="A279" s="33">
        <v>269</v>
      </c>
      <c r="B279" s="53" t="s">
        <v>833</v>
      </c>
      <c r="C279" s="31">
        <v>4613.8</v>
      </c>
      <c r="D279" s="36">
        <v>4580.5999999999995</v>
      </c>
      <c r="E279" s="36">
        <v>4511.1999999999989</v>
      </c>
      <c r="F279" s="36">
        <v>4408.5999999999995</v>
      </c>
      <c r="G279" s="36">
        <v>4339.1999999999989</v>
      </c>
      <c r="H279" s="36">
        <v>4683.1999999999989</v>
      </c>
      <c r="I279" s="36">
        <v>4752.5999999999985</v>
      </c>
      <c r="J279" s="36">
        <v>4855.1999999999989</v>
      </c>
      <c r="K279" s="31">
        <v>4650</v>
      </c>
      <c r="L279" s="31">
        <v>4478</v>
      </c>
      <c r="M279" s="31">
        <v>0.51459999999999995</v>
      </c>
      <c r="N279" s="1"/>
      <c r="O279" s="1"/>
    </row>
    <row r="280" spans="1:15" ht="12.75" customHeight="1">
      <c r="A280" s="33">
        <v>270</v>
      </c>
      <c r="B280" s="53" t="s">
        <v>430</v>
      </c>
      <c r="C280" s="31">
        <v>1196.05</v>
      </c>
      <c r="D280" s="36">
        <v>1197.5</v>
      </c>
      <c r="E280" s="36">
        <v>1183.55</v>
      </c>
      <c r="F280" s="36">
        <v>1171.05</v>
      </c>
      <c r="G280" s="36">
        <v>1157.0999999999999</v>
      </c>
      <c r="H280" s="36">
        <v>1210</v>
      </c>
      <c r="I280" s="36">
        <v>1223.9499999999998</v>
      </c>
      <c r="J280" s="36">
        <v>1236.45</v>
      </c>
      <c r="K280" s="31">
        <v>1211.45</v>
      </c>
      <c r="L280" s="31">
        <v>1185</v>
      </c>
      <c r="M280" s="31">
        <v>1.3529100000000001</v>
      </c>
      <c r="N280" s="1"/>
      <c r="O280" s="1"/>
    </row>
    <row r="281" spans="1:15" ht="12.75" customHeight="1">
      <c r="A281" s="33">
        <v>271</v>
      </c>
      <c r="B281" s="53" t="s">
        <v>820</v>
      </c>
      <c r="C281" s="31">
        <v>1219.55</v>
      </c>
      <c r="D281" s="36">
        <v>1224.2</v>
      </c>
      <c r="E281" s="36">
        <v>1188.4000000000001</v>
      </c>
      <c r="F281" s="36">
        <v>1157.25</v>
      </c>
      <c r="G281" s="36">
        <v>1121.45</v>
      </c>
      <c r="H281" s="36">
        <v>1255.3500000000001</v>
      </c>
      <c r="I281" s="36">
        <v>1291.1499999999999</v>
      </c>
      <c r="J281" s="36">
        <v>1322.3000000000002</v>
      </c>
      <c r="K281" s="31">
        <v>1260</v>
      </c>
      <c r="L281" s="31">
        <v>1193.05</v>
      </c>
      <c r="M281" s="31">
        <v>3.13408</v>
      </c>
      <c r="N281" s="1"/>
      <c r="O281" s="1"/>
    </row>
    <row r="282" spans="1:15" ht="12.75" customHeight="1">
      <c r="A282" s="33">
        <v>272</v>
      </c>
      <c r="B282" s="53" t="s">
        <v>431</v>
      </c>
      <c r="C282" s="31">
        <v>411.8</v>
      </c>
      <c r="D282" s="36">
        <v>412.83333333333331</v>
      </c>
      <c r="E282" s="36">
        <v>407.26666666666665</v>
      </c>
      <c r="F282" s="36">
        <v>402.73333333333335</v>
      </c>
      <c r="G282" s="36">
        <v>397.16666666666669</v>
      </c>
      <c r="H282" s="36">
        <v>417.36666666666662</v>
      </c>
      <c r="I282" s="36">
        <v>422.93333333333334</v>
      </c>
      <c r="J282" s="36">
        <v>427.46666666666658</v>
      </c>
      <c r="K282" s="31">
        <v>418.4</v>
      </c>
      <c r="L282" s="31">
        <v>408.3</v>
      </c>
      <c r="M282" s="31">
        <v>9.8267600000000002</v>
      </c>
      <c r="N282" s="1"/>
      <c r="O282" s="1"/>
    </row>
    <row r="283" spans="1:15" ht="12.75" customHeight="1">
      <c r="A283" s="33">
        <v>273</v>
      </c>
      <c r="B283" s="53" t="s">
        <v>432</v>
      </c>
      <c r="C283" s="31">
        <v>286.05</v>
      </c>
      <c r="D283" s="36">
        <v>284.68333333333334</v>
      </c>
      <c r="E283" s="36">
        <v>281.36666666666667</v>
      </c>
      <c r="F283" s="36">
        <v>276.68333333333334</v>
      </c>
      <c r="G283" s="36">
        <v>273.36666666666667</v>
      </c>
      <c r="H283" s="36">
        <v>289.36666666666667</v>
      </c>
      <c r="I283" s="36">
        <v>292.68333333333339</v>
      </c>
      <c r="J283" s="36">
        <v>297.36666666666667</v>
      </c>
      <c r="K283" s="31">
        <v>288</v>
      </c>
      <c r="L283" s="31">
        <v>280</v>
      </c>
      <c r="M283" s="31">
        <v>4.5089699999999997</v>
      </c>
      <c r="N283" s="1"/>
      <c r="O283" s="1"/>
    </row>
    <row r="284" spans="1:15" ht="12.75" customHeight="1">
      <c r="A284" s="33">
        <v>274</v>
      </c>
      <c r="B284" s="53" t="s">
        <v>433</v>
      </c>
      <c r="C284" s="31">
        <v>202.85</v>
      </c>
      <c r="D284" s="36">
        <v>203.23333333333335</v>
      </c>
      <c r="E284" s="36">
        <v>200.66666666666669</v>
      </c>
      <c r="F284" s="36">
        <v>198.48333333333335</v>
      </c>
      <c r="G284" s="36">
        <v>195.91666666666669</v>
      </c>
      <c r="H284" s="36">
        <v>205.41666666666669</v>
      </c>
      <c r="I284" s="36">
        <v>207.98333333333335</v>
      </c>
      <c r="J284" s="36">
        <v>210.16666666666669</v>
      </c>
      <c r="K284" s="31">
        <v>205.8</v>
      </c>
      <c r="L284" s="31">
        <v>201.05</v>
      </c>
      <c r="M284" s="31">
        <v>32.440570000000001</v>
      </c>
      <c r="N284" s="1"/>
      <c r="O284" s="1"/>
    </row>
    <row r="285" spans="1:15" ht="12.75" customHeight="1">
      <c r="A285" s="33">
        <v>275</v>
      </c>
      <c r="B285" s="53" t="s">
        <v>871</v>
      </c>
      <c r="C285" s="31">
        <v>2601.85</v>
      </c>
      <c r="D285" s="36">
        <v>2633.833333333333</v>
      </c>
      <c r="E285" s="36">
        <v>2558.2166666666662</v>
      </c>
      <c r="F285" s="36">
        <v>2514.583333333333</v>
      </c>
      <c r="G285" s="36">
        <v>2438.9666666666662</v>
      </c>
      <c r="H285" s="36">
        <v>2677.4666666666662</v>
      </c>
      <c r="I285" s="36">
        <v>2753.083333333333</v>
      </c>
      <c r="J285" s="36">
        <v>2796.7166666666662</v>
      </c>
      <c r="K285" s="31">
        <v>2709.45</v>
      </c>
      <c r="L285" s="31">
        <v>2590.1999999999998</v>
      </c>
      <c r="M285" s="31">
        <v>1.2752699999999999</v>
      </c>
      <c r="N285" s="1"/>
      <c r="O285" s="1"/>
    </row>
    <row r="286" spans="1:15" ht="12.75" customHeight="1">
      <c r="A286" s="33">
        <v>276</v>
      </c>
      <c r="B286" s="53" t="s">
        <v>434</v>
      </c>
      <c r="C286" s="31">
        <v>745.6</v>
      </c>
      <c r="D286" s="36">
        <v>744.35</v>
      </c>
      <c r="E286" s="36">
        <v>737.95</v>
      </c>
      <c r="F286" s="36">
        <v>730.30000000000007</v>
      </c>
      <c r="G286" s="36">
        <v>723.90000000000009</v>
      </c>
      <c r="H286" s="36">
        <v>752</v>
      </c>
      <c r="I286" s="36">
        <v>758.39999999999986</v>
      </c>
      <c r="J286" s="36">
        <v>766.05</v>
      </c>
      <c r="K286" s="31">
        <v>750.75</v>
      </c>
      <c r="L286" s="31">
        <v>736.7</v>
      </c>
      <c r="M286" s="31">
        <v>1.4003399999999999</v>
      </c>
      <c r="N286" s="1"/>
      <c r="O286" s="1"/>
    </row>
    <row r="287" spans="1:15" ht="12.75" customHeight="1">
      <c r="A287" s="33">
        <v>277</v>
      </c>
      <c r="B287" s="53" t="s">
        <v>832</v>
      </c>
      <c r="C287" s="31">
        <v>815.95</v>
      </c>
      <c r="D287" s="36">
        <v>795.43333333333339</v>
      </c>
      <c r="E287" s="36">
        <v>768.86666666666679</v>
      </c>
      <c r="F287" s="36">
        <v>721.78333333333342</v>
      </c>
      <c r="G287" s="36">
        <v>695.21666666666681</v>
      </c>
      <c r="H287" s="36">
        <v>842.51666666666677</v>
      </c>
      <c r="I287" s="36">
        <v>869.08333333333337</v>
      </c>
      <c r="J287" s="36">
        <v>916.16666666666674</v>
      </c>
      <c r="K287" s="31">
        <v>822</v>
      </c>
      <c r="L287" s="31">
        <v>748.35</v>
      </c>
      <c r="M287" s="31">
        <v>47.403419999999997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1575.65</v>
      </c>
      <c r="D288" s="36">
        <v>1574.1833333333334</v>
      </c>
      <c r="E288" s="36">
        <v>1553.8666666666668</v>
      </c>
      <c r="F288" s="36">
        <v>1532.0833333333335</v>
      </c>
      <c r="G288" s="36">
        <v>1511.7666666666669</v>
      </c>
      <c r="H288" s="36">
        <v>1595.9666666666667</v>
      </c>
      <c r="I288" s="36">
        <v>1616.2833333333333</v>
      </c>
      <c r="J288" s="36">
        <v>1638.0666666666666</v>
      </c>
      <c r="K288" s="31">
        <v>1594.5</v>
      </c>
      <c r="L288" s="31">
        <v>1552.4</v>
      </c>
      <c r="M288" s="31">
        <v>266.40478000000002</v>
      </c>
      <c r="N288" s="1"/>
      <c r="O288" s="1"/>
    </row>
    <row r="289" spans="1:15" ht="12.75" customHeight="1">
      <c r="A289" s="33">
        <v>279</v>
      </c>
      <c r="B289" s="53" t="s">
        <v>435</v>
      </c>
      <c r="C289" s="31">
        <v>1984</v>
      </c>
      <c r="D289" s="36">
        <v>1999</v>
      </c>
      <c r="E289" s="36">
        <v>1950</v>
      </c>
      <c r="F289" s="36">
        <v>1916</v>
      </c>
      <c r="G289" s="36">
        <v>1867</v>
      </c>
      <c r="H289" s="36">
        <v>2033</v>
      </c>
      <c r="I289" s="36">
        <v>2082</v>
      </c>
      <c r="J289" s="36">
        <v>2116</v>
      </c>
      <c r="K289" s="31">
        <v>2048</v>
      </c>
      <c r="L289" s="31">
        <v>1965</v>
      </c>
      <c r="M289" s="31">
        <v>1.45248</v>
      </c>
      <c r="N289" s="1"/>
      <c r="O289" s="1"/>
    </row>
    <row r="290" spans="1:15" ht="12.75" customHeight="1">
      <c r="A290" s="33">
        <v>280</v>
      </c>
      <c r="B290" s="53" t="s">
        <v>910</v>
      </c>
      <c r="C290" s="31">
        <v>169.75</v>
      </c>
      <c r="D290" s="36">
        <v>168.79999999999998</v>
      </c>
      <c r="E290" s="36">
        <v>167.34999999999997</v>
      </c>
      <c r="F290" s="36">
        <v>164.95</v>
      </c>
      <c r="G290" s="36">
        <v>163.49999999999997</v>
      </c>
      <c r="H290" s="36">
        <v>171.19999999999996</v>
      </c>
      <c r="I290" s="36">
        <v>172.64999999999995</v>
      </c>
      <c r="J290" s="36">
        <v>175.04999999999995</v>
      </c>
      <c r="K290" s="31">
        <v>170.25</v>
      </c>
      <c r="L290" s="31">
        <v>166.4</v>
      </c>
      <c r="M290" s="31">
        <v>43.368319999999997</v>
      </c>
      <c r="N290" s="1"/>
      <c r="O290" s="1"/>
    </row>
    <row r="291" spans="1:15" ht="12.75" customHeight="1">
      <c r="A291" s="33">
        <v>281</v>
      </c>
      <c r="B291" s="53" t="s">
        <v>166</v>
      </c>
      <c r="C291" s="31">
        <v>4623.6499999999996</v>
      </c>
      <c r="D291" s="36">
        <v>4631.7666666666664</v>
      </c>
      <c r="E291" s="36">
        <v>4603.5333333333328</v>
      </c>
      <c r="F291" s="36">
        <v>4583.4166666666661</v>
      </c>
      <c r="G291" s="36">
        <v>4555.1833333333325</v>
      </c>
      <c r="H291" s="36">
        <v>4651.8833333333332</v>
      </c>
      <c r="I291" s="36">
        <v>4680.1166666666668</v>
      </c>
      <c r="J291" s="36">
        <v>4700.2333333333336</v>
      </c>
      <c r="K291" s="31">
        <v>4660</v>
      </c>
      <c r="L291" s="31">
        <v>4611.6499999999996</v>
      </c>
      <c r="M291" s="31">
        <v>2.0548600000000001</v>
      </c>
      <c r="N291" s="1"/>
      <c r="O291" s="1"/>
    </row>
    <row r="292" spans="1:15" ht="12.75" customHeight="1">
      <c r="A292" s="33">
        <v>282</v>
      </c>
      <c r="B292" s="53" t="s">
        <v>163</v>
      </c>
      <c r="C292" s="31">
        <v>669.1</v>
      </c>
      <c r="D292" s="36">
        <v>672.69999999999993</v>
      </c>
      <c r="E292" s="36">
        <v>662.39999999999986</v>
      </c>
      <c r="F292" s="36">
        <v>655.69999999999993</v>
      </c>
      <c r="G292" s="36">
        <v>645.39999999999986</v>
      </c>
      <c r="H292" s="36">
        <v>679.39999999999986</v>
      </c>
      <c r="I292" s="36">
        <v>689.69999999999982</v>
      </c>
      <c r="J292" s="36">
        <v>696.39999999999986</v>
      </c>
      <c r="K292" s="31">
        <v>683</v>
      </c>
      <c r="L292" s="31">
        <v>666</v>
      </c>
      <c r="M292" s="31">
        <v>22.69415</v>
      </c>
      <c r="N292" s="1"/>
      <c r="O292" s="1"/>
    </row>
    <row r="293" spans="1:15" ht="12.75" customHeight="1">
      <c r="A293" s="33">
        <v>283</v>
      </c>
      <c r="B293" s="53" t="s">
        <v>165</v>
      </c>
      <c r="C293" s="31">
        <v>4692.7</v>
      </c>
      <c r="D293" s="36">
        <v>4705.5666666666666</v>
      </c>
      <c r="E293" s="36">
        <v>4662.6833333333334</v>
      </c>
      <c r="F293" s="36">
        <v>4632.666666666667</v>
      </c>
      <c r="G293" s="36">
        <v>4589.7833333333338</v>
      </c>
      <c r="H293" s="36">
        <v>4735.583333333333</v>
      </c>
      <c r="I293" s="36">
        <v>4778.4666666666662</v>
      </c>
      <c r="J293" s="36">
        <v>4808.4833333333327</v>
      </c>
      <c r="K293" s="31">
        <v>4748.45</v>
      </c>
      <c r="L293" s="31">
        <v>4675.55</v>
      </c>
      <c r="M293" s="31">
        <v>4.2323300000000001</v>
      </c>
      <c r="N293" s="1"/>
      <c r="O293" s="1"/>
    </row>
    <row r="294" spans="1:15" ht="12.75" customHeight="1">
      <c r="A294" s="33">
        <v>284</v>
      </c>
      <c r="B294" s="53" t="s">
        <v>436</v>
      </c>
      <c r="C294" s="31">
        <v>17017.400000000001</v>
      </c>
      <c r="D294" s="36">
        <v>16966.016666666666</v>
      </c>
      <c r="E294" s="36">
        <v>16683.433333333334</v>
      </c>
      <c r="F294" s="36">
        <v>16349.466666666667</v>
      </c>
      <c r="G294" s="36">
        <v>16066.883333333335</v>
      </c>
      <c r="H294" s="36">
        <v>17299.983333333334</v>
      </c>
      <c r="I294" s="36">
        <v>17582.566666666669</v>
      </c>
      <c r="J294" s="36">
        <v>17916.533333333333</v>
      </c>
      <c r="K294" s="31">
        <v>17248.599999999999</v>
      </c>
      <c r="L294" s="31">
        <v>16632.05</v>
      </c>
      <c r="M294" s="31">
        <v>7.5240000000000001E-2</v>
      </c>
      <c r="N294" s="1"/>
      <c r="O294" s="1"/>
    </row>
    <row r="295" spans="1:15" ht="12.75" customHeight="1">
      <c r="A295" s="33">
        <v>285</v>
      </c>
      <c r="B295" s="53" t="s">
        <v>164</v>
      </c>
      <c r="C295" s="31">
        <v>3599.5</v>
      </c>
      <c r="D295" s="36">
        <v>3603.2333333333336</v>
      </c>
      <c r="E295" s="36">
        <v>3572.3166666666671</v>
      </c>
      <c r="F295" s="36">
        <v>3545.1333333333337</v>
      </c>
      <c r="G295" s="36">
        <v>3514.2166666666672</v>
      </c>
      <c r="H295" s="36">
        <v>3630.416666666667</v>
      </c>
      <c r="I295" s="36">
        <v>3661.333333333333</v>
      </c>
      <c r="J295" s="36">
        <v>3688.5166666666669</v>
      </c>
      <c r="K295" s="31">
        <v>3634.15</v>
      </c>
      <c r="L295" s="31">
        <v>3576.05</v>
      </c>
      <c r="M295" s="31">
        <v>37.48847</v>
      </c>
      <c r="N295" s="1"/>
      <c r="O295" s="1"/>
    </row>
    <row r="296" spans="1:15" ht="12.75" customHeight="1">
      <c r="A296" s="33">
        <v>286</v>
      </c>
      <c r="B296" s="53" t="s">
        <v>437</v>
      </c>
      <c r="C296" s="31">
        <v>499.45</v>
      </c>
      <c r="D296" s="36">
        <v>497.81666666666666</v>
      </c>
      <c r="E296" s="36">
        <v>493.63333333333333</v>
      </c>
      <c r="F296" s="36">
        <v>487.81666666666666</v>
      </c>
      <c r="G296" s="36">
        <v>483.63333333333333</v>
      </c>
      <c r="H296" s="36">
        <v>503.63333333333333</v>
      </c>
      <c r="I296" s="36">
        <v>507.81666666666661</v>
      </c>
      <c r="J296" s="36">
        <v>513.63333333333333</v>
      </c>
      <c r="K296" s="31">
        <v>502</v>
      </c>
      <c r="L296" s="31">
        <v>492</v>
      </c>
      <c r="M296" s="31">
        <v>1.4599599999999999</v>
      </c>
      <c r="N296" s="1"/>
      <c r="O296" s="1"/>
    </row>
    <row r="297" spans="1:15" ht="12.75" customHeight="1">
      <c r="A297" s="33">
        <v>287</v>
      </c>
      <c r="B297" s="53" t="s">
        <v>162</v>
      </c>
      <c r="C297" s="31">
        <v>450.2</v>
      </c>
      <c r="D297" s="36">
        <v>452.09999999999997</v>
      </c>
      <c r="E297" s="36">
        <v>446.79999999999995</v>
      </c>
      <c r="F297" s="36">
        <v>443.4</v>
      </c>
      <c r="G297" s="36">
        <v>438.09999999999997</v>
      </c>
      <c r="H297" s="36">
        <v>455.49999999999994</v>
      </c>
      <c r="I297" s="36">
        <v>460.8</v>
      </c>
      <c r="J297" s="36">
        <v>464.19999999999993</v>
      </c>
      <c r="K297" s="31">
        <v>457.4</v>
      </c>
      <c r="L297" s="31">
        <v>448.7</v>
      </c>
      <c r="M297" s="31">
        <v>18.042750000000002</v>
      </c>
      <c r="N297" s="1"/>
      <c r="O297" s="1"/>
    </row>
    <row r="298" spans="1:15" ht="12.75" customHeight="1">
      <c r="A298" s="33">
        <v>288</v>
      </c>
      <c r="B298" s="53" t="s">
        <v>438</v>
      </c>
      <c r="C298" s="31">
        <v>249.7</v>
      </c>
      <c r="D298" s="36">
        <v>250.98333333333335</v>
      </c>
      <c r="E298" s="36">
        <v>245.51666666666671</v>
      </c>
      <c r="F298" s="36">
        <v>241.33333333333337</v>
      </c>
      <c r="G298" s="36">
        <v>235.86666666666673</v>
      </c>
      <c r="H298" s="36">
        <v>255.16666666666669</v>
      </c>
      <c r="I298" s="36">
        <v>260.63333333333333</v>
      </c>
      <c r="J298" s="36">
        <v>264.81666666666666</v>
      </c>
      <c r="K298" s="31">
        <v>256.45</v>
      </c>
      <c r="L298" s="31">
        <v>246.8</v>
      </c>
      <c r="M298" s="31">
        <v>8.2180400000000002</v>
      </c>
      <c r="N298" s="1"/>
      <c r="O298" s="1"/>
    </row>
    <row r="299" spans="1:15" ht="12.75" customHeight="1">
      <c r="A299" s="33">
        <v>289</v>
      </c>
      <c r="B299" s="53" t="s">
        <v>439</v>
      </c>
      <c r="C299" s="31">
        <v>155.94999999999999</v>
      </c>
      <c r="D299" s="36">
        <v>154.79999999999998</v>
      </c>
      <c r="E299" s="36">
        <v>151.59999999999997</v>
      </c>
      <c r="F299" s="36">
        <v>147.24999999999997</v>
      </c>
      <c r="G299" s="36">
        <v>144.04999999999995</v>
      </c>
      <c r="H299" s="36">
        <v>159.14999999999998</v>
      </c>
      <c r="I299" s="36">
        <v>162.34999999999997</v>
      </c>
      <c r="J299" s="36">
        <v>166.7</v>
      </c>
      <c r="K299" s="31">
        <v>158</v>
      </c>
      <c r="L299" s="31">
        <v>150.44999999999999</v>
      </c>
      <c r="M299" s="31">
        <v>106.56478</v>
      </c>
      <c r="N299" s="1"/>
      <c r="O299" s="1"/>
    </row>
    <row r="300" spans="1:15" ht="12.75" customHeight="1">
      <c r="A300" s="33">
        <v>290</v>
      </c>
      <c r="B300" s="53" t="s">
        <v>281</v>
      </c>
      <c r="C300" s="31">
        <v>999.15</v>
      </c>
      <c r="D300" s="36">
        <v>996.54999999999984</v>
      </c>
      <c r="E300" s="36">
        <v>983.29999999999973</v>
      </c>
      <c r="F300" s="36">
        <v>967.44999999999993</v>
      </c>
      <c r="G300" s="36">
        <v>954.19999999999982</v>
      </c>
      <c r="H300" s="36">
        <v>1012.3999999999996</v>
      </c>
      <c r="I300" s="36">
        <v>1025.6499999999999</v>
      </c>
      <c r="J300" s="36">
        <v>1041.4999999999995</v>
      </c>
      <c r="K300" s="31">
        <v>1009.8</v>
      </c>
      <c r="L300" s="31">
        <v>980.7</v>
      </c>
      <c r="M300" s="31">
        <v>49.616500000000002</v>
      </c>
      <c r="N300" s="1"/>
      <c r="O300" s="1"/>
    </row>
    <row r="301" spans="1:15" ht="12.75" customHeight="1">
      <c r="A301" s="33">
        <v>291</v>
      </c>
      <c r="B301" s="53" t="s">
        <v>282</v>
      </c>
      <c r="C301" s="31">
        <v>8455</v>
      </c>
      <c r="D301" s="36">
        <v>8405.5833333333339</v>
      </c>
      <c r="E301" s="36">
        <v>8231.7166666666672</v>
      </c>
      <c r="F301" s="36">
        <v>8008.4333333333334</v>
      </c>
      <c r="G301" s="36">
        <v>7834.5666666666666</v>
      </c>
      <c r="H301" s="36">
        <v>8628.8666666666686</v>
      </c>
      <c r="I301" s="36">
        <v>8802.7333333333336</v>
      </c>
      <c r="J301" s="36">
        <v>9026.0166666666682</v>
      </c>
      <c r="K301" s="31">
        <v>8579.4500000000007</v>
      </c>
      <c r="L301" s="31">
        <v>8182.3</v>
      </c>
      <c r="M301" s="31">
        <v>1.1873400000000001</v>
      </c>
      <c r="N301" s="1"/>
      <c r="O301" s="1"/>
    </row>
    <row r="302" spans="1:15" ht="12.75" customHeight="1">
      <c r="A302" s="33">
        <v>292</v>
      </c>
      <c r="B302" s="53" t="s">
        <v>167</v>
      </c>
      <c r="C302" s="31">
        <v>1647.65</v>
      </c>
      <c r="D302" s="36">
        <v>1649.75</v>
      </c>
      <c r="E302" s="36">
        <v>1638.5</v>
      </c>
      <c r="F302" s="36">
        <v>1629.35</v>
      </c>
      <c r="G302" s="36">
        <v>1618.1</v>
      </c>
      <c r="H302" s="36">
        <v>1658.9</v>
      </c>
      <c r="I302" s="36">
        <v>1670.15</v>
      </c>
      <c r="J302" s="36">
        <v>1679.3000000000002</v>
      </c>
      <c r="K302" s="31">
        <v>1661</v>
      </c>
      <c r="L302" s="31">
        <v>1640.6</v>
      </c>
      <c r="M302" s="31">
        <v>3.8650199999999999</v>
      </c>
      <c r="N302" s="1"/>
      <c r="O302" s="1"/>
    </row>
    <row r="303" spans="1:15" ht="12.75" customHeight="1">
      <c r="A303" s="33">
        <v>293</v>
      </c>
      <c r="B303" s="53" t="s">
        <v>440</v>
      </c>
      <c r="C303" s="31">
        <v>1515.15</v>
      </c>
      <c r="D303" s="36">
        <v>1515.0333333333335</v>
      </c>
      <c r="E303" s="36">
        <v>1497.116666666667</v>
      </c>
      <c r="F303" s="36">
        <v>1479.0833333333335</v>
      </c>
      <c r="G303" s="36">
        <v>1461.166666666667</v>
      </c>
      <c r="H303" s="36">
        <v>1533.0666666666671</v>
      </c>
      <c r="I303" s="36">
        <v>1550.9833333333336</v>
      </c>
      <c r="J303" s="36">
        <v>1569.0166666666671</v>
      </c>
      <c r="K303" s="31">
        <v>1532.95</v>
      </c>
      <c r="L303" s="31">
        <v>1497</v>
      </c>
      <c r="M303" s="31">
        <v>1.3987000000000001</v>
      </c>
      <c r="N303" s="1"/>
      <c r="O303" s="1"/>
    </row>
    <row r="304" spans="1:15" ht="12.75" customHeight="1">
      <c r="A304" s="33">
        <v>294</v>
      </c>
      <c r="B304" s="53" t="s">
        <v>441</v>
      </c>
      <c r="C304" s="31">
        <v>74.8</v>
      </c>
      <c r="D304" s="36">
        <v>74.783333333333331</v>
      </c>
      <c r="E304" s="36">
        <v>73.266666666666666</v>
      </c>
      <c r="F304" s="36">
        <v>71.733333333333334</v>
      </c>
      <c r="G304" s="36">
        <v>70.216666666666669</v>
      </c>
      <c r="H304" s="36">
        <v>76.316666666666663</v>
      </c>
      <c r="I304" s="36">
        <v>77.833333333333314</v>
      </c>
      <c r="J304" s="36">
        <v>79.36666666666666</v>
      </c>
      <c r="K304" s="31">
        <v>76.3</v>
      </c>
      <c r="L304" s="31">
        <v>73.25</v>
      </c>
      <c r="M304" s="31">
        <v>18.739560000000001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133861.95000000001</v>
      </c>
      <c r="D305" s="36">
        <v>133787.31666666668</v>
      </c>
      <c r="E305" s="36">
        <v>132574.63333333336</v>
      </c>
      <c r="F305" s="36">
        <v>131287.31666666668</v>
      </c>
      <c r="G305" s="36">
        <v>130074.63333333336</v>
      </c>
      <c r="H305" s="36">
        <v>135074.63333333336</v>
      </c>
      <c r="I305" s="36">
        <v>136287.31666666665</v>
      </c>
      <c r="J305" s="36">
        <v>137574.63333333336</v>
      </c>
      <c r="K305" s="31">
        <v>135000</v>
      </c>
      <c r="L305" s="31">
        <v>132500</v>
      </c>
      <c r="M305" s="31">
        <v>9.9110000000000004E-2</v>
      </c>
      <c r="N305" s="1"/>
      <c r="O305" s="1"/>
    </row>
    <row r="306" spans="1:15" ht="12.75" customHeight="1">
      <c r="A306" s="33">
        <v>296</v>
      </c>
      <c r="B306" s="53" t="s">
        <v>442</v>
      </c>
      <c r="C306" s="31">
        <v>1878.45</v>
      </c>
      <c r="D306" s="36">
        <v>1884.4833333333333</v>
      </c>
      <c r="E306" s="36">
        <v>1868.9666666666667</v>
      </c>
      <c r="F306" s="36">
        <v>1859.4833333333333</v>
      </c>
      <c r="G306" s="36">
        <v>1843.9666666666667</v>
      </c>
      <c r="H306" s="36">
        <v>1893.9666666666667</v>
      </c>
      <c r="I306" s="36">
        <v>1909.4833333333336</v>
      </c>
      <c r="J306" s="36">
        <v>1918.9666666666667</v>
      </c>
      <c r="K306" s="31">
        <v>1900</v>
      </c>
      <c r="L306" s="31">
        <v>1875</v>
      </c>
      <c r="M306" s="31">
        <v>0.71616000000000002</v>
      </c>
      <c r="N306" s="1"/>
      <c r="O306" s="1"/>
    </row>
    <row r="307" spans="1:15" ht="12.75" customHeight="1">
      <c r="A307" s="33">
        <v>297</v>
      </c>
      <c r="B307" s="53" t="s">
        <v>443</v>
      </c>
      <c r="C307" s="31">
        <v>1243.3</v>
      </c>
      <c r="D307" s="36">
        <v>1238.4333333333334</v>
      </c>
      <c r="E307" s="36">
        <v>1220.8666666666668</v>
      </c>
      <c r="F307" s="36">
        <v>1198.4333333333334</v>
      </c>
      <c r="G307" s="36">
        <v>1180.8666666666668</v>
      </c>
      <c r="H307" s="36">
        <v>1260.8666666666668</v>
      </c>
      <c r="I307" s="36">
        <v>1278.4333333333334</v>
      </c>
      <c r="J307" s="36">
        <v>1300.8666666666668</v>
      </c>
      <c r="K307" s="31">
        <v>1256</v>
      </c>
      <c r="L307" s="31">
        <v>1216</v>
      </c>
      <c r="M307" s="31">
        <v>6.1299599999999996</v>
      </c>
      <c r="N307" s="1"/>
      <c r="O307" s="1"/>
    </row>
    <row r="308" spans="1:15" ht="12.75" customHeight="1">
      <c r="A308" s="33">
        <v>298</v>
      </c>
      <c r="B308" s="53" t="s">
        <v>177</v>
      </c>
      <c r="C308" s="31">
        <v>1457.15</v>
      </c>
      <c r="D308" s="36">
        <v>1455.5166666666664</v>
      </c>
      <c r="E308" s="36">
        <v>1441.7333333333329</v>
      </c>
      <c r="F308" s="36">
        <v>1426.3166666666664</v>
      </c>
      <c r="G308" s="36">
        <v>1412.5333333333328</v>
      </c>
      <c r="H308" s="36">
        <v>1470.9333333333329</v>
      </c>
      <c r="I308" s="36">
        <v>1484.7166666666667</v>
      </c>
      <c r="J308" s="36">
        <v>1500.133333333333</v>
      </c>
      <c r="K308" s="31">
        <v>1469.3</v>
      </c>
      <c r="L308" s="31">
        <v>1440.1</v>
      </c>
      <c r="M308" s="31">
        <v>2.4009</v>
      </c>
      <c r="N308" s="1"/>
      <c r="O308" s="1"/>
    </row>
    <row r="309" spans="1:15" ht="12.75" customHeight="1">
      <c r="A309" s="33">
        <v>299</v>
      </c>
      <c r="B309" s="53" t="s">
        <v>169</v>
      </c>
      <c r="C309" s="31">
        <v>264.7</v>
      </c>
      <c r="D309" s="36">
        <v>264.36666666666662</v>
      </c>
      <c r="E309" s="36">
        <v>262.33333333333326</v>
      </c>
      <c r="F309" s="36">
        <v>259.96666666666664</v>
      </c>
      <c r="G309" s="36">
        <v>257.93333333333328</v>
      </c>
      <c r="H309" s="36">
        <v>266.73333333333323</v>
      </c>
      <c r="I309" s="36">
        <v>268.76666666666665</v>
      </c>
      <c r="J309" s="36">
        <v>271.13333333333321</v>
      </c>
      <c r="K309" s="31">
        <v>266.39999999999998</v>
      </c>
      <c r="L309" s="31">
        <v>262</v>
      </c>
      <c r="M309" s="31">
        <v>42.142000000000003</v>
      </c>
      <c r="N309" s="1"/>
      <c r="O309" s="1"/>
    </row>
    <row r="310" spans="1:15" ht="12.75" customHeight="1">
      <c r="A310" s="33">
        <v>300</v>
      </c>
      <c r="B310" s="53" t="s">
        <v>168</v>
      </c>
      <c r="C310" s="31">
        <v>2185.15</v>
      </c>
      <c r="D310" s="36">
        <v>2184.75</v>
      </c>
      <c r="E310" s="36">
        <v>2165.5</v>
      </c>
      <c r="F310" s="36">
        <v>2145.85</v>
      </c>
      <c r="G310" s="36">
        <v>2126.6</v>
      </c>
      <c r="H310" s="36">
        <v>2204.4</v>
      </c>
      <c r="I310" s="36">
        <v>2223.65</v>
      </c>
      <c r="J310" s="36">
        <v>2243.3000000000002</v>
      </c>
      <c r="K310" s="31">
        <v>2204</v>
      </c>
      <c r="L310" s="31">
        <v>2165.1</v>
      </c>
      <c r="M310" s="31">
        <v>33.475409999999997</v>
      </c>
      <c r="N310" s="1"/>
      <c r="O310" s="1"/>
    </row>
    <row r="311" spans="1:15" ht="12.75" customHeight="1">
      <c r="A311" s="33">
        <v>301</v>
      </c>
      <c r="B311" s="53" t="s">
        <v>444</v>
      </c>
      <c r="C311" s="31">
        <v>414.8</v>
      </c>
      <c r="D311" s="36">
        <v>418.38333333333338</v>
      </c>
      <c r="E311" s="36">
        <v>409.96666666666675</v>
      </c>
      <c r="F311" s="36">
        <v>405.13333333333338</v>
      </c>
      <c r="G311" s="36">
        <v>396.71666666666675</v>
      </c>
      <c r="H311" s="36">
        <v>423.21666666666675</v>
      </c>
      <c r="I311" s="36">
        <v>431.63333333333338</v>
      </c>
      <c r="J311" s="36">
        <v>436.46666666666675</v>
      </c>
      <c r="K311" s="31">
        <v>426.8</v>
      </c>
      <c r="L311" s="31">
        <v>413.55</v>
      </c>
      <c r="M311" s="31">
        <v>2.1194299999999999</v>
      </c>
      <c r="N311" s="1"/>
      <c r="O311" s="1"/>
    </row>
    <row r="312" spans="1:15" ht="12.75" customHeight="1">
      <c r="A312" s="33">
        <v>302</v>
      </c>
      <c r="B312" s="53" t="s">
        <v>445</v>
      </c>
      <c r="C312" s="31">
        <v>624.35</v>
      </c>
      <c r="D312" s="36">
        <v>628.85</v>
      </c>
      <c r="E312" s="36">
        <v>614.25</v>
      </c>
      <c r="F312" s="36">
        <v>604.15</v>
      </c>
      <c r="G312" s="36">
        <v>589.54999999999995</v>
      </c>
      <c r="H312" s="36">
        <v>638.95000000000005</v>
      </c>
      <c r="I312" s="36">
        <v>653.55000000000018</v>
      </c>
      <c r="J312" s="36">
        <v>663.65000000000009</v>
      </c>
      <c r="K312" s="31">
        <v>643.45000000000005</v>
      </c>
      <c r="L312" s="31">
        <v>618.75</v>
      </c>
      <c r="M312" s="31">
        <v>6.0840699999999996</v>
      </c>
      <c r="N312" s="1"/>
      <c r="O312" s="1"/>
    </row>
    <row r="313" spans="1:15" ht="12.75" customHeight="1">
      <c r="A313" s="33">
        <v>303</v>
      </c>
      <c r="B313" s="53" t="s">
        <v>170</v>
      </c>
      <c r="C313" s="31">
        <v>200.9</v>
      </c>
      <c r="D313" s="36">
        <v>201.0333333333333</v>
      </c>
      <c r="E313" s="36">
        <v>199.06666666666661</v>
      </c>
      <c r="F313" s="36">
        <v>197.23333333333329</v>
      </c>
      <c r="G313" s="36">
        <v>195.26666666666659</v>
      </c>
      <c r="H313" s="36">
        <v>202.86666666666662</v>
      </c>
      <c r="I313" s="36">
        <v>204.83333333333331</v>
      </c>
      <c r="J313" s="36">
        <v>206.66666666666663</v>
      </c>
      <c r="K313" s="31">
        <v>203</v>
      </c>
      <c r="L313" s="31">
        <v>199.2</v>
      </c>
      <c r="M313" s="31">
        <v>45.098610000000001</v>
      </c>
      <c r="N313" s="1"/>
      <c r="O313" s="1"/>
    </row>
    <row r="314" spans="1:15" ht="12.75" customHeight="1">
      <c r="A314" s="33">
        <v>304</v>
      </c>
      <c r="B314" s="53" t="s">
        <v>446</v>
      </c>
      <c r="C314" s="31">
        <v>254.05</v>
      </c>
      <c r="D314" s="36">
        <v>252.45000000000002</v>
      </c>
      <c r="E314" s="36">
        <v>247.75000000000006</v>
      </c>
      <c r="F314" s="36">
        <v>241.45000000000005</v>
      </c>
      <c r="G314" s="36">
        <v>236.75000000000009</v>
      </c>
      <c r="H314" s="36">
        <v>258.75</v>
      </c>
      <c r="I314" s="36">
        <v>263.45000000000005</v>
      </c>
      <c r="J314" s="36">
        <v>269.75</v>
      </c>
      <c r="K314" s="31">
        <v>257.14999999999998</v>
      </c>
      <c r="L314" s="31">
        <v>246.15</v>
      </c>
      <c r="M314" s="31">
        <v>57.86927</v>
      </c>
      <c r="N314" s="1"/>
      <c r="O314" s="1"/>
    </row>
    <row r="315" spans="1:15" ht="12.75" customHeight="1">
      <c r="A315" s="33">
        <v>305</v>
      </c>
      <c r="B315" s="53" t="s">
        <v>838</v>
      </c>
      <c r="C315" s="31">
        <v>2333.8000000000002</v>
      </c>
      <c r="D315" s="36">
        <v>2353.25</v>
      </c>
      <c r="E315" s="36">
        <v>2307.4499999999998</v>
      </c>
      <c r="F315" s="36">
        <v>2281.1</v>
      </c>
      <c r="G315" s="36">
        <v>2235.2999999999997</v>
      </c>
      <c r="H315" s="36">
        <v>2379.6</v>
      </c>
      <c r="I315" s="36">
        <v>2425.4</v>
      </c>
      <c r="J315" s="36">
        <v>2451.75</v>
      </c>
      <c r="K315" s="31">
        <v>2399.0500000000002</v>
      </c>
      <c r="L315" s="31">
        <v>2326.9</v>
      </c>
      <c r="M315" s="31">
        <v>3.3556300000000001</v>
      </c>
      <c r="N315" s="1"/>
      <c r="O315" s="1"/>
    </row>
    <row r="316" spans="1:15" ht="12.75" customHeight="1">
      <c r="A316" s="33">
        <v>306</v>
      </c>
      <c r="B316" s="53" t="s">
        <v>171</v>
      </c>
      <c r="C316" s="31">
        <v>517.85</v>
      </c>
      <c r="D316" s="36">
        <v>518.01666666666677</v>
      </c>
      <c r="E316" s="36">
        <v>513.23333333333358</v>
      </c>
      <c r="F316" s="36">
        <v>508.61666666666679</v>
      </c>
      <c r="G316" s="36">
        <v>503.8333333333336</v>
      </c>
      <c r="H316" s="36">
        <v>522.63333333333355</v>
      </c>
      <c r="I316" s="36">
        <v>527.41666666666663</v>
      </c>
      <c r="J316" s="36">
        <v>532.03333333333353</v>
      </c>
      <c r="K316" s="31">
        <v>522.79999999999995</v>
      </c>
      <c r="L316" s="31">
        <v>513.4</v>
      </c>
      <c r="M316" s="31">
        <v>9.2659400000000005</v>
      </c>
      <c r="N316" s="1"/>
      <c r="O316" s="1"/>
    </row>
    <row r="317" spans="1:15" ht="12.75" customHeight="1">
      <c r="A317" s="33">
        <v>307</v>
      </c>
      <c r="B317" s="53" t="s">
        <v>172</v>
      </c>
      <c r="C317" s="31">
        <v>12805.35</v>
      </c>
      <c r="D317" s="36">
        <v>12721.433333333334</v>
      </c>
      <c r="E317" s="36">
        <v>12598.716666666669</v>
      </c>
      <c r="F317" s="36">
        <v>12392.083333333334</v>
      </c>
      <c r="G317" s="36">
        <v>12269.366666666669</v>
      </c>
      <c r="H317" s="36">
        <v>12928.066666666669</v>
      </c>
      <c r="I317" s="36">
        <v>13050.783333333336</v>
      </c>
      <c r="J317" s="36">
        <v>13257.41666666667</v>
      </c>
      <c r="K317" s="31">
        <v>12844.15</v>
      </c>
      <c r="L317" s="31">
        <v>12514.8</v>
      </c>
      <c r="M317" s="31">
        <v>8.1492299999999993</v>
      </c>
      <c r="N317" s="1"/>
      <c r="O317" s="1"/>
    </row>
    <row r="318" spans="1:15" ht="12.75" customHeight="1">
      <c r="A318" s="33">
        <v>308</v>
      </c>
      <c r="B318" s="53" t="s">
        <v>447</v>
      </c>
      <c r="C318" s="31">
        <v>2650.25</v>
      </c>
      <c r="D318" s="36">
        <v>2666.7333333333331</v>
      </c>
      <c r="E318" s="36">
        <v>2618.5166666666664</v>
      </c>
      <c r="F318" s="36">
        <v>2586.7833333333333</v>
      </c>
      <c r="G318" s="36">
        <v>2538.5666666666666</v>
      </c>
      <c r="H318" s="36">
        <v>2698.4666666666662</v>
      </c>
      <c r="I318" s="36">
        <v>2746.6833333333325</v>
      </c>
      <c r="J318" s="36">
        <v>2778.4166666666661</v>
      </c>
      <c r="K318" s="31">
        <v>2714.95</v>
      </c>
      <c r="L318" s="31">
        <v>2635</v>
      </c>
      <c r="M318" s="31">
        <v>0.54669000000000001</v>
      </c>
      <c r="N318" s="1"/>
      <c r="O318" s="1"/>
    </row>
    <row r="319" spans="1:15" ht="12.75" customHeight="1">
      <c r="A319" s="33">
        <v>309</v>
      </c>
      <c r="B319" s="53" t="s">
        <v>176</v>
      </c>
      <c r="C319" s="31">
        <v>1023.85</v>
      </c>
      <c r="D319" s="36">
        <v>1024.7333333333333</v>
      </c>
      <c r="E319" s="36">
        <v>1011.1166666666668</v>
      </c>
      <c r="F319" s="36">
        <v>998.38333333333344</v>
      </c>
      <c r="G319" s="36">
        <v>984.76666666666688</v>
      </c>
      <c r="H319" s="36">
        <v>1037.4666666666667</v>
      </c>
      <c r="I319" s="36">
        <v>1051.083333333333</v>
      </c>
      <c r="J319" s="36">
        <v>1063.8166666666666</v>
      </c>
      <c r="K319" s="31">
        <v>1038.3499999999999</v>
      </c>
      <c r="L319" s="31">
        <v>1012</v>
      </c>
      <c r="M319" s="31">
        <v>10.498150000000001</v>
      </c>
      <c r="N319" s="1"/>
      <c r="O319" s="1"/>
    </row>
    <row r="320" spans="1:15" ht="12.75" customHeight="1">
      <c r="A320" s="33">
        <v>310</v>
      </c>
      <c r="B320" s="53" t="s">
        <v>283</v>
      </c>
      <c r="C320" s="31">
        <v>814.9</v>
      </c>
      <c r="D320" s="36">
        <v>819.81666666666661</v>
      </c>
      <c r="E320" s="36">
        <v>805.63333333333321</v>
      </c>
      <c r="F320" s="36">
        <v>796.36666666666656</v>
      </c>
      <c r="G320" s="36">
        <v>782.18333333333317</v>
      </c>
      <c r="H320" s="36">
        <v>829.08333333333326</v>
      </c>
      <c r="I320" s="36">
        <v>843.26666666666665</v>
      </c>
      <c r="J320" s="36">
        <v>852.5333333333333</v>
      </c>
      <c r="K320" s="31">
        <v>834</v>
      </c>
      <c r="L320" s="31">
        <v>810.55</v>
      </c>
      <c r="M320" s="31">
        <v>15.797180000000001</v>
      </c>
      <c r="N320" s="1"/>
      <c r="O320" s="1"/>
    </row>
    <row r="321" spans="1:15" ht="12.75" customHeight="1">
      <c r="A321" s="33">
        <v>311</v>
      </c>
      <c r="B321" s="53" t="s">
        <v>448</v>
      </c>
      <c r="C321" s="31">
        <v>2351.65</v>
      </c>
      <c r="D321" s="36">
        <v>2351.0333333333333</v>
      </c>
      <c r="E321" s="36">
        <v>2313.0666666666666</v>
      </c>
      <c r="F321" s="36">
        <v>2274.4833333333331</v>
      </c>
      <c r="G321" s="36">
        <v>2236.5166666666664</v>
      </c>
      <c r="H321" s="36">
        <v>2389.6166666666668</v>
      </c>
      <c r="I321" s="36">
        <v>2427.583333333333</v>
      </c>
      <c r="J321" s="36">
        <v>2466.166666666667</v>
      </c>
      <c r="K321" s="31">
        <v>2389</v>
      </c>
      <c r="L321" s="31">
        <v>2312.4499999999998</v>
      </c>
      <c r="M321" s="31">
        <v>12.15494</v>
      </c>
      <c r="N321" s="1"/>
      <c r="O321" s="1"/>
    </row>
    <row r="322" spans="1:15" ht="12.75" customHeight="1">
      <c r="A322" s="33">
        <v>312</v>
      </c>
      <c r="B322" s="53" t="s">
        <v>449</v>
      </c>
      <c r="C322" s="31">
        <v>681.8</v>
      </c>
      <c r="D322" s="36">
        <v>688.2166666666667</v>
      </c>
      <c r="E322" s="36">
        <v>672.58333333333337</v>
      </c>
      <c r="F322" s="36">
        <v>663.36666666666667</v>
      </c>
      <c r="G322" s="36">
        <v>647.73333333333335</v>
      </c>
      <c r="H322" s="36">
        <v>697.43333333333339</v>
      </c>
      <c r="I322" s="36">
        <v>713.06666666666661</v>
      </c>
      <c r="J322" s="36">
        <v>722.28333333333342</v>
      </c>
      <c r="K322" s="31">
        <v>703.85</v>
      </c>
      <c r="L322" s="31">
        <v>679</v>
      </c>
      <c r="M322" s="31">
        <v>1.0736699999999999</v>
      </c>
      <c r="N322" s="1"/>
      <c r="O322" s="1"/>
    </row>
    <row r="323" spans="1:15" ht="12.75" customHeight="1">
      <c r="A323" s="33">
        <v>313</v>
      </c>
      <c r="B323" s="53" t="s">
        <v>450</v>
      </c>
      <c r="C323" s="31">
        <v>1087.3</v>
      </c>
      <c r="D323" s="36">
        <v>1082.3</v>
      </c>
      <c r="E323" s="36">
        <v>1068.5</v>
      </c>
      <c r="F323" s="36">
        <v>1049.7</v>
      </c>
      <c r="G323" s="36">
        <v>1035.9000000000001</v>
      </c>
      <c r="H323" s="36">
        <v>1101.0999999999999</v>
      </c>
      <c r="I323" s="36">
        <v>1114.8999999999996</v>
      </c>
      <c r="J323" s="36">
        <v>1133.6999999999998</v>
      </c>
      <c r="K323" s="31">
        <v>1096.0999999999999</v>
      </c>
      <c r="L323" s="31">
        <v>1063.5</v>
      </c>
      <c r="M323" s="31">
        <v>1.18147</v>
      </c>
      <c r="N323" s="1"/>
      <c r="O323" s="1"/>
    </row>
    <row r="324" spans="1:15" ht="12.75" customHeight="1">
      <c r="A324" s="33">
        <v>314</v>
      </c>
      <c r="B324" s="53" t="s">
        <v>175</v>
      </c>
      <c r="C324" s="31">
        <v>1809.45</v>
      </c>
      <c r="D324" s="36">
        <v>1814.9833333333333</v>
      </c>
      <c r="E324" s="36">
        <v>1795.5166666666667</v>
      </c>
      <c r="F324" s="36">
        <v>1781.5833333333333</v>
      </c>
      <c r="G324" s="36">
        <v>1762.1166666666666</v>
      </c>
      <c r="H324" s="36">
        <v>1828.9166666666667</v>
      </c>
      <c r="I324" s="36">
        <v>1848.3833333333334</v>
      </c>
      <c r="J324" s="36">
        <v>1862.3166666666668</v>
      </c>
      <c r="K324" s="31">
        <v>1834.45</v>
      </c>
      <c r="L324" s="31">
        <v>1801.05</v>
      </c>
      <c r="M324" s="31">
        <v>0.81615000000000004</v>
      </c>
      <c r="N324" s="1"/>
      <c r="O324" s="1"/>
    </row>
    <row r="325" spans="1:15" ht="12.75" customHeight="1">
      <c r="A325" s="33">
        <v>315</v>
      </c>
      <c r="B325" s="53" t="s">
        <v>837</v>
      </c>
      <c r="C325" s="31">
        <v>411.55</v>
      </c>
      <c r="D325" s="36">
        <v>411.7166666666667</v>
      </c>
      <c r="E325" s="36">
        <v>405.83333333333337</v>
      </c>
      <c r="F325" s="36">
        <v>400.11666666666667</v>
      </c>
      <c r="G325" s="36">
        <v>394.23333333333335</v>
      </c>
      <c r="H325" s="36">
        <v>417.43333333333339</v>
      </c>
      <c r="I325" s="36">
        <v>423.31666666666672</v>
      </c>
      <c r="J325" s="36">
        <v>429.03333333333342</v>
      </c>
      <c r="K325" s="31">
        <v>417.6</v>
      </c>
      <c r="L325" s="31">
        <v>406</v>
      </c>
      <c r="M325" s="31">
        <v>4.2220399999999998</v>
      </c>
      <c r="N325" s="1"/>
      <c r="O325" s="1"/>
    </row>
    <row r="326" spans="1:15" ht="12.75" customHeight="1">
      <c r="A326" s="33">
        <v>316</v>
      </c>
      <c r="B326" s="53" t="s">
        <v>284</v>
      </c>
      <c r="C326" s="31">
        <v>68.900000000000006</v>
      </c>
      <c r="D326" s="36">
        <v>69.05</v>
      </c>
      <c r="E326" s="36">
        <v>68.449999999999989</v>
      </c>
      <c r="F326" s="36">
        <v>67.999999999999986</v>
      </c>
      <c r="G326" s="36">
        <v>67.399999999999977</v>
      </c>
      <c r="H326" s="36">
        <v>69.5</v>
      </c>
      <c r="I326" s="36">
        <v>70.099999999999994</v>
      </c>
      <c r="J326" s="36">
        <v>70.550000000000011</v>
      </c>
      <c r="K326" s="31">
        <v>69.650000000000006</v>
      </c>
      <c r="L326" s="31">
        <v>68.599999999999994</v>
      </c>
      <c r="M326" s="31">
        <v>27.982399999999998</v>
      </c>
      <c r="N326" s="1"/>
      <c r="O326" s="1"/>
    </row>
    <row r="327" spans="1:15" ht="12.75" customHeight="1">
      <c r="A327" s="33">
        <v>317</v>
      </c>
      <c r="B327" s="53" t="s">
        <v>451</v>
      </c>
      <c r="C327" s="31">
        <v>2442.5500000000002</v>
      </c>
      <c r="D327" s="36">
        <v>2438.5333333333333</v>
      </c>
      <c r="E327" s="36">
        <v>2389.0666666666666</v>
      </c>
      <c r="F327" s="36">
        <v>2335.5833333333335</v>
      </c>
      <c r="G327" s="36">
        <v>2286.1166666666668</v>
      </c>
      <c r="H327" s="36">
        <v>2492.0166666666664</v>
      </c>
      <c r="I327" s="36">
        <v>2541.4833333333327</v>
      </c>
      <c r="J327" s="36">
        <v>2594.9666666666662</v>
      </c>
      <c r="K327" s="31">
        <v>2488</v>
      </c>
      <c r="L327" s="31">
        <v>2385.0500000000002</v>
      </c>
      <c r="M327" s="31">
        <v>3.3496899999999998</v>
      </c>
      <c r="N327" s="1"/>
      <c r="O327" s="1"/>
    </row>
    <row r="328" spans="1:15" ht="12.75" customHeight="1">
      <c r="A328" s="33">
        <v>318</v>
      </c>
      <c r="B328" s="53" t="s">
        <v>179</v>
      </c>
      <c r="C328" s="31">
        <v>2319.4</v>
      </c>
      <c r="D328" s="36">
        <v>2318.8666666666668</v>
      </c>
      <c r="E328" s="36">
        <v>2302.5333333333338</v>
      </c>
      <c r="F328" s="36">
        <v>2285.666666666667</v>
      </c>
      <c r="G328" s="36">
        <v>2269.3333333333339</v>
      </c>
      <c r="H328" s="36">
        <v>2335.7333333333336</v>
      </c>
      <c r="I328" s="36">
        <v>2352.0666666666666</v>
      </c>
      <c r="J328" s="36">
        <v>2368.9333333333334</v>
      </c>
      <c r="K328" s="31">
        <v>2335.1999999999998</v>
      </c>
      <c r="L328" s="31">
        <v>2302</v>
      </c>
      <c r="M328" s="31">
        <v>2.1330100000000001</v>
      </c>
      <c r="N328" s="1"/>
      <c r="O328" s="1"/>
    </row>
    <row r="329" spans="1:15" ht="12.75" customHeight="1">
      <c r="A329" s="33">
        <v>319</v>
      </c>
      <c r="B329" s="53" t="s">
        <v>174</v>
      </c>
      <c r="C329" s="31">
        <v>4081.3</v>
      </c>
      <c r="D329" s="36">
        <v>4101.3</v>
      </c>
      <c r="E329" s="36">
        <v>4052.9000000000005</v>
      </c>
      <c r="F329" s="36">
        <v>4024.5000000000005</v>
      </c>
      <c r="G329" s="36">
        <v>3976.1000000000008</v>
      </c>
      <c r="H329" s="36">
        <v>4129.7000000000007</v>
      </c>
      <c r="I329" s="36">
        <v>4178.1000000000004</v>
      </c>
      <c r="J329" s="36">
        <v>4206.5</v>
      </c>
      <c r="K329" s="31">
        <v>4149.7</v>
      </c>
      <c r="L329" s="31">
        <v>4072.9</v>
      </c>
      <c r="M329" s="31">
        <v>3.5647799999999998</v>
      </c>
      <c r="N329" s="1"/>
      <c r="O329" s="1"/>
    </row>
    <row r="330" spans="1:15" ht="12.75" customHeight="1">
      <c r="A330" s="33">
        <v>320</v>
      </c>
      <c r="B330" s="53" t="s">
        <v>181</v>
      </c>
      <c r="C330" s="31">
        <v>1716.85</v>
      </c>
      <c r="D330" s="36">
        <v>1720.9833333333333</v>
      </c>
      <c r="E330" s="36">
        <v>1698.9166666666667</v>
      </c>
      <c r="F330" s="36">
        <v>1680.9833333333333</v>
      </c>
      <c r="G330" s="36">
        <v>1658.9166666666667</v>
      </c>
      <c r="H330" s="36">
        <v>1738.9166666666667</v>
      </c>
      <c r="I330" s="36">
        <v>1760.9833333333333</v>
      </c>
      <c r="J330" s="36">
        <v>1778.9166666666667</v>
      </c>
      <c r="K330" s="31">
        <v>1743.05</v>
      </c>
      <c r="L330" s="31">
        <v>1703.05</v>
      </c>
      <c r="M330" s="31">
        <v>2.327</v>
      </c>
      <c r="N330" s="1"/>
      <c r="O330" s="1"/>
    </row>
    <row r="331" spans="1:15" ht="12.75" customHeight="1">
      <c r="A331" s="33">
        <v>321</v>
      </c>
      <c r="B331" s="53" t="s">
        <v>452</v>
      </c>
      <c r="C331" s="31">
        <v>1011.15</v>
      </c>
      <c r="D331" s="36">
        <v>1012.8166666666666</v>
      </c>
      <c r="E331" s="36">
        <v>1002.3333333333333</v>
      </c>
      <c r="F331" s="36">
        <v>993.51666666666665</v>
      </c>
      <c r="G331" s="36">
        <v>983.0333333333333</v>
      </c>
      <c r="H331" s="36">
        <v>1021.6333333333332</v>
      </c>
      <c r="I331" s="36">
        <v>1032.1166666666666</v>
      </c>
      <c r="J331" s="36">
        <v>1040.9333333333332</v>
      </c>
      <c r="K331" s="31">
        <v>1023.3</v>
      </c>
      <c r="L331" s="31">
        <v>1004</v>
      </c>
      <c r="M331" s="31">
        <v>3.40489</v>
      </c>
      <c r="N331" s="1"/>
      <c r="O331" s="1"/>
    </row>
    <row r="332" spans="1:15" ht="12.75" customHeight="1">
      <c r="A332" s="33">
        <v>322</v>
      </c>
      <c r="B332" s="53" t="s">
        <v>453</v>
      </c>
      <c r="C332" s="31">
        <v>138.75</v>
      </c>
      <c r="D332" s="36">
        <v>139.23333333333335</v>
      </c>
      <c r="E332" s="36">
        <v>136.66666666666669</v>
      </c>
      <c r="F332" s="36">
        <v>134.58333333333334</v>
      </c>
      <c r="G332" s="36">
        <v>132.01666666666668</v>
      </c>
      <c r="H332" s="36">
        <v>141.31666666666669</v>
      </c>
      <c r="I332" s="36">
        <v>143.88333333333335</v>
      </c>
      <c r="J332" s="36">
        <v>145.9666666666667</v>
      </c>
      <c r="K332" s="31">
        <v>141.80000000000001</v>
      </c>
      <c r="L332" s="31">
        <v>137.15</v>
      </c>
      <c r="M332" s="31">
        <v>127.04712000000001</v>
      </c>
      <c r="N332" s="1"/>
      <c r="O332" s="1"/>
    </row>
    <row r="333" spans="1:15" ht="12.75" customHeight="1">
      <c r="A333" s="33">
        <v>323</v>
      </c>
      <c r="B333" s="53" t="s">
        <v>454</v>
      </c>
      <c r="C333" s="31">
        <v>246.5</v>
      </c>
      <c r="D333" s="36">
        <v>244.93333333333331</v>
      </c>
      <c r="E333" s="36">
        <v>240.46666666666661</v>
      </c>
      <c r="F333" s="36">
        <v>234.43333333333331</v>
      </c>
      <c r="G333" s="36">
        <v>229.96666666666661</v>
      </c>
      <c r="H333" s="36">
        <v>250.96666666666661</v>
      </c>
      <c r="I333" s="36">
        <v>255.43333333333331</v>
      </c>
      <c r="J333" s="36">
        <v>261.46666666666658</v>
      </c>
      <c r="K333" s="31">
        <v>249.4</v>
      </c>
      <c r="L333" s="31">
        <v>238.9</v>
      </c>
      <c r="M333" s="31">
        <v>42.371899999999997</v>
      </c>
      <c r="N333" s="1"/>
      <c r="O333" s="1"/>
    </row>
    <row r="334" spans="1:15" ht="12.75" customHeight="1">
      <c r="A334" s="33">
        <v>324</v>
      </c>
      <c r="B334" s="53" t="s">
        <v>455</v>
      </c>
      <c r="C334" s="31">
        <v>98</v>
      </c>
      <c r="D334" s="36">
        <v>98.066666666666663</v>
      </c>
      <c r="E334" s="36">
        <v>96.933333333333323</v>
      </c>
      <c r="F334" s="36">
        <v>95.86666666666666</v>
      </c>
      <c r="G334" s="36">
        <v>94.73333333333332</v>
      </c>
      <c r="H334" s="36">
        <v>99.133333333333326</v>
      </c>
      <c r="I334" s="36">
        <v>100.26666666666665</v>
      </c>
      <c r="J334" s="36">
        <v>101.33333333333333</v>
      </c>
      <c r="K334" s="31">
        <v>99.2</v>
      </c>
      <c r="L334" s="31">
        <v>97</v>
      </c>
      <c r="M334" s="31">
        <v>989.93366000000003</v>
      </c>
      <c r="N334" s="1"/>
      <c r="O334" s="1"/>
    </row>
    <row r="335" spans="1:15" ht="12.75" customHeight="1">
      <c r="A335" s="33">
        <v>325</v>
      </c>
      <c r="B335" s="53" t="s">
        <v>456</v>
      </c>
      <c r="C335" s="31">
        <v>242.1</v>
      </c>
      <c r="D335" s="36">
        <v>243.61666666666665</v>
      </c>
      <c r="E335" s="36">
        <v>239.2833333333333</v>
      </c>
      <c r="F335" s="36">
        <v>236.46666666666667</v>
      </c>
      <c r="G335" s="36">
        <v>232.13333333333333</v>
      </c>
      <c r="H335" s="36">
        <v>246.43333333333328</v>
      </c>
      <c r="I335" s="36">
        <v>250.76666666666659</v>
      </c>
      <c r="J335" s="36">
        <v>253.58333333333326</v>
      </c>
      <c r="K335" s="31">
        <v>247.95</v>
      </c>
      <c r="L335" s="31">
        <v>240.8</v>
      </c>
      <c r="M335" s="31">
        <v>55.771540000000002</v>
      </c>
      <c r="N335" s="1"/>
      <c r="O335" s="1"/>
    </row>
    <row r="336" spans="1:15" ht="12.75" customHeight="1">
      <c r="A336" s="33">
        <v>326</v>
      </c>
      <c r="B336" s="53" t="s">
        <v>186</v>
      </c>
      <c r="C336" s="31">
        <v>258.5</v>
      </c>
      <c r="D336" s="36">
        <v>257.0333333333333</v>
      </c>
      <c r="E336" s="36">
        <v>253.66666666666663</v>
      </c>
      <c r="F336" s="36">
        <v>248.83333333333331</v>
      </c>
      <c r="G336" s="36">
        <v>245.46666666666664</v>
      </c>
      <c r="H336" s="36">
        <v>261.86666666666662</v>
      </c>
      <c r="I336" s="36">
        <v>265.23333333333329</v>
      </c>
      <c r="J336" s="36">
        <v>270.06666666666661</v>
      </c>
      <c r="K336" s="31">
        <v>260.39999999999998</v>
      </c>
      <c r="L336" s="31">
        <v>252.2</v>
      </c>
      <c r="M336" s="31">
        <v>144.20844</v>
      </c>
      <c r="N336" s="1"/>
      <c r="O336" s="1"/>
    </row>
    <row r="337" spans="1:15" ht="12.75" customHeight="1">
      <c r="A337" s="33">
        <v>327</v>
      </c>
      <c r="B337" s="53" t="s">
        <v>835</v>
      </c>
      <c r="C337" s="31">
        <v>65.55</v>
      </c>
      <c r="D337" s="36">
        <v>65.05</v>
      </c>
      <c r="E337" s="36">
        <v>64.25</v>
      </c>
      <c r="F337" s="36">
        <v>62.95</v>
      </c>
      <c r="G337" s="36">
        <v>62.150000000000006</v>
      </c>
      <c r="H337" s="36">
        <v>66.349999999999994</v>
      </c>
      <c r="I337" s="36">
        <v>67.149999999999977</v>
      </c>
      <c r="J337" s="36">
        <v>68.449999999999989</v>
      </c>
      <c r="K337" s="31">
        <v>65.849999999999994</v>
      </c>
      <c r="L337" s="31">
        <v>63.75</v>
      </c>
      <c r="M337" s="31">
        <v>133.13082</v>
      </c>
      <c r="N337" s="1"/>
      <c r="O337" s="1"/>
    </row>
    <row r="338" spans="1:15" ht="12.75" customHeight="1">
      <c r="A338" s="33">
        <v>328</v>
      </c>
      <c r="B338" s="53" t="s">
        <v>188</v>
      </c>
      <c r="C338" s="31">
        <v>369.05</v>
      </c>
      <c r="D338" s="36">
        <v>368.28333333333336</v>
      </c>
      <c r="E338" s="36">
        <v>363.9666666666667</v>
      </c>
      <c r="F338" s="36">
        <v>358.88333333333333</v>
      </c>
      <c r="G338" s="36">
        <v>354.56666666666666</v>
      </c>
      <c r="H338" s="36">
        <v>373.36666666666673</v>
      </c>
      <c r="I338" s="36">
        <v>377.68333333333345</v>
      </c>
      <c r="J338" s="36">
        <v>382.76666666666677</v>
      </c>
      <c r="K338" s="31">
        <v>372.6</v>
      </c>
      <c r="L338" s="31">
        <v>363.2</v>
      </c>
      <c r="M338" s="31">
        <v>278.92187999999999</v>
      </c>
      <c r="N338" s="1"/>
      <c r="O338" s="1"/>
    </row>
    <row r="339" spans="1:15" ht="12.75" customHeight="1">
      <c r="A339" s="33">
        <v>329</v>
      </c>
      <c r="B339" s="53" t="s">
        <v>458</v>
      </c>
      <c r="C339" s="31">
        <v>1258.75</v>
      </c>
      <c r="D339" s="36">
        <v>1268.3999999999999</v>
      </c>
      <c r="E339" s="36">
        <v>1244.7999999999997</v>
      </c>
      <c r="F339" s="36">
        <v>1230.8499999999999</v>
      </c>
      <c r="G339" s="36">
        <v>1207.2499999999998</v>
      </c>
      <c r="H339" s="36">
        <v>1282.3499999999997</v>
      </c>
      <c r="I339" s="36">
        <v>1305.9499999999996</v>
      </c>
      <c r="J339" s="36">
        <v>1319.8999999999996</v>
      </c>
      <c r="K339" s="31">
        <v>1292</v>
      </c>
      <c r="L339" s="31">
        <v>1254.45</v>
      </c>
      <c r="M339" s="31">
        <v>1.8428199999999999</v>
      </c>
      <c r="N339" s="1"/>
      <c r="O339" s="1"/>
    </row>
    <row r="340" spans="1:15" ht="12.75" customHeight="1">
      <c r="A340" s="33">
        <v>330</v>
      </c>
      <c r="B340" s="53" t="s">
        <v>182</v>
      </c>
      <c r="C340" s="31">
        <v>186.65</v>
      </c>
      <c r="D340" s="36">
        <v>186.61666666666667</v>
      </c>
      <c r="E340" s="36">
        <v>184.13333333333335</v>
      </c>
      <c r="F340" s="36">
        <v>181.61666666666667</v>
      </c>
      <c r="G340" s="36">
        <v>179.13333333333335</v>
      </c>
      <c r="H340" s="36">
        <v>189.13333333333335</v>
      </c>
      <c r="I340" s="36">
        <v>191.6166666666667</v>
      </c>
      <c r="J340" s="36">
        <v>194.13333333333335</v>
      </c>
      <c r="K340" s="31">
        <v>189.1</v>
      </c>
      <c r="L340" s="31">
        <v>184.1</v>
      </c>
      <c r="M340" s="31">
        <v>119.46114</v>
      </c>
      <c r="N340" s="1"/>
      <c r="O340" s="1"/>
    </row>
    <row r="341" spans="1:15" ht="12.75" customHeight="1">
      <c r="A341" s="33">
        <v>331</v>
      </c>
      <c r="B341" s="53" t="s">
        <v>184</v>
      </c>
      <c r="C341" s="31">
        <v>3428.35</v>
      </c>
      <c r="D341" s="36">
        <v>3434.5166666666664</v>
      </c>
      <c r="E341" s="36">
        <v>3399.0333333333328</v>
      </c>
      <c r="F341" s="36">
        <v>3369.7166666666662</v>
      </c>
      <c r="G341" s="36">
        <v>3334.2333333333327</v>
      </c>
      <c r="H341" s="36">
        <v>3463.833333333333</v>
      </c>
      <c r="I341" s="36">
        <v>3499.3166666666666</v>
      </c>
      <c r="J341" s="36">
        <v>3528.6333333333332</v>
      </c>
      <c r="K341" s="31">
        <v>3470</v>
      </c>
      <c r="L341" s="31">
        <v>3405.2</v>
      </c>
      <c r="M341" s="31">
        <v>1.83341</v>
      </c>
      <c r="N341" s="1"/>
      <c r="O341" s="1"/>
    </row>
    <row r="342" spans="1:15" ht="12.75" customHeight="1">
      <c r="A342" s="33">
        <v>332</v>
      </c>
      <c r="B342" s="53" t="s">
        <v>459</v>
      </c>
      <c r="C342" s="31">
        <v>623.6</v>
      </c>
      <c r="D342" s="36">
        <v>628.36666666666667</v>
      </c>
      <c r="E342" s="36">
        <v>613.73333333333335</v>
      </c>
      <c r="F342" s="36">
        <v>603.86666666666667</v>
      </c>
      <c r="G342" s="36">
        <v>589.23333333333335</v>
      </c>
      <c r="H342" s="36">
        <v>638.23333333333335</v>
      </c>
      <c r="I342" s="36">
        <v>652.86666666666679</v>
      </c>
      <c r="J342" s="36">
        <v>662.73333333333335</v>
      </c>
      <c r="K342" s="31">
        <v>643</v>
      </c>
      <c r="L342" s="31">
        <v>618.5</v>
      </c>
      <c r="M342" s="31">
        <v>4.9243899999999998</v>
      </c>
      <c r="N342" s="1"/>
      <c r="O342" s="1"/>
    </row>
    <row r="343" spans="1:15" ht="12.75" customHeight="1">
      <c r="A343" s="33">
        <v>333</v>
      </c>
      <c r="B343" s="53" t="s">
        <v>185</v>
      </c>
      <c r="C343" s="31">
        <v>2512.3000000000002</v>
      </c>
      <c r="D343" s="36">
        <v>2519.4333333333334</v>
      </c>
      <c r="E343" s="36">
        <v>2497.8666666666668</v>
      </c>
      <c r="F343" s="36">
        <v>2483.4333333333334</v>
      </c>
      <c r="G343" s="36">
        <v>2461.8666666666668</v>
      </c>
      <c r="H343" s="36">
        <v>2533.8666666666668</v>
      </c>
      <c r="I343" s="36">
        <v>2555.4333333333334</v>
      </c>
      <c r="J343" s="36">
        <v>2569.8666666666668</v>
      </c>
      <c r="K343" s="31">
        <v>2541</v>
      </c>
      <c r="L343" s="31">
        <v>2505</v>
      </c>
      <c r="M343" s="31">
        <v>11.11913</v>
      </c>
      <c r="N343" s="1"/>
      <c r="O343" s="1"/>
    </row>
    <row r="344" spans="1:15" ht="12.75" customHeight="1">
      <c r="A344" s="33">
        <v>334</v>
      </c>
      <c r="B344" s="53" t="s">
        <v>460</v>
      </c>
      <c r="C344" s="31">
        <v>86.8</v>
      </c>
      <c r="D344" s="36">
        <v>87.649999999999991</v>
      </c>
      <c r="E344" s="36">
        <v>85.59999999999998</v>
      </c>
      <c r="F344" s="36">
        <v>84.399999999999991</v>
      </c>
      <c r="G344" s="36">
        <v>82.34999999999998</v>
      </c>
      <c r="H344" s="36">
        <v>88.84999999999998</v>
      </c>
      <c r="I344" s="36">
        <v>90.899999999999991</v>
      </c>
      <c r="J344" s="36">
        <v>92.09999999999998</v>
      </c>
      <c r="K344" s="31">
        <v>89.7</v>
      </c>
      <c r="L344" s="31">
        <v>86.45</v>
      </c>
      <c r="M344" s="31">
        <v>8.0355399999999992</v>
      </c>
      <c r="N344" s="1"/>
      <c r="O344" s="1"/>
    </row>
    <row r="345" spans="1:15" ht="12.75" customHeight="1">
      <c r="A345" s="33">
        <v>335</v>
      </c>
      <c r="B345" s="53" t="s">
        <v>285</v>
      </c>
      <c r="C345" s="31">
        <v>583.29999999999995</v>
      </c>
      <c r="D345" s="36">
        <v>584.7833333333333</v>
      </c>
      <c r="E345" s="36">
        <v>578.51666666666665</v>
      </c>
      <c r="F345" s="36">
        <v>573.73333333333335</v>
      </c>
      <c r="G345" s="36">
        <v>567.4666666666667</v>
      </c>
      <c r="H345" s="36">
        <v>589.56666666666661</v>
      </c>
      <c r="I345" s="36">
        <v>595.83333333333326</v>
      </c>
      <c r="J345" s="36">
        <v>600.61666666666656</v>
      </c>
      <c r="K345" s="31">
        <v>591.04999999999995</v>
      </c>
      <c r="L345" s="31">
        <v>580</v>
      </c>
      <c r="M345" s="31">
        <v>4.3360700000000003</v>
      </c>
      <c r="N345" s="1"/>
      <c r="O345" s="1"/>
    </row>
    <row r="346" spans="1:15" ht="12.75" customHeight="1">
      <c r="A346" s="33">
        <v>336</v>
      </c>
      <c r="B346" s="53" t="s">
        <v>461</v>
      </c>
      <c r="C346" s="31">
        <v>335.05</v>
      </c>
      <c r="D346" s="36">
        <v>336.56666666666666</v>
      </c>
      <c r="E346" s="36">
        <v>332.13333333333333</v>
      </c>
      <c r="F346" s="36">
        <v>329.21666666666664</v>
      </c>
      <c r="G346" s="36">
        <v>324.7833333333333</v>
      </c>
      <c r="H346" s="36">
        <v>339.48333333333335</v>
      </c>
      <c r="I346" s="36">
        <v>343.91666666666663</v>
      </c>
      <c r="J346" s="36">
        <v>346.83333333333337</v>
      </c>
      <c r="K346" s="31">
        <v>341</v>
      </c>
      <c r="L346" s="31">
        <v>333.65</v>
      </c>
      <c r="M346" s="31">
        <v>6.8528900000000004</v>
      </c>
      <c r="N346" s="1"/>
      <c r="O346" s="1"/>
    </row>
    <row r="347" spans="1:15" ht="12.75" customHeight="1">
      <c r="A347" s="33">
        <v>337</v>
      </c>
      <c r="B347" s="53" t="s">
        <v>189</v>
      </c>
      <c r="C347" s="31">
        <v>1529.35</v>
      </c>
      <c r="D347" s="36">
        <v>1507.3833333333332</v>
      </c>
      <c r="E347" s="36">
        <v>1478.2666666666664</v>
      </c>
      <c r="F347" s="36">
        <v>1427.1833333333332</v>
      </c>
      <c r="G347" s="36">
        <v>1398.0666666666664</v>
      </c>
      <c r="H347" s="36">
        <v>1558.4666666666665</v>
      </c>
      <c r="I347" s="36">
        <v>1587.5833333333333</v>
      </c>
      <c r="J347" s="36">
        <v>1638.6666666666665</v>
      </c>
      <c r="K347" s="31">
        <v>1536.5</v>
      </c>
      <c r="L347" s="31">
        <v>1456.3</v>
      </c>
      <c r="M347" s="31">
        <v>7.6077000000000004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282.8</v>
      </c>
      <c r="D348" s="36">
        <v>282.15000000000003</v>
      </c>
      <c r="E348" s="36">
        <v>279.70000000000005</v>
      </c>
      <c r="F348" s="36">
        <v>276.60000000000002</v>
      </c>
      <c r="G348" s="36">
        <v>274.15000000000003</v>
      </c>
      <c r="H348" s="36">
        <v>285.25000000000006</v>
      </c>
      <c r="I348" s="36">
        <v>287.7</v>
      </c>
      <c r="J348" s="36">
        <v>290.80000000000007</v>
      </c>
      <c r="K348" s="31">
        <v>284.60000000000002</v>
      </c>
      <c r="L348" s="31">
        <v>279.05</v>
      </c>
      <c r="M348" s="31">
        <v>156.77336</v>
      </c>
      <c r="N348" s="1"/>
      <c r="O348" s="1"/>
    </row>
    <row r="349" spans="1:15" ht="12.75" customHeight="1">
      <c r="A349" s="33">
        <v>339</v>
      </c>
      <c r="B349" s="53" t="s">
        <v>286</v>
      </c>
      <c r="C349" s="31">
        <v>630.45000000000005</v>
      </c>
      <c r="D349" s="36">
        <v>622.48333333333335</v>
      </c>
      <c r="E349" s="36">
        <v>612.9666666666667</v>
      </c>
      <c r="F349" s="36">
        <v>595.48333333333335</v>
      </c>
      <c r="G349" s="36">
        <v>585.9666666666667</v>
      </c>
      <c r="H349" s="36">
        <v>639.9666666666667</v>
      </c>
      <c r="I349" s="36">
        <v>649.48333333333335</v>
      </c>
      <c r="J349" s="36">
        <v>666.9666666666667</v>
      </c>
      <c r="K349" s="31">
        <v>632</v>
      </c>
      <c r="L349" s="31">
        <v>605</v>
      </c>
      <c r="M349" s="31">
        <v>47.025309999999998</v>
      </c>
      <c r="N349" s="1"/>
      <c r="O349" s="1"/>
    </row>
    <row r="350" spans="1:15" ht="12.75" customHeight="1">
      <c r="A350" s="33">
        <v>340</v>
      </c>
      <c r="B350" s="53" t="s">
        <v>462</v>
      </c>
      <c r="C350" s="31">
        <v>1722.25</v>
      </c>
      <c r="D350" s="36">
        <v>1728.4166666666667</v>
      </c>
      <c r="E350" s="36">
        <v>1712.8333333333335</v>
      </c>
      <c r="F350" s="36">
        <v>1703.4166666666667</v>
      </c>
      <c r="G350" s="36">
        <v>1687.8333333333335</v>
      </c>
      <c r="H350" s="36">
        <v>1737.8333333333335</v>
      </c>
      <c r="I350" s="36">
        <v>1753.416666666667</v>
      </c>
      <c r="J350" s="36">
        <v>1762.8333333333335</v>
      </c>
      <c r="K350" s="31">
        <v>1744</v>
      </c>
      <c r="L350" s="31">
        <v>1719</v>
      </c>
      <c r="M350" s="31">
        <v>4.44693</v>
      </c>
      <c r="N350" s="1"/>
      <c r="O350" s="1"/>
    </row>
    <row r="351" spans="1:15" ht="12.75" customHeight="1">
      <c r="A351" s="33">
        <v>341</v>
      </c>
      <c r="B351" s="53" t="s">
        <v>287</v>
      </c>
      <c r="C351" s="31">
        <v>372.2</v>
      </c>
      <c r="D351" s="36">
        <v>374.91666666666669</v>
      </c>
      <c r="E351" s="36">
        <v>363.83333333333337</v>
      </c>
      <c r="F351" s="36">
        <v>355.4666666666667</v>
      </c>
      <c r="G351" s="36">
        <v>344.38333333333338</v>
      </c>
      <c r="H351" s="36">
        <v>383.28333333333336</v>
      </c>
      <c r="I351" s="36">
        <v>394.36666666666673</v>
      </c>
      <c r="J351" s="36">
        <v>402.73333333333335</v>
      </c>
      <c r="K351" s="31">
        <v>386</v>
      </c>
      <c r="L351" s="31">
        <v>366.55</v>
      </c>
      <c r="M351" s="31">
        <v>20.437270000000002</v>
      </c>
      <c r="N351" s="1"/>
      <c r="O351" s="1"/>
    </row>
    <row r="352" spans="1:15" ht="12.75" customHeight="1">
      <c r="A352" s="33">
        <v>342</v>
      </c>
      <c r="B352" s="53" t="s">
        <v>190</v>
      </c>
      <c r="C352" s="31">
        <v>7760.25</v>
      </c>
      <c r="D352" s="36">
        <v>7710.0999999999995</v>
      </c>
      <c r="E352" s="36">
        <v>7645.1999999999989</v>
      </c>
      <c r="F352" s="36">
        <v>7530.15</v>
      </c>
      <c r="G352" s="36">
        <v>7465.2499999999991</v>
      </c>
      <c r="H352" s="36">
        <v>7825.1499999999987</v>
      </c>
      <c r="I352" s="36">
        <v>7890.0499999999984</v>
      </c>
      <c r="J352" s="36">
        <v>8005.0999999999985</v>
      </c>
      <c r="K352" s="31">
        <v>7775</v>
      </c>
      <c r="L352" s="31">
        <v>7595.05</v>
      </c>
      <c r="M352" s="31">
        <v>3.01938</v>
      </c>
      <c r="N352" s="1"/>
      <c r="O352" s="1"/>
    </row>
    <row r="353" spans="1:15" ht="12.75" customHeight="1">
      <c r="A353" s="33">
        <v>343</v>
      </c>
      <c r="B353" s="53" t="s">
        <v>463</v>
      </c>
      <c r="C353" s="31">
        <v>226</v>
      </c>
      <c r="D353" s="36">
        <v>224.23333333333335</v>
      </c>
      <c r="E353" s="36">
        <v>219.81666666666669</v>
      </c>
      <c r="F353" s="36">
        <v>213.63333333333335</v>
      </c>
      <c r="G353" s="36">
        <v>209.2166666666667</v>
      </c>
      <c r="H353" s="36">
        <v>230.41666666666669</v>
      </c>
      <c r="I353" s="36">
        <v>234.83333333333331</v>
      </c>
      <c r="J353" s="36">
        <v>241.01666666666668</v>
      </c>
      <c r="K353" s="31">
        <v>228.65</v>
      </c>
      <c r="L353" s="31">
        <v>218.05</v>
      </c>
      <c r="M353" s="31">
        <v>9.3784600000000005</v>
      </c>
      <c r="N353" s="1"/>
      <c r="O353" s="1"/>
    </row>
    <row r="354" spans="1:15" ht="12.75" customHeight="1">
      <c r="A354" s="33">
        <v>344</v>
      </c>
      <c r="B354" s="53" t="s">
        <v>288</v>
      </c>
      <c r="C354" s="31">
        <v>1292.0999999999999</v>
      </c>
      <c r="D354" s="36">
        <v>1288.5166666666667</v>
      </c>
      <c r="E354" s="36">
        <v>1259.0333333333333</v>
      </c>
      <c r="F354" s="36">
        <v>1225.9666666666667</v>
      </c>
      <c r="G354" s="36">
        <v>1196.4833333333333</v>
      </c>
      <c r="H354" s="36">
        <v>1321.5833333333333</v>
      </c>
      <c r="I354" s="36">
        <v>1351.0666666666664</v>
      </c>
      <c r="J354" s="36">
        <v>1384.1333333333332</v>
      </c>
      <c r="K354" s="31">
        <v>1318</v>
      </c>
      <c r="L354" s="31">
        <v>1255.45</v>
      </c>
      <c r="M354" s="31">
        <v>20.351769999999998</v>
      </c>
      <c r="N354" s="1"/>
      <c r="O354" s="1"/>
    </row>
    <row r="355" spans="1:15" ht="12.75" customHeight="1">
      <c r="A355" s="33">
        <v>345</v>
      </c>
      <c r="B355" s="53" t="s">
        <v>464</v>
      </c>
      <c r="C355" s="31">
        <v>269.2</v>
      </c>
      <c r="D355" s="36">
        <v>269.66666666666669</v>
      </c>
      <c r="E355" s="36">
        <v>266.03333333333336</v>
      </c>
      <c r="F355" s="36">
        <v>262.86666666666667</v>
      </c>
      <c r="G355" s="36">
        <v>259.23333333333335</v>
      </c>
      <c r="H355" s="36">
        <v>272.83333333333337</v>
      </c>
      <c r="I355" s="36">
        <v>276.4666666666667</v>
      </c>
      <c r="J355" s="36">
        <v>279.63333333333338</v>
      </c>
      <c r="K355" s="31">
        <v>273.3</v>
      </c>
      <c r="L355" s="31">
        <v>266.5</v>
      </c>
      <c r="M355" s="31">
        <v>13.125819999999999</v>
      </c>
      <c r="N355" s="1"/>
      <c r="O355" s="1"/>
    </row>
    <row r="356" spans="1:15" ht="12.75" customHeight="1">
      <c r="A356" s="33">
        <v>346</v>
      </c>
      <c r="B356" s="53" t="s">
        <v>198</v>
      </c>
      <c r="C356" s="31">
        <v>3640.9</v>
      </c>
      <c r="D356" s="36">
        <v>3651.6833333333329</v>
      </c>
      <c r="E356" s="36">
        <v>3616.2166666666658</v>
      </c>
      <c r="F356" s="36">
        <v>3591.5333333333328</v>
      </c>
      <c r="G356" s="36">
        <v>3556.0666666666657</v>
      </c>
      <c r="H356" s="36">
        <v>3676.3666666666659</v>
      </c>
      <c r="I356" s="36">
        <v>3711.833333333333</v>
      </c>
      <c r="J356" s="36">
        <v>3736.516666666666</v>
      </c>
      <c r="K356" s="31">
        <v>3687.15</v>
      </c>
      <c r="L356" s="31">
        <v>3627</v>
      </c>
      <c r="M356" s="31">
        <v>2.1127199999999999</v>
      </c>
      <c r="N356" s="1"/>
      <c r="O356" s="1"/>
    </row>
    <row r="357" spans="1:15" ht="12.75" customHeight="1">
      <c r="A357" s="33">
        <v>347</v>
      </c>
      <c r="B357" s="53" t="s">
        <v>465</v>
      </c>
      <c r="C357" s="31">
        <v>797</v>
      </c>
      <c r="D357" s="36">
        <v>800.33333333333337</v>
      </c>
      <c r="E357" s="36">
        <v>791.66666666666674</v>
      </c>
      <c r="F357" s="36">
        <v>786.33333333333337</v>
      </c>
      <c r="G357" s="36">
        <v>777.66666666666674</v>
      </c>
      <c r="H357" s="36">
        <v>805.66666666666674</v>
      </c>
      <c r="I357" s="36">
        <v>814.33333333333348</v>
      </c>
      <c r="J357" s="36">
        <v>819.66666666666674</v>
      </c>
      <c r="K357" s="31">
        <v>809</v>
      </c>
      <c r="L357" s="31">
        <v>795</v>
      </c>
      <c r="M357" s="31">
        <v>4.0507099999999996</v>
      </c>
      <c r="N357" s="1"/>
      <c r="O357" s="1"/>
    </row>
    <row r="358" spans="1:15" ht="12.75" customHeight="1">
      <c r="A358" s="33">
        <v>348</v>
      </c>
      <c r="B358" s="53" t="s">
        <v>466</v>
      </c>
      <c r="C358" s="31">
        <v>444.3</v>
      </c>
      <c r="D358" s="36">
        <v>446.64999999999992</v>
      </c>
      <c r="E358" s="36">
        <v>439.29999999999984</v>
      </c>
      <c r="F358" s="36">
        <v>434.2999999999999</v>
      </c>
      <c r="G358" s="36">
        <v>426.94999999999982</v>
      </c>
      <c r="H358" s="36">
        <v>451.64999999999986</v>
      </c>
      <c r="I358" s="36">
        <v>458.99999999999989</v>
      </c>
      <c r="J358" s="36">
        <v>463.99999999999989</v>
      </c>
      <c r="K358" s="31">
        <v>454</v>
      </c>
      <c r="L358" s="31">
        <v>441.65</v>
      </c>
      <c r="M358" s="31">
        <v>1.81701</v>
      </c>
      <c r="N358" s="1"/>
      <c r="O358" s="1"/>
    </row>
    <row r="359" spans="1:15" ht="12.75" customHeight="1">
      <c r="A359" s="33">
        <v>349</v>
      </c>
      <c r="B359" s="53" t="s">
        <v>203</v>
      </c>
      <c r="C359" s="31">
        <v>1340.85</v>
      </c>
      <c r="D359" s="36">
        <v>1346.3333333333333</v>
      </c>
      <c r="E359" s="36">
        <v>1331.5166666666664</v>
      </c>
      <c r="F359" s="36">
        <v>1322.1833333333332</v>
      </c>
      <c r="G359" s="36">
        <v>1307.3666666666663</v>
      </c>
      <c r="H359" s="36">
        <v>1355.6666666666665</v>
      </c>
      <c r="I359" s="36">
        <v>1370.4833333333336</v>
      </c>
      <c r="J359" s="36">
        <v>1379.8166666666666</v>
      </c>
      <c r="K359" s="31">
        <v>1361.15</v>
      </c>
      <c r="L359" s="31">
        <v>1337</v>
      </c>
      <c r="M359" s="31">
        <v>4.07186</v>
      </c>
      <c r="N359" s="1"/>
      <c r="O359" s="1"/>
    </row>
    <row r="360" spans="1:15" ht="12.75" customHeight="1">
      <c r="A360" s="33">
        <v>350</v>
      </c>
      <c r="B360" s="53" t="s">
        <v>192</v>
      </c>
      <c r="C360" s="31">
        <v>34941.15</v>
      </c>
      <c r="D360" s="36">
        <v>34896.666666666664</v>
      </c>
      <c r="E360" s="36">
        <v>34744.48333333333</v>
      </c>
      <c r="F360" s="36">
        <v>34547.816666666666</v>
      </c>
      <c r="G360" s="36">
        <v>34395.633333333331</v>
      </c>
      <c r="H360" s="36">
        <v>35093.333333333328</v>
      </c>
      <c r="I360" s="36">
        <v>35245.516666666663</v>
      </c>
      <c r="J360" s="36">
        <v>35442.183333333327</v>
      </c>
      <c r="K360" s="31">
        <v>35048.85</v>
      </c>
      <c r="L360" s="31">
        <v>34700</v>
      </c>
      <c r="M360" s="31">
        <v>0.12805</v>
      </c>
      <c r="N360" s="1"/>
      <c r="O360" s="1"/>
    </row>
    <row r="361" spans="1:15" ht="12.75" customHeight="1">
      <c r="A361" s="33">
        <v>351</v>
      </c>
      <c r="B361" s="53" t="s">
        <v>289</v>
      </c>
      <c r="C361" s="31">
        <v>1451.35</v>
      </c>
      <c r="D361" s="36">
        <v>1464.5</v>
      </c>
      <c r="E361" s="36">
        <v>1430.95</v>
      </c>
      <c r="F361" s="36">
        <v>1410.55</v>
      </c>
      <c r="G361" s="36">
        <v>1377</v>
      </c>
      <c r="H361" s="36">
        <v>1484.9</v>
      </c>
      <c r="I361" s="36">
        <v>1518.4500000000003</v>
      </c>
      <c r="J361" s="36">
        <v>1538.8500000000001</v>
      </c>
      <c r="K361" s="31">
        <v>1498.05</v>
      </c>
      <c r="L361" s="31">
        <v>1444.1</v>
      </c>
      <c r="M361" s="31">
        <v>8.3498900000000003</v>
      </c>
      <c r="N361" s="1"/>
      <c r="O361" s="1"/>
    </row>
    <row r="362" spans="1:15" ht="12.75" customHeight="1">
      <c r="A362" s="33">
        <v>352</v>
      </c>
      <c r="B362" s="53" t="s">
        <v>194</v>
      </c>
      <c r="C362" s="31">
        <v>3407.7</v>
      </c>
      <c r="D362" s="36">
        <v>3400.5333333333333</v>
      </c>
      <c r="E362" s="36">
        <v>3372.1666666666665</v>
      </c>
      <c r="F362" s="36">
        <v>3336.6333333333332</v>
      </c>
      <c r="G362" s="36">
        <v>3308.2666666666664</v>
      </c>
      <c r="H362" s="36">
        <v>3436.0666666666666</v>
      </c>
      <c r="I362" s="36">
        <v>3464.4333333333334</v>
      </c>
      <c r="J362" s="36">
        <v>3499.9666666666667</v>
      </c>
      <c r="K362" s="31">
        <v>3428.9</v>
      </c>
      <c r="L362" s="31">
        <v>3365</v>
      </c>
      <c r="M362" s="31">
        <v>4.3223000000000003</v>
      </c>
      <c r="N362" s="1"/>
      <c r="O362" s="1"/>
    </row>
    <row r="363" spans="1:15" ht="12.75" customHeight="1">
      <c r="A363" s="33">
        <v>353</v>
      </c>
      <c r="B363" s="53" t="s">
        <v>195</v>
      </c>
      <c r="C363" s="31">
        <v>320.75</v>
      </c>
      <c r="D363" s="36">
        <v>316.36666666666667</v>
      </c>
      <c r="E363" s="36">
        <v>310.28333333333336</v>
      </c>
      <c r="F363" s="36">
        <v>299.81666666666666</v>
      </c>
      <c r="G363" s="36">
        <v>293.73333333333335</v>
      </c>
      <c r="H363" s="36">
        <v>326.83333333333337</v>
      </c>
      <c r="I363" s="36">
        <v>332.91666666666663</v>
      </c>
      <c r="J363" s="36">
        <v>343.38333333333338</v>
      </c>
      <c r="K363" s="31">
        <v>322.45</v>
      </c>
      <c r="L363" s="31">
        <v>305.89999999999998</v>
      </c>
      <c r="M363" s="31">
        <v>167.15887000000001</v>
      </c>
      <c r="N363" s="1"/>
      <c r="O363" s="1"/>
    </row>
    <row r="364" spans="1:15" ht="12.75" customHeight="1">
      <c r="A364" s="33">
        <v>354</v>
      </c>
      <c r="B364" s="53" t="s">
        <v>467</v>
      </c>
      <c r="C364" s="31">
        <v>4277</v>
      </c>
      <c r="D364" s="36">
        <v>4278.5166666666664</v>
      </c>
      <c r="E364" s="36">
        <v>4230.6833333333325</v>
      </c>
      <c r="F364" s="36">
        <v>4184.3666666666659</v>
      </c>
      <c r="G364" s="36">
        <v>4136.5333333333319</v>
      </c>
      <c r="H364" s="36">
        <v>4324.833333333333</v>
      </c>
      <c r="I364" s="36">
        <v>4372.666666666667</v>
      </c>
      <c r="J364" s="36">
        <v>4418.9833333333336</v>
      </c>
      <c r="K364" s="31">
        <v>4326.3500000000004</v>
      </c>
      <c r="L364" s="31">
        <v>4232.2</v>
      </c>
      <c r="M364" s="31">
        <v>0.64280000000000004</v>
      </c>
      <c r="N364" s="1"/>
      <c r="O364" s="1"/>
    </row>
    <row r="365" spans="1:15" ht="12.75" customHeight="1">
      <c r="A365" s="33">
        <v>355</v>
      </c>
      <c r="B365" s="53" t="s">
        <v>468</v>
      </c>
      <c r="C365" s="31">
        <v>3133.5</v>
      </c>
      <c r="D365" s="36">
        <v>3124.5166666666664</v>
      </c>
      <c r="E365" s="36">
        <v>3086.0333333333328</v>
      </c>
      <c r="F365" s="36">
        <v>3038.5666666666666</v>
      </c>
      <c r="G365" s="36">
        <v>3000.083333333333</v>
      </c>
      <c r="H365" s="36">
        <v>3171.9833333333327</v>
      </c>
      <c r="I365" s="36">
        <v>3210.4666666666662</v>
      </c>
      <c r="J365" s="36">
        <v>3257.9333333333325</v>
      </c>
      <c r="K365" s="31">
        <v>3163</v>
      </c>
      <c r="L365" s="31">
        <v>3077.05</v>
      </c>
      <c r="M365" s="31">
        <v>2.8482400000000001</v>
      </c>
      <c r="N365" s="1"/>
      <c r="O365" s="1"/>
    </row>
    <row r="366" spans="1:15" ht="12.75" customHeight="1">
      <c r="A366" s="33">
        <v>356</v>
      </c>
      <c r="B366" s="53" t="s">
        <v>197</v>
      </c>
      <c r="C366" s="31">
        <v>2988.05</v>
      </c>
      <c r="D366" s="36">
        <v>3023.9</v>
      </c>
      <c r="E366" s="36">
        <v>2929.8</v>
      </c>
      <c r="F366" s="36">
        <v>2871.55</v>
      </c>
      <c r="G366" s="36">
        <v>2777.4500000000003</v>
      </c>
      <c r="H366" s="36">
        <v>3082.15</v>
      </c>
      <c r="I366" s="36">
        <v>3176.2499999999995</v>
      </c>
      <c r="J366" s="36">
        <v>3234.5</v>
      </c>
      <c r="K366" s="31">
        <v>3118</v>
      </c>
      <c r="L366" s="31">
        <v>2965.65</v>
      </c>
      <c r="M366" s="31">
        <v>5.45207</v>
      </c>
      <c r="N366" s="1"/>
      <c r="O366" s="1"/>
    </row>
    <row r="367" spans="1:15" ht="12.75" customHeight="1">
      <c r="A367" s="33">
        <v>357</v>
      </c>
      <c r="B367" s="53" t="s">
        <v>193</v>
      </c>
      <c r="C367" s="31">
        <v>943</v>
      </c>
      <c r="D367" s="36">
        <v>933.66666666666663</v>
      </c>
      <c r="E367" s="36">
        <v>916.08333333333326</v>
      </c>
      <c r="F367" s="36">
        <v>889.16666666666663</v>
      </c>
      <c r="G367" s="36">
        <v>871.58333333333326</v>
      </c>
      <c r="H367" s="36">
        <v>960.58333333333326</v>
      </c>
      <c r="I367" s="36">
        <v>978.16666666666652</v>
      </c>
      <c r="J367" s="36">
        <v>1005.0833333333333</v>
      </c>
      <c r="K367" s="31">
        <v>951.25</v>
      </c>
      <c r="L367" s="31">
        <v>906.75</v>
      </c>
      <c r="M367" s="31">
        <v>20.463249999999999</v>
      </c>
      <c r="N367" s="1"/>
      <c r="O367" s="1"/>
    </row>
    <row r="368" spans="1:15" ht="12.75" customHeight="1">
      <c r="A368" s="33">
        <v>358</v>
      </c>
      <c r="B368" s="53" t="s">
        <v>469</v>
      </c>
      <c r="C368" s="31">
        <v>143.35</v>
      </c>
      <c r="D368" s="36">
        <v>143.03333333333333</v>
      </c>
      <c r="E368" s="36">
        <v>141.66666666666666</v>
      </c>
      <c r="F368" s="36">
        <v>139.98333333333332</v>
      </c>
      <c r="G368" s="36">
        <v>138.61666666666665</v>
      </c>
      <c r="H368" s="36">
        <v>144.71666666666667</v>
      </c>
      <c r="I368" s="36">
        <v>146.08333333333334</v>
      </c>
      <c r="J368" s="36">
        <v>147.76666666666668</v>
      </c>
      <c r="K368" s="31">
        <v>144.4</v>
      </c>
      <c r="L368" s="31">
        <v>141.35</v>
      </c>
      <c r="M368" s="31">
        <v>13.067600000000001</v>
      </c>
      <c r="N368" s="1"/>
      <c r="O368" s="1"/>
    </row>
    <row r="369" spans="1:15" ht="12.75" customHeight="1">
      <c r="A369" s="33">
        <v>359</v>
      </c>
      <c r="B369" s="53" t="s">
        <v>470</v>
      </c>
      <c r="C369" s="31">
        <v>1641.4</v>
      </c>
      <c r="D369" s="36">
        <v>1635.7833333333335</v>
      </c>
      <c r="E369" s="36">
        <v>1617.616666666667</v>
      </c>
      <c r="F369" s="36">
        <v>1593.8333333333335</v>
      </c>
      <c r="G369" s="36">
        <v>1575.666666666667</v>
      </c>
      <c r="H369" s="36">
        <v>1659.5666666666671</v>
      </c>
      <c r="I369" s="36">
        <v>1677.7333333333336</v>
      </c>
      <c r="J369" s="36">
        <v>1701.5166666666671</v>
      </c>
      <c r="K369" s="31">
        <v>1653.95</v>
      </c>
      <c r="L369" s="31">
        <v>1612</v>
      </c>
      <c r="M369" s="31">
        <v>0.33278999999999997</v>
      </c>
      <c r="N369" s="1"/>
      <c r="O369" s="1"/>
    </row>
    <row r="370" spans="1:15" ht="12.75" customHeight="1">
      <c r="A370" s="33">
        <v>360</v>
      </c>
      <c r="B370" s="53" t="s">
        <v>200</v>
      </c>
      <c r="C370" s="31">
        <v>5792.5</v>
      </c>
      <c r="D370" s="36">
        <v>5762.5</v>
      </c>
      <c r="E370" s="36">
        <v>5721</v>
      </c>
      <c r="F370" s="36">
        <v>5649.5</v>
      </c>
      <c r="G370" s="36">
        <v>5608</v>
      </c>
      <c r="H370" s="36">
        <v>5834</v>
      </c>
      <c r="I370" s="36">
        <v>5875.5</v>
      </c>
      <c r="J370" s="36">
        <v>5947</v>
      </c>
      <c r="K370" s="31">
        <v>5804</v>
      </c>
      <c r="L370" s="31">
        <v>5691</v>
      </c>
      <c r="M370" s="31">
        <v>2.8624000000000001</v>
      </c>
      <c r="N370" s="1"/>
      <c r="O370" s="1"/>
    </row>
    <row r="371" spans="1:15" ht="12.75" customHeight="1">
      <c r="A371" s="33">
        <v>361</v>
      </c>
      <c r="B371" s="53" t="s">
        <v>471</v>
      </c>
      <c r="C371" s="31">
        <v>901.65</v>
      </c>
      <c r="D371" s="36">
        <v>912.4666666666667</v>
      </c>
      <c r="E371" s="36">
        <v>882.18333333333339</v>
      </c>
      <c r="F371" s="36">
        <v>862.7166666666667</v>
      </c>
      <c r="G371" s="36">
        <v>832.43333333333339</v>
      </c>
      <c r="H371" s="36">
        <v>931.93333333333339</v>
      </c>
      <c r="I371" s="36">
        <v>962.2166666666667</v>
      </c>
      <c r="J371" s="36">
        <v>981.68333333333339</v>
      </c>
      <c r="K371" s="31">
        <v>942.75</v>
      </c>
      <c r="L371" s="31">
        <v>893</v>
      </c>
      <c r="M371" s="31">
        <v>1.6745300000000001</v>
      </c>
      <c r="N371" s="1"/>
      <c r="O371" s="1"/>
    </row>
    <row r="372" spans="1:15" ht="12.75" customHeight="1">
      <c r="A372" s="33">
        <v>362</v>
      </c>
      <c r="B372" s="53" t="s">
        <v>290</v>
      </c>
      <c r="C372" s="31">
        <v>492.25</v>
      </c>
      <c r="D372" s="36">
        <v>490.11666666666662</v>
      </c>
      <c r="E372" s="36">
        <v>484.23333333333323</v>
      </c>
      <c r="F372" s="36">
        <v>476.21666666666664</v>
      </c>
      <c r="G372" s="36">
        <v>470.33333333333326</v>
      </c>
      <c r="H372" s="36">
        <v>498.13333333333321</v>
      </c>
      <c r="I372" s="36">
        <v>504.01666666666654</v>
      </c>
      <c r="J372" s="36">
        <v>512.03333333333319</v>
      </c>
      <c r="K372" s="31">
        <v>496</v>
      </c>
      <c r="L372" s="31">
        <v>482.1</v>
      </c>
      <c r="M372" s="31">
        <v>44.41977</v>
      </c>
      <c r="N372" s="1"/>
      <c r="O372" s="1"/>
    </row>
    <row r="373" spans="1:15" ht="12.75" customHeight="1">
      <c r="A373" s="33">
        <v>363</v>
      </c>
      <c r="B373" s="53" t="s">
        <v>196</v>
      </c>
      <c r="C373" s="31">
        <v>467.85</v>
      </c>
      <c r="D373" s="36">
        <v>462.58333333333331</v>
      </c>
      <c r="E373" s="36">
        <v>448.41666666666663</v>
      </c>
      <c r="F373" s="36">
        <v>428.98333333333329</v>
      </c>
      <c r="G373" s="36">
        <v>414.81666666666661</v>
      </c>
      <c r="H373" s="36">
        <v>482.01666666666665</v>
      </c>
      <c r="I373" s="36">
        <v>496.18333333333328</v>
      </c>
      <c r="J373" s="36">
        <v>515.61666666666667</v>
      </c>
      <c r="K373" s="31">
        <v>476.75</v>
      </c>
      <c r="L373" s="31">
        <v>443.15</v>
      </c>
      <c r="M373" s="31">
        <v>557.52959999999996</v>
      </c>
      <c r="N373" s="1"/>
      <c r="O373" s="1"/>
    </row>
    <row r="374" spans="1:15" ht="12.75" customHeight="1">
      <c r="A374" s="33">
        <v>364</v>
      </c>
      <c r="B374" s="53" t="s">
        <v>201</v>
      </c>
      <c r="C374" s="31">
        <v>313.60000000000002</v>
      </c>
      <c r="D374" s="36">
        <v>310.90000000000003</v>
      </c>
      <c r="E374" s="36">
        <v>304.55000000000007</v>
      </c>
      <c r="F374" s="36">
        <v>295.50000000000006</v>
      </c>
      <c r="G374" s="36">
        <v>289.15000000000009</v>
      </c>
      <c r="H374" s="36">
        <v>319.95000000000005</v>
      </c>
      <c r="I374" s="36">
        <v>326.30000000000007</v>
      </c>
      <c r="J374" s="36">
        <v>335.35</v>
      </c>
      <c r="K374" s="31">
        <v>317.25</v>
      </c>
      <c r="L374" s="31">
        <v>301.85000000000002</v>
      </c>
      <c r="M374" s="31">
        <v>440.59505999999999</v>
      </c>
      <c r="N374" s="1"/>
      <c r="O374" s="1"/>
    </row>
    <row r="375" spans="1:15" ht="12.75" customHeight="1">
      <c r="A375" s="33">
        <v>365</v>
      </c>
      <c r="B375" s="53" t="s">
        <v>472</v>
      </c>
      <c r="C375" s="31">
        <v>546.15</v>
      </c>
      <c r="D375" s="36">
        <v>547.79999999999995</v>
      </c>
      <c r="E375" s="36">
        <v>540.64999999999986</v>
      </c>
      <c r="F375" s="36">
        <v>535.14999999999986</v>
      </c>
      <c r="G375" s="36">
        <v>527.99999999999977</v>
      </c>
      <c r="H375" s="36">
        <v>553.29999999999995</v>
      </c>
      <c r="I375" s="36">
        <v>560.45000000000005</v>
      </c>
      <c r="J375" s="36">
        <v>565.95000000000005</v>
      </c>
      <c r="K375" s="31">
        <v>554.95000000000005</v>
      </c>
      <c r="L375" s="31">
        <v>542.29999999999995</v>
      </c>
      <c r="M375" s="31">
        <v>6.9613399999999999</v>
      </c>
      <c r="N375" s="1"/>
      <c r="O375" s="1"/>
    </row>
    <row r="376" spans="1:15" ht="12.75" customHeight="1">
      <c r="A376" s="33">
        <v>366</v>
      </c>
      <c r="B376" s="53" t="s">
        <v>291</v>
      </c>
      <c r="C376" s="31">
        <v>1400.85</v>
      </c>
      <c r="D376" s="36">
        <v>1390.0666666666666</v>
      </c>
      <c r="E376" s="36">
        <v>1365.1333333333332</v>
      </c>
      <c r="F376" s="36">
        <v>1329.4166666666665</v>
      </c>
      <c r="G376" s="36">
        <v>1304.4833333333331</v>
      </c>
      <c r="H376" s="36">
        <v>1425.7833333333333</v>
      </c>
      <c r="I376" s="36">
        <v>1450.7166666666667</v>
      </c>
      <c r="J376" s="36">
        <v>1486.4333333333334</v>
      </c>
      <c r="K376" s="31">
        <v>1415</v>
      </c>
      <c r="L376" s="31">
        <v>1354.35</v>
      </c>
      <c r="M376" s="31">
        <v>6.9816900000000004</v>
      </c>
      <c r="N376" s="1"/>
      <c r="O376" s="1"/>
    </row>
    <row r="377" spans="1:15" ht="12.75" customHeight="1">
      <c r="A377" s="33">
        <v>367</v>
      </c>
      <c r="B377" s="53" t="s">
        <v>473</v>
      </c>
      <c r="C377" s="31">
        <v>635.85</v>
      </c>
      <c r="D377" s="36">
        <v>638.4</v>
      </c>
      <c r="E377" s="36">
        <v>630.5</v>
      </c>
      <c r="F377" s="36">
        <v>625.15</v>
      </c>
      <c r="G377" s="36">
        <v>617.25</v>
      </c>
      <c r="H377" s="36">
        <v>643.75</v>
      </c>
      <c r="I377" s="36">
        <v>651.64999999999986</v>
      </c>
      <c r="J377" s="36">
        <v>657</v>
      </c>
      <c r="K377" s="31">
        <v>646.29999999999995</v>
      </c>
      <c r="L377" s="31">
        <v>633.04999999999995</v>
      </c>
      <c r="M377" s="31">
        <v>0.73670000000000002</v>
      </c>
      <c r="N377" s="1"/>
      <c r="O377" s="1"/>
    </row>
    <row r="378" spans="1:15" ht="12.75" customHeight="1">
      <c r="A378" s="33">
        <v>368</v>
      </c>
      <c r="B378" s="53" t="s">
        <v>474</v>
      </c>
      <c r="C378" s="31">
        <v>162.75</v>
      </c>
      <c r="D378" s="36">
        <v>163.48333333333332</v>
      </c>
      <c r="E378" s="36">
        <v>160.26666666666665</v>
      </c>
      <c r="F378" s="36">
        <v>157.78333333333333</v>
      </c>
      <c r="G378" s="36">
        <v>154.56666666666666</v>
      </c>
      <c r="H378" s="36">
        <v>165.96666666666664</v>
      </c>
      <c r="I378" s="36">
        <v>169.18333333333328</v>
      </c>
      <c r="J378" s="36">
        <v>171.66666666666663</v>
      </c>
      <c r="K378" s="31">
        <v>166.7</v>
      </c>
      <c r="L378" s="31">
        <v>161</v>
      </c>
      <c r="M378" s="31">
        <v>2.3234900000000001</v>
      </c>
      <c r="N378" s="1"/>
      <c r="O378" s="1"/>
    </row>
    <row r="379" spans="1:15" ht="12.75" customHeight="1">
      <c r="A379" s="33">
        <v>369</v>
      </c>
      <c r="B379" s="53" t="s">
        <v>872</v>
      </c>
      <c r="C379" s="31">
        <v>4814.3999999999996</v>
      </c>
      <c r="D379" s="36">
        <v>4825.0666666666666</v>
      </c>
      <c r="E379" s="36">
        <v>4740.333333333333</v>
      </c>
      <c r="F379" s="36">
        <v>4666.2666666666664</v>
      </c>
      <c r="G379" s="36">
        <v>4581.5333333333328</v>
      </c>
      <c r="H379" s="36">
        <v>4899.1333333333332</v>
      </c>
      <c r="I379" s="36">
        <v>4983.8666666666668</v>
      </c>
      <c r="J379" s="36">
        <v>5057.9333333333334</v>
      </c>
      <c r="K379" s="31">
        <v>4909.8</v>
      </c>
      <c r="L379" s="31">
        <v>4751</v>
      </c>
      <c r="M379" s="31">
        <v>0.10657999999999999</v>
      </c>
      <c r="N379" s="1"/>
      <c r="O379" s="1"/>
    </row>
    <row r="380" spans="1:15" ht="12.75" customHeight="1">
      <c r="A380" s="33">
        <v>370</v>
      </c>
      <c r="B380" s="53" t="s">
        <v>292</v>
      </c>
      <c r="C380" s="31">
        <v>15948.75</v>
      </c>
      <c r="D380" s="36">
        <v>15961.616666666667</v>
      </c>
      <c r="E380" s="36">
        <v>15787.133333333333</v>
      </c>
      <c r="F380" s="36">
        <v>15625.516666666666</v>
      </c>
      <c r="G380" s="36">
        <v>15451.033333333333</v>
      </c>
      <c r="H380" s="36">
        <v>16123.233333333334</v>
      </c>
      <c r="I380" s="36">
        <v>16297.716666666667</v>
      </c>
      <c r="J380" s="36">
        <v>16459.333333333336</v>
      </c>
      <c r="K380" s="31">
        <v>16136.1</v>
      </c>
      <c r="L380" s="31">
        <v>15800</v>
      </c>
      <c r="M380" s="31">
        <v>8.5470000000000004E-2</v>
      </c>
      <c r="N380" s="1"/>
      <c r="O380" s="1"/>
    </row>
    <row r="381" spans="1:15" ht="12.75" customHeight="1">
      <c r="A381" s="33">
        <v>371</v>
      </c>
      <c r="B381" s="53" t="s">
        <v>199</v>
      </c>
      <c r="C381" s="31">
        <v>138.05000000000001</v>
      </c>
      <c r="D381" s="36">
        <v>139.29999999999998</v>
      </c>
      <c r="E381" s="36">
        <v>136.09999999999997</v>
      </c>
      <c r="F381" s="36">
        <v>134.14999999999998</v>
      </c>
      <c r="G381" s="36">
        <v>130.94999999999996</v>
      </c>
      <c r="H381" s="36">
        <v>141.24999999999997</v>
      </c>
      <c r="I381" s="36">
        <v>144.44999999999996</v>
      </c>
      <c r="J381" s="36">
        <v>146.39999999999998</v>
      </c>
      <c r="K381" s="31">
        <v>142.5</v>
      </c>
      <c r="L381" s="31">
        <v>137.35</v>
      </c>
      <c r="M381" s="31">
        <v>584.20041000000003</v>
      </c>
      <c r="N381" s="1"/>
      <c r="O381" s="1"/>
    </row>
    <row r="382" spans="1:15" ht="12.75" customHeight="1">
      <c r="A382" s="33">
        <v>372</v>
      </c>
      <c r="B382" s="53" t="s">
        <v>475</v>
      </c>
      <c r="C382" s="31">
        <v>636</v>
      </c>
      <c r="D382" s="36">
        <v>632.88333333333333</v>
      </c>
      <c r="E382" s="36">
        <v>627.86666666666667</v>
      </c>
      <c r="F382" s="36">
        <v>619.73333333333335</v>
      </c>
      <c r="G382" s="36">
        <v>614.7166666666667</v>
      </c>
      <c r="H382" s="36">
        <v>641.01666666666665</v>
      </c>
      <c r="I382" s="36">
        <v>646.0333333333333</v>
      </c>
      <c r="J382" s="36">
        <v>654.16666666666663</v>
      </c>
      <c r="K382" s="31">
        <v>637.9</v>
      </c>
      <c r="L382" s="31">
        <v>624.75</v>
      </c>
      <c r="M382" s="31">
        <v>1.9859599999999999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267.05</v>
      </c>
      <c r="D383" s="36">
        <v>264.84999999999997</v>
      </c>
      <c r="E383" s="36">
        <v>261.44999999999993</v>
      </c>
      <c r="F383" s="36">
        <v>255.84999999999997</v>
      </c>
      <c r="G383" s="36">
        <v>252.44999999999993</v>
      </c>
      <c r="H383" s="36">
        <v>270.44999999999993</v>
      </c>
      <c r="I383" s="36">
        <v>273.84999999999991</v>
      </c>
      <c r="J383" s="36">
        <v>279.44999999999993</v>
      </c>
      <c r="K383" s="31">
        <v>268.25</v>
      </c>
      <c r="L383" s="31">
        <v>259.25</v>
      </c>
      <c r="M383" s="31">
        <v>126.17233</v>
      </c>
      <c r="N383" s="1"/>
      <c r="O383" s="1"/>
    </row>
    <row r="384" spans="1:15" ht="12.75" customHeight="1">
      <c r="A384" s="33">
        <v>374</v>
      </c>
      <c r="B384" s="53" t="s">
        <v>207</v>
      </c>
      <c r="C384" s="31">
        <v>553.9</v>
      </c>
      <c r="D384" s="36">
        <v>540.80000000000007</v>
      </c>
      <c r="E384" s="36">
        <v>523.75000000000011</v>
      </c>
      <c r="F384" s="36">
        <v>493.6</v>
      </c>
      <c r="G384" s="36">
        <v>476.55000000000007</v>
      </c>
      <c r="H384" s="36">
        <v>570.95000000000016</v>
      </c>
      <c r="I384" s="36">
        <v>588.00000000000011</v>
      </c>
      <c r="J384" s="36">
        <v>618.1500000000002</v>
      </c>
      <c r="K384" s="31">
        <v>557.85</v>
      </c>
      <c r="L384" s="31">
        <v>510.65</v>
      </c>
      <c r="M384" s="31">
        <v>831.60191999999995</v>
      </c>
      <c r="N384" s="1"/>
      <c r="O384" s="1"/>
    </row>
    <row r="385" spans="1:15" ht="12.75" customHeight="1">
      <c r="A385" s="33">
        <v>375</v>
      </c>
      <c r="B385" s="53" t="s">
        <v>476</v>
      </c>
      <c r="C385" s="31">
        <v>644.85</v>
      </c>
      <c r="D385" s="36">
        <v>646.6</v>
      </c>
      <c r="E385" s="36">
        <v>639.40000000000009</v>
      </c>
      <c r="F385" s="36">
        <v>633.95000000000005</v>
      </c>
      <c r="G385" s="36">
        <v>626.75000000000011</v>
      </c>
      <c r="H385" s="36">
        <v>652.05000000000007</v>
      </c>
      <c r="I385" s="36">
        <v>659.25000000000011</v>
      </c>
      <c r="J385" s="36">
        <v>664.7</v>
      </c>
      <c r="K385" s="31">
        <v>653.79999999999995</v>
      </c>
      <c r="L385" s="31">
        <v>641.15</v>
      </c>
      <c r="M385" s="31">
        <v>0.84230000000000005</v>
      </c>
      <c r="N385" s="1"/>
      <c r="O385" s="1"/>
    </row>
    <row r="386" spans="1:15" ht="12.75" customHeight="1">
      <c r="A386" s="33">
        <v>376</v>
      </c>
      <c r="B386" s="53" t="s">
        <v>477</v>
      </c>
      <c r="C386" s="31">
        <v>708.5</v>
      </c>
      <c r="D386" s="36">
        <v>702.1</v>
      </c>
      <c r="E386" s="36">
        <v>692.40000000000009</v>
      </c>
      <c r="F386" s="36">
        <v>676.30000000000007</v>
      </c>
      <c r="G386" s="36">
        <v>666.60000000000014</v>
      </c>
      <c r="H386" s="36">
        <v>718.2</v>
      </c>
      <c r="I386" s="36">
        <v>727.90000000000009</v>
      </c>
      <c r="J386" s="36">
        <v>744</v>
      </c>
      <c r="K386" s="31">
        <v>711.8</v>
      </c>
      <c r="L386" s="31">
        <v>686</v>
      </c>
      <c r="M386" s="31">
        <v>24.820060000000002</v>
      </c>
      <c r="N386" s="1"/>
      <c r="O386" s="1"/>
    </row>
    <row r="387" spans="1:15" ht="12.75" customHeight="1">
      <c r="A387" s="33">
        <v>377</v>
      </c>
      <c r="B387" s="53" t="s">
        <v>478</v>
      </c>
      <c r="C387" s="31">
        <v>1763.9</v>
      </c>
      <c r="D387" s="36">
        <v>1766.3</v>
      </c>
      <c r="E387" s="36">
        <v>1750.6</v>
      </c>
      <c r="F387" s="36">
        <v>1737.3</v>
      </c>
      <c r="G387" s="36">
        <v>1721.6</v>
      </c>
      <c r="H387" s="36">
        <v>1779.6</v>
      </c>
      <c r="I387" s="36">
        <v>1795.3000000000002</v>
      </c>
      <c r="J387" s="36">
        <v>1808.6</v>
      </c>
      <c r="K387" s="31">
        <v>1782</v>
      </c>
      <c r="L387" s="31">
        <v>1753</v>
      </c>
      <c r="M387" s="31">
        <v>1.6399300000000001</v>
      </c>
      <c r="N387" s="1"/>
      <c r="O387" s="1"/>
    </row>
    <row r="388" spans="1:15" ht="12.75" customHeight="1">
      <c r="A388" s="33">
        <v>378</v>
      </c>
      <c r="B388" s="53" t="s">
        <v>479</v>
      </c>
      <c r="C388" s="31">
        <v>288.85000000000002</v>
      </c>
      <c r="D388" s="36">
        <v>288.5</v>
      </c>
      <c r="E388" s="36">
        <v>285.14999999999998</v>
      </c>
      <c r="F388" s="36">
        <v>281.45</v>
      </c>
      <c r="G388" s="36">
        <v>278.09999999999997</v>
      </c>
      <c r="H388" s="36">
        <v>292.2</v>
      </c>
      <c r="I388" s="36">
        <v>295.55</v>
      </c>
      <c r="J388" s="36">
        <v>299.25</v>
      </c>
      <c r="K388" s="31">
        <v>291.85000000000002</v>
      </c>
      <c r="L388" s="31">
        <v>284.8</v>
      </c>
      <c r="M388" s="31">
        <v>91.81814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176</v>
      </c>
      <c r="D389" s="36">
        <v>175.71666666666667</v>
      </c>
      <c r="E389" s="36">
        <v>173.23333333333335</v>
      </c>
      <c r="F389" s="36">
        <v>170.46666666666667</v>
      </c>
      <c r="G389" s="36">
        <v>167.98333333333335</v>
      </c>
      <c r="H389" s="36">
        <v>178.48333333333335</v>
      </c>
      <c r="I389" s="36">
        <v>180.96666666666664</v>
      </c>
      <c r="J389" s="36">
        <v>183.73333333333335</v>
      </c>
      <c r="K389" s="31">
        <v>178.2</v>
      </c>
      <c r="L389" s="31">
        <v>172.95</v>
      </c>
      <c r="M389" s="31">
        <v>17.30912</v>
      </c>
      <c r="N389" s="1"/>
      <c r="O389" s="1"/>
    </row>
    <row r="390" spans="1:15" ht="12.75" customHeight="1">
      <c r="A390" s="33">
        <v>380</v>
      </c>
      <c r="B390" s="53" t="s">
        <v>480</v>
      </c>
      <c r="C390" s="31">
        <v>1389.8</v>
      </c>
      <c r="D390" s="36">
        <v>1397.9666666666665</v>
      </c>
      <c r="E390" s="36">
        <v>1365.9333333333329</v>
      </c>
      <c r="F390" s="36">
        <v>1342.0666666666664</v>
      </c>
      <c r="G390" s="36">
        <v>1310.0333333333328</v>
      </c>
      <c r="H390" s="36">
        <v>1421.833333333333</v>
      </c>
      <c r="I390" s="36">
        <v>1453.8666666666663</v>
      </c>
      <c r="J390" s="36">
        <v>1477.7333333333331</v>
      </c>
      <c r="K390" s="31">
        <v>1430</v>
      </c>
      <c r="L390" s="31">
        <v>1374.1</v>
      </c>
      <c r="M390" s="31">
        <v>3.6151200000000001</v>
      </c>
      <c r="N390" s="1"/>
      <c r="O390" s="1"/>
    </row>
    <row r="391" spans="1:15" ht="12.75" customHeight="1">
      <c r="A391" s="33">
        <v>381</v>
      </c>
      <c r="B391" s="53" t="s">
        <v>481</v>
      </c>
      <c r="C391" s="31">
        <v>312.85000000000002</v>
      </c>
      <c r="D391" s="36">
        <v>314.25</v>
      </c>
      <c r="E391" s="36">
        <v>308.60000000000002</v>
      </c>
      <c r="F391" s="36">
        <v>304.35000000000002</v>
      </c>
      <c r="G391" s="36">
        <v>298.70000000000005</v>
      </c>
      <c r="H391" s="36">
        <v>318.5</v>
      </c>
      <c r="I391" s="36">
        <v>324.14999999999998</v>
      </c>
      <c r="J391" s="36">
        <v>328.4</v>
      </c>
      <c r="K391" s="31">
        <v>319.89999999999998</v>
      </c>
      <c r="L391" s="31">
        <v>310</v>
      </c>
      <c r="M391" s="31">
        <v>3.6895199999999999</v>
      </c>
      <c r="N391" s="1"/>
      <c r="O391" s="1"/>
    </row>
    <row r="392" spans="1:15" ht="12.75" customHeight="1">
      <c r="A392" s="33">
        <v>382</v>
      </c>
      <c r="B392" s="53" t="s">
        <v>482</v>
      </c>
      <c r="C392" s="31">
        <v>270.60000000000002</v>
      </c>
      <c r="D392" s="36">
        <v>270.13333333333333</v>
      </c>
      <c r="E392" s="36">
        <v>266.31666666666666</v>
      </c>
      <c r="F392" s="36">
        <v>262.03333333333336</v>
      </c>
      <c r="G392" s="36">
        <v>258.2166666666667</v>
      </c>
      <c r="H392" s="36">
        <v>274.41666666666663</v>
      </c>
      <c r="I392" s="36">
        <v>278.23333333333323</v>
      </c>
      <c r="J392" s="36">
        <v>282.51666666666659</v>
      </c>
      <c r="K392" s="31">
        <v>273.95</v>
      </c>
      <c r="L392" s="31">
        <v>265.85000000000002</v>
      </c>
      <c r="M392" s="31">
        <v>6.7285700000000004</v>
      </c>
      <c r="N392" s="1"/>
      <c r="O392" s="1"/>
    </row>
    <row r="393" spans="1:15" ht="12.75" customHeight="1">
      <c r="A393" s="33">
        <v>383</v>
      </c>
      <c r="B393" s="53" t="s">
        <v>483</v>
      </c>
      <c r="C393" s="31">
        <v>153.15</v>
      </c>
      <c r="D393" s="36">
        <v>152.48333333333335</v>
      </c>
      <c r="E393" s="36">
        <v>149.76666666666671</v>
      </c>
      <c r="F393" s="36">
        <v>146.38333333333335</v>
      </c>
      <c r="G393" s="36">
        <v>143.66666666666671</v>
      </c>
      <c r="H393" s="36">
        <v>155.8666666666667</v>
      </c>
      <c r="I393" s="36">
        <v>158.58333333333334</v>
      </c>
      <c r="J393" s="36">
        <v>161.9666666666667</v>
      </c>
      <c r="K393" s="31">
        <v>155.19999999999999</v>
      </c>
      <c r="L393" s="31">
        <v>149.1</v>
      </c>
      <c r="M393" s="31">
        <v>43.367640000000002</v>
      </c>
      <c r="N393" s="1"/>
      <c r="O393" s="1"/>
    </row>
    <row r="394" spans="1:15" ht="12.75" customHeight="1">
      <c r="A394" s="33">
        <v>384</v>
      </c>
      <c r="B394" s="53" t="s">
        <v>484</v>
      </c>
      <c r="C394" s="31">
        <v>3183.7</v>
      </c>
      <c r="D394" s="36">
        <v>3176.8166666666671</v>
      </c>
      <c r="E394" s="36">
        <v>3134.6333333333341</v>
      </c>
      <c r="F394" s="36">
        <v>3085.5666666666671</v>
      </c>
      <c r="G394" s="36">
        <v>3043.3833333333341</v>
      </c>
      <c r="H394" s="36">
        <v>3225.8833333333341</v>
      </c>
      <c r="I394" s="36">
        <v>3268.0666666666675</v>
      </c>
      <c r="J394" s="36">
        <v>3317.1333333333341</v>
      </c>
      <c r="K394" s="31">
        <v>3219</v>
      </c>
      <c r="L394" s="31">
        <v>3127.75</v>
      </c>
      <c r="M394" s="31">
        <v>0.40886</v>
      </c>
      <c r="N394" s="1"/>
      <c r="O394" s="1"/>
    </row>
    <row r="395" spans="1:15" ht="12.75" customHeight="1">
      <c r="A395" s="33">
        <v>385</v>
      </c>
      <c r="B395" s="53" t="s">
        <v>485</v>
      </c>
      <c r="C395" s="31">
        <v>73.75</v>
      </c>
      <c r="D395" s="36">
        <v>74.233333333333334</v>
      </c>
      <c r="E395" s="36">
        <v>72.966666666666669</v>
      </c>
      <c r="F395" s="36">
        <v>72.183333333333337</v>
      </c>
      <c r="G395" s="36">
        <v>70.916666666666671</v>
      </c>
      <c r="H395" s="36">
        <v>75.016666666666666</v>
      </c>
      <c r="I395" s="36">
        <v>76.283333333333346</v>
      </c>
      <c r="J395" s="36">
        <v>77.066666666666663</v>
      </c>
      <c r="K395" s="31">
        <v>75.5</v>
      </c>
      <c r="L395" s="31">
        <v>73.45</v>
      </c>
      <c r="M395" s="31">
        <v>38.087739999999997</v>
      </c>
      <c r="N395" s="1"/>
      <c r="O395" s="1"/>
    </row>
    <row r="396" spans="1:15" ht="12.75" customHeight="1">
      <c r="A396" s="33">
        <v>386</v>
      </c>
      <c r="B396" s="53" t="s">
        <v>486</v>
      </c>
      <c r="C396" s="31">
        <v>2294.5500000000002</v>
      </c>
      <c r="D396" s="36">
        <v>2246.9333333333334</v>
      </c>
      <c r="E396" s="36">
        <v>2160.8666666666668</v>
      </c>
      <c r="F396" s="36">
        <v>2027.1833333333334</v>
      </c>
      <c r="G396" s="36">
        <v>1941.1166666666668</v>
      </c>
      <c r="H396" s="36">
        <v>2380.6166666666668</v>
      </c>
      <c r="I396" s="36">
        <v>2466.6833333333334</v>
      </c>
      <c r="J396" s="36">
        <v>2600.3666666666668</v>
      </c>
      <c r="K396" s="31">
        <v>2333</v>
      </c>
      <c r="L396" s="31">
        <v>2113.25</v>
      </c>
      <c r="M396" s="31">
        <v>20.46434</v>
      </c>
      <c r="N396" s="1"/>
      <c r="O396" s="1"/>
    </row>
    <row r="397" spans="1:15" ht="12.75" customHeight="1">
      <c r="A397" s="33">
        <v>387</v>
      </c>
      <c r="B397" s="53" t="s">
        <v>487</v>
      </c>
      <c r="C397" s="31">
        <v>218.55</v>
      </c>
      <c r="D397" s="36">
        <v>219.2166666666667</v>
      </c>
      <c r="E397" s="36">
        <v>216.53333333333339</v>
      </c>
      <c r="F397" s="36">
        <v>214.51666666666668</v>
      </c>
      <c r="G397" s="36">
        <v>211.83333333333337</v>
      </c>
      <c r="H397" s="36">
        <v>221.23333333333341</v>
      </c>
      <c r="I397" s="36">
        <v>223.91666666666669</v>
      </c>
      <c r="J397" s="36">
        <v>225.93333333333342</v>
      </c>
      <c r="K397" s="31">
        <v>221.9</v>
      </c>
      <c r="L397" s="31">
        <v>217.2</v>
      </c>
      <c r="M397" s="31">
        <v>17.801880000000001</v>
      </c>
      <c r="N397" s="1"/>
      <c r="O397" s="1"/>
    </row>
    <row r="398" spans="1:15" ht="12.75" customHeight="1">
      <c r="A398" s="33">
        <v>388</v>
      </c>
      <c r="B398" s="53" t="s">
        <v>488</v>
      </c>
      <c r="C398" s="31">
        <v>829.7</v>
      </c>
      <c r="D398" s="36">
        <v>832.1</v>
      </c>
      <c r="E398" s="36">
        <v>822.6</v>
      </c>
      <c r="F398" s="36">
        <v>815.5</v>
      </c>
      <c r="G398" s="36">
        <v>806</v>
      </c>
      <c r="H398" s="36">
        <v>839.2</v>
      </c>
      <c r="I398" s="36">
        <v>848.7</v>
      </c>
      <c r="J398" s="36">
        <v>855.80000000000007</v>
      </c>
      <c r="K398" s="31">
        <v>841.6</v>
      </c>
      <c r="L398" s="31">
        <v>825</v>
      </c>
      <c r="M398" s="31">
        <v>0.41011999999999998</v>
      </c>
      <c r="N398" s="1"/>
      <c r="O398" s="1"/>
    </row>
    <row r="399" spans="1:15" ht="12.75" customHeight="1">
      <c r="A399" s="33">
        <v>389</v>
      </c>
      <c r="B399" s="53" t="s">
        <v>208</v>
      </c>
      <c r="C399" s="31">
        <v>2933.1</v>
      </c>
      <c r="D399" s="36">
        <v>2938.6666666666665</v>
      </c>
      <c r="E399" s="36">
        <v>2922.6833333333329</v>
      </c>
      <c r="F399" s="36">
        <v>2912.2666666666664</v>
      </c>
      <c r="G399" s="36">
        <v>2896.2833333333328</v>
      </c>
      <c r="H399" s="36">
        <v>2949.083333333333</v>
      </c>
      <c r="I399" s="36">
        <v>2965.0666666666666</v>
      </c>
      <c r="J399" s="36">
        <v>2975.4833333333331</v>
      </c>
      <c r="K399" s="31">
        <v>2954.65</v>
      </c>
      <c r="L399" s="31">
        <v>2928.25</v>
      </c>
      <c r="M399" s="31">
        <v>72.563230000000004</v>
      </c>
      <c r="N399" s="1"/>
      <c r="O399" s="1"/>
    </row>
    <row r="400" spans="1:15" ht="12.75" customHeight="1">
      <c r="A400" s="33">
        <v>390</v>
      </c>
      <c r="B400" s="53" t="s">
        <v>489</v>
      </c>
      <c r="C400" s="31">
        <v>100.2</v>
      </c>
      <c r="D400" s="36">
        <v>100.13333333333333</v>
      </c>
      <c r="E400" s="36">
        <v>99.316666666666649</v>
      </c>
      <c r="F400" s="36">
        <v>98.433333333333323</v>
      </c>
      <c r="G400" s="36">
        <v>97.616666666666646</v>
      </c>
      <c r="H400" s="36">
        <v>101.01666666666665</v>
      </c>
      <c r="I400" s="36">
        <v>101.83333333333331</v>
      </c>
      <c r="J400" s="36">
        <v>102.71666666666665</v>
      </c>
      <c r="K400" s="31">
        <v>100.95</v>
      </c>
      <c r="L400" s="31">
        <v>99.25</v>
      </c>
      <c r="M400" s="31">
        <v>8.8633199999999999</v>
      </c>
      <c r="N400" s="1"/>
      <c r="O400" s="1"/>
    </row>
    <row r="401" spans="1:15" ht="12.75" customHeight="1">
      <c r="A401" s="33">
        <v>391</v>
      </c>
      <c r="B401" s="53" t="s">
        <v>490</v>
      </c>
      <c r="C401" s="31">
        <v>733.2</v>
      </c>
      <c r="D401" s="36">
        <v>739.80000000000007</v>
      </c>
      <c r="E401" s="36">
        <v>725.60000000000014</v>
      </c>
      <c r="F401" s="36">
        <v>718.00000000000011</v>
      </c>
      <c r="G401" s="36">
        <v>703.80000000000018</v>
      </c>
      <c r="H401" s="36">
        <v>747.40000000000009</v>
      </c>
      <c r="I401" s="36">
        <v>761.60000000000014</v>
      </c>
      <c r="J401" s="36">
        <v>769.2</v>
      </c>
      <c r="K401" s="31">
        <v>754</v>
      </c>
      <c r="L401" s="31">
        <v>732.2</v>
      </c>
      <c r="M401" s="31">
        <v>5.7683299999999997</v>
      </c>
      <c r="N401" s="1"/>
      <c r="O401" s="1"/>
    </row>
    <row r="402" spans="1:15" ht="12.75" customHeight="1">
      <c r="A402" s="33">
        <v>392</v>
      </c>
      <c r="B402" s="53" t="s">
        <v>491</v>
      </c>
      <c r="C402" s="31">
        <v>1550.7</v>
      </c>
      <c r="D402" s="36">
        <v>1545.5333333333335</v>
      </c>
      <c r="E402" s="36">
        <v>1526.166666666667</v>
      </c>
      <c r="F402" s="36">
        <v>1501.6333333333334</v>
      </c>
      <c r="G402" s="36">
        <v>1482.2666666666669</v>
      </c>
      <c r="H402" s="36">
        <v>1570.0666666666671</v>
      </c>
      <c r="I402" s="36">
        <v>1589.4333333333334</v>
      </c>
      <c r="J402" s="36">
        <v>1613.9666666666672</v>
      </c>
      <c r="K402" s="31">
        <v>1564.9</v>
      </c>
      <c r="L402" s="31">
        <v>1521</v>
      </c>
      <c r="M402" s="31">
        <v>0.57699999999999996</v>
      </c>
      <c r="N402" s="1"/>
      <c r="O402" s="1"/>
    </row>
    <row r="403" spans="1:15" ht="12.75" customHeight="1">
      <c r="A403" s="33">
        <v>393</v>
      </c>
      <c r="B403" s="53" t="s">
        <v>210</v>
      </c>
      <c r="C403" s="31">
        <v>729.4</v>
      </c>
      <c r="D403" s="36">
        <v>730.25</v>
      </c>
      <c r="E403" s="36">
        <v>724.7</v>
      </c>
      <c r="F403" s="36">
        <v>720</v>
      </c>
      <c r="G403" s="36">
        <v>714.45</v>
      </c>
      <c r="H403" s="36">
        <v>734.95</v>
      </c>
      <c r="I403" s="36">
        <v>740.5</v>
      </c>
      <c r="J403" s="36">
        <v>745.2</v>
      </c>
      <c r="K403" s="31">
        <v>735.8</v>
      </c>
      <c r="L403" s="31">
        <v>725.55</v>
      </c>
      <c r="M403" s="31">
        <v>9.2319399999999998</v>
      </c>
      <c r="N403" s="1"/>
      <c r="O403" s="1"/>
    </row>
    <row r="404" spans="1:15" ht="12.75" customHeight="1">
      <c r="A404" s="33">
        <v>394</v>
      </c>
      <c r="B404" s="53" t="s">
        <v>211</v>
      </c>
      <c r="C404" s="31">
        <v>1460.9</v>
      </c>
      <c r="D404" s="36">
        <v>1447.3333333333333</v>
      </c>
      <c r="E404" s="36">
        <v>1429.9166666666665</v>
      </c>
      <c r="F404" s="36">
        <v>1398.9333333333332</v>
      </c>
      <c r="G404" s="36">
        <v>1381.5166666666664</v>
      </c>
      <c r="H404" s="36">
        <v>1478.3166666666666</v>
      </c>
      <c r="I404" s="36">
        <v>1495.7333333333331</v>
      </c>
      <c r="J404" s="36">
        <v>1526.7166666666667</v>
      </c>
      <c r="K404" s="31">
        <v>1464.75</v>
      </c>
      <c r="L404" s="31">
        <v>1416.35</v>
      </c>
      <c r="M404" s="31">
        <v>21.942609999999998</v>
      </c>
      <c r="N404" s="1"/>
      <c r="O404" s="1"/>
    </row>
    <row r="405" spans="1:15" ht="12.75" customHeight="1">
      <c r="A405" s="33">
        <v>395</v>
      </c>
      <c r="B405" s="53" t="s">
        <v>492</v>
      </c>
      <c r="C405" s="31">
        <v>137.15</v>
      </c>
      <c r="D405" s="36">
        <v>136.48333333333335</v>
      </c>
      <c r="E405" s="36">
        <v>134.31666666666669</v>
      </c>
      <c r="F405" s="36">
        <v>131.48333333333335</v>
      </c>
      <c r="G405" s="36">
        <v>129.31666666666669</v>
      </c>
      <c r="H405" s="36">
        <v>139.31666666666669</v>
      </c>
      <c r="I405" s="36">
        <v>141.48333333333332</v>
      </c>
      <c r="J405" s="36">
        <v>144.31666666666669</v>
      </c>
      <c r="K405" s="31">
        <v>138.65</v>
      </c>
      <c r="L405" s="31">
        <v>133.65</v>
      </c>
      <c r="M405" s="31">
        <v>202.25775999999999</v>
      </c>
      <c r="N405" s="1"/>
      <c r="O405" s="1"/>
    </row>
    <row r="406" spans="1:15" ht="12.75" customHeight="1">
      <c r="A406" s="33">
        <v>396</v>
      </c>
      <c r="B406" s="53" t="s">
        <v>493</v>
      </c>
      <c r="C406" s="31">
        <v>4714.8500000000004</v>
      </c>
      <c r="D406" s="36">
        <v>4709.9666666666672</v>
      </c>
      <c r="E406" s="36">
        <v>4629.9333333333343</v>
      </c>
      <c r="F406" s="36">
        <v>4545.0166666666673</v>
      </c>
      <c r="G406" s="36">
        <v>4464.9833333333345</v>
      </c>
      <c r="H406" s="36">
        <v>4794.8833333333341</v>
      </c>
      <c r="I406" s="36">
        <v>4874.916666666667</v>
      </c>
      <c r="J406" s="36">
        <v>4959.8333333333339</v>
      </c>
      <c r="K406" s="31">
        <v>4790</v>
      </c>
      <c r="L406" s="31">
        <v>4625.05</v>
      </c>
      <c r="M406" s="31">
        <v>1.5228900000000001</v>
      </c>
      <c r="N406" s="1"/>
      <c r="O406" s="1"/>
    </row>
    <row r="407" spans="1:15" ht="12.75" customHeight="1">
      <c r="A407" s="33">
        <v>397</v>
      </c>
      <c r="B407" s="53" t="s">
        <v>215</v>
      </c>
      <c r="C407" s="31">
        <v>2669.05</v>
      </c>
      <c r="D407" s="36">
        <v>2658.7000000000003</v>
      </c>
      <c r="E407" s="36">
        <v>2631.4000000000005</v>
      </c>
      <c r="F407" s="36">
        <v>2593.7500000000005</v>
      </c>
      <c r="G407" s="36">
        <v>2566.4500000000007</v>
      </c>
      <c r="H407" s="36">
        <v>2696.3500000000004</v>
      </c>
      <c r="I407" s="36">
        <v>2723.6500000000005</v>
      </c>
      <c r="J407" s="36">
        <v>2761.3</v>
      </c>
      <c r="K407" s="31">
        <v>2686</v>
      </c>
      <c r="L407" s="31">
        <v>2621.0500000000002</v>
      </c>
      <c r="M407" s="31">
        <v>3.8300800000000002</v>
      </c>
      <c r="N407" s="1"/>
      <c r="O407" s="1"/>
    </row>
    <row r="408" spans="1:15" ht="12.75" customHeight="1">
      <c r="A408" s="33">
        <v>398</v>
      </c>
      <c r="B408" s="53" t="s">
        <v>873</v>
      </c>
      <c r="C408" s="31">
        <v>2057.1</v>
      </c>
      <c r="D408" s="36">
        <v>2068.5833333333335</v>
      </c>
      <c r="E408" s="36">
        <v>2023.6166666666668</v>
      </c>
      <c r="F408" s="36">
        <v>1990.1333333333332</v>
      </c>
      <c r="G408" s="36">
        <v>1945.1666666666665</v>
      </c>
      <c r="H408" s="36">
        <v>2102.0666666666671</v>
      </c>
      <c r="I408" s="36">
        <v>2147.0333333333333</v>
      </c>
      <c r="J408" s="36">
        <v>2180.5166666666673</v>
      </c>
      <c r="K408" s="31">
        <v>2113.5500000000002</v>
      </c>
      <c r="L408" s="31">
        <v>2035.1</v>
      </c>
      <c r="M408" s="31">
        <v>0.36096</v>
      </c>
      <c r="N408" s="1"/>
      <c r="O408" s="1"/>
    </row>
    <row r="409" spans="1:15" ht="12.75" customHeight="1">
      <c r="A409" s="33">
        <v>399</v>
      </c>
      <c r="B409" s="53" t="s">
        <v>178</v>
      </c>
      <c r="C409" s="31">
        <v>130.19999999999999</v>
      </c>
      <c r="D409" s="36">
        <v>130.4</v>
      </c>
      <c r="E409" s="36">
        <v>129.05000000000001</v>
      </c>
      <c r="F409" s="36">
        <v>127.9</v>
      </c>
      <c r="G409" s="36">
        <v>126.55000000000001</v>
      </c>
      <c r="H409" s="36">
        <v>131.55000000000001</v>
      </c>
      <c r="I409" s="36">
        <v>132.89999999999998</v>
      </c>
      <c r="J409" s="36">
        <v>134.05000000000001</v>
      </c>
      <c r="K409" s="31">
        <v>131.75</v>
      </c>
      <c r="L409" s="31">
        <v>129.25</v>
      </c>
      <c r="M409" s="31">
        <v>111.6369</v>
      </c>
      <c r="N409" s="1"/>
      <c r="O409" s="1"/>
    </row>
    <row r="410" spans="1:15" ht="12.75" customHeight="1">
      <c r="A410" s="33">
        <v>400</v>
      </c>
      <c r="B410" s="53" t="s">
        <v>494</v>
      </c>
      <c r="C410" s="31">
        <v>8677.75</v>
      </c>
      <c r="D410" s="36">
        <v>8586.9166666666661</v>
      </c>
      <c r="E410" s="36">
        <v>8473.8333333333321</v>
      </c>
      <c r="F410" s="36">
        <v>8269.9166666666661</v>
      </c>
      <c r="G410" s="36">
        <v>8156.8333333333321</v>
      </c>
      <c r="H410" s="36">
        <v>8790.8333333333321</v>
      </c>
      <c r="I410" s="36">
        <v>8903.9166666666642</v>
      </c>
      <c r="J410" s="36">
        <v>9107.8333333333321</v>
      </c>
      <c r="K410" s="31">
        <v>8700</v>
      </c>
      <c r="L410" s="31">
        <v>8383</v>
      </c>
      <c r="M410" s="31">
        <v>0.54490000000000005</v>
      </c>
      <c r="N410" s="1"/>
      <c r="O410" s="1"/>
    </row>
    <row r="411" spans="1:15" ht="12.75" customHeight="1">
      <c r="A411" s="33">
        <v>401</v>
      </c>
      <c r="B411" s="53" t="s">
        <v>495</v>
      </c>
      <c r="C411" s="31">
        <v>1409</v>
      </c>
      <c r="D411" s="36">
        <v>1409.3833333333332</v>
      </c>
      <c r="E411" s="36">
        <v>1393.6666666666665</v>
      </c>
      <c r="F411" s="36">
        <v>1378.3333333333333</v>
      </c>
      <c r="G411" s="36">
        <v>1362.6166666666666</v>
      </c>
      <c r="H411" s="36">
        <v>1424.7166666666665</v>
      </c>
      <c r="I411" s="36">
        <v>1440.4333333333332</v>
      </c>
      <c r="J411" s="36">
        <v>1455.7666666666664</v>
      </c>
      <c r="K411" s="31">
        <v>1425.1</v>
      </c>
      <c r="L411" s="31">
        <v>1394.05</v>
      </c>
      <c r="M411" s="31">
        <v>0.54876000000000003</v>
      </c>
      <c r="N411" s="1"/>
      <c r="O411" s="1"/>
    </row>
    <row r="412" spans="1:15" ht="12.75" customHeight="1">
      <c r="A412" s="33">
        <v>402</v>
      </c>
      <c r="B412" t="s">
        <v>874</v>
      </c>
      <c r="C412" s="31">
        <v>424.85</v>
      </c>
      <c r="D412" s="36">
        <v>427.23333333333335</v>
      </c>
      <c r="E412" s="36">
        <v>420.91666666666669</v>
      </c>
      <c r="F412" s="36">
        <v>416.98333333333335</v>
      </c>
      <c r="G412" s="36">
        <v>410.66666666666669</v>
      </c>
      <c r="H412" s="36">
        <v>431.16666666666669</v>
      </c>
      <c r="I412" s="36">
        <v>437.48333333333329</v>
      </c>
      <c r="J412" s="36">
        <v>441.41666666666669</v>
      </c>
      <c r="K412" s="31">
        <v>433.55</v>
      </c>
      <c r="L412" s="31">
        <v>423.3</v>
      </c>
      <c r="M412" s="31">
        <v>2.5275300000000001</v>
      </c>
      <c r="N412" s="1"/>
      <c r="O412" s="1"/>
    </row>
    <row r="413" spans="1:15" ht="12.75" customHeight="1">
      <c r="A413" s="33">
        <v>403</v>
      </c>
      <c r="B413" s="53" t="s">
        <v>496</v>
      </c>
      <c r="C413" s="31">
        <v>3749.1</v>
      </c>
      <c r="D413" s="36">
        <v>3717.2333333333331</v>
      </c>
      <c r="E413" s="36">
        <v>3662.5166666666664</v>
      </c>
      <c r="F413" s="36">
        <v>3575.9333333333334</v>
      </c>
      <c r="G413" s="36">
        <v>3521.2166666666667</v>
      </c>
      <c r="H413" s="36">
        <v>3803.8166666666662</v>
      </c>
      <c r="I413" s="36">
        <v>3858.5333333333324</v>
      </c>
      <c r="J413" s="36">
        <v>3945.1166666666659</v>
      </c>
      <c r="K413" s="31">
        <v>3771.95</v>
      </c>
      <c r="L413" s="31">
        <v>3630.65</v>
      </c>
      <c r="M413" s="31">
        <v>2.1574499999999999</v>
      </c>
      <c r="N413" s="1"/>
      <c r="O413" s="1"/>
    </row>
    <row r="414" spans="1:15" ht="12.75" customHeight="1">
      <c r="A414" s="33">
        <v>404</v>
      </c>
      <c r="B414" s="53" t="s">
        <v>497</v>
      </c>
      <c r="C414" s="31">
        <v>367.45</v>
      </c>
      <c r="D414" s="36">
        <v>368.15000000000003</v>
      </c>
      <c r="E414" s="36">
        <v>363.35000000000008</v>
      </c>
      <c r="F414" s="36">
        <v>359.25000000000006</v>
      </c>
      <c r="G414" s="36">
        <v>354.4500000000001</v>
      </c>
      <c r="H414" s="36">
        <v>372.25000000000006</v>
      </c>
      <c r="I414" s="36">
        <v>377.05</v>
      </c>
      <c r="J414" s="36">
        <v>381.15000000000003</v>
      </c>
      <c r="K414" s="31">
        <v>372.95</v>
      </c>
      <c r="L414" s="31">
        <v>364.05</v>
      </c>
      <c r="M414" s="31">
        <v>0.67251000000000005</v>
      </c>
      <c r="N414" s="1"/>
      <c r="O414" s="1"/>
    </row>
    <row r="415" spans="1:15" ht="12.75" customHeight="1">
      <c r="A415" s="33">
        <v>405</v>
      </c>
      <c r="B415" s="53" t="s">
        <v>875</v>
      </c>
      <c r="C415" s="31">
        <v>911.2</v>
      </c>
      <c r="D415" s="36">
        <v>910.68333333333339</v>
      </c>
      <c r="E415" s="36">
        <v>906.46666666666681</v>
      </c>
      <c r="F415" s="36">
        <v>901.73333333333346</v>
      </c>
      <c r="G415" s="36">
        <v>897.51666666666688</v>
      </c>
      <c r="H415" s="36">
        <v>915.41666666666674</v>
      </c>
      <c r="I415" s="36">
        <v>919.63333333333344</v>
      </c>
      <c r="J415" s="36">
        <v>924.36666666666667</v>
      </c>
      <c r="K415" s="31">
        <v>914.9</v>
      </c>
      <c r="L415" s="31">
        <v>905.95</v>
      </c>
      <c r="M415" s="31">
        <v>0.50824999999999998</v>
      </c>
      <c r="N415" s="1"/>
      <c r="O415" s="1"/>
    </row>
    <row r="416" spans="1:15" ht="12.75" customHeight="1">
      <c r="A416" s="33">
        <v>406</v>
      </c>
      <c r="B416" s="53" t="s">
        <v>498</v>
      </c>
      <c r="C416" s="31">
        <v>741.85</v>
      </c>
      <c r="D416" s="36">
        <v>735.30000000000007</v>
      </c>
      <c r="E416" s="36">
        <v>720.55000000000018</v>
      </c>
      <c r="F416" s="36">
        <v>699.25000000000011</v>
      </c>
      <c r="G416" s="36">
        <v>684.50000000000023</v>
      </c>
      <c r="H416" s="36">
        <v>756.60000000000014</v>
      </c>
      <c r="I416" s="36">
        <v>771.34999999999991</v>
      </c>
      <c r="J416" s="36">
        <v>792.65000000000009</v>
      </c>
      <c r="K416" s="31">
        <v>750.05</v>
      </c>
      <c r="L416" s="31">
        <v>714</v>
      </c>
      <c r="M416" s="31">
        <v>1.0757000000000001</v>
      </c>
      <c r="N416" s="1"/>
      <c r="O416" s="1"/>
    </row>
    <row r="417" spans="1:15" ht="12.75" customHeight="1">
      <c r="A417" s="33">
        <v>407</v>
      </c>
      <c r="B417" s="53" t="s">
        <v>213</v>
      </c>
      <c r="C417" s="31">
        <v>24827.200000000001</v>
      </c>
      <c r="D417" s="36">
        <v>24890.633333333331</v>
      </c>
      <c r="E417" s="36">
        <v>24408.716666666664</v>
      </c>
      <c r="F417" s="36">
        <v>23990.233333333334</v>
      </c>
      <c r="G417" s="36">
        <v>23508.316666666666</v>
      </c>
      <c r="H417" s="36">
        <v>25309.116666666661</v>
      </c>
      <c r="I417" s="36">
        <v>25791.033333333333</v>
      </c>
      <c r="J417" s="36">
        <v>26209.516666666659</v>
      </c>
      <c r="K417" s="31">
        <v>25372.55</v>
      </c>
      <c r="L417" s="31">
        <v>24472.15</v>
      </c>
      <c r="M417" s="31">
        <v>0.98202</v>
      </c>
      <c r="N417" s="1"/>
      <c r="O417" s="1"/>
    </row>
    <row r="418" spans="1:15" ht="12.75" customHeight="1">
      <c r="A418" s="33">
        <v>408</v>
      </c>
      <c r="B418" s="53" t="s">
        <v>499</v>
      </c>
      <c r="C418" s="31">
        <v>44.65</v>
      </c>
      <c r="D418" s="36">
        <v>44.766666666666673</v>
      </c>
      <c r="E418" s="36">
        <v>44.433333333333344</v>
      </c>
      <c r="F418" s="36">
        <v>44.216666666666669</v>
      </c>
      <c r="G418" s="36">
        <v>43.88333333333334</v>
      </c>
      <c r="H418" s="36">
        <v>44.983333333333348</v>
      </c>
      <c r="I418" s="36">
        <v>45.316666666666677</v>
      </c>
      <c r="J418" s="36">
        <v>45.533333333333353</v>
      </c>
      <c r="K418" s="31">
        <v>45.1</v>
      </c>
      <c r="L418" s="31">
        <v>44.55</v>
      </c>
      <c r="M418" s="31">
        <v>41.529899999999998</v>
      </c>
      <c r="N418" s="1"/>
      <c r="O418" s="1"/>
    </row>
    <row r="419" spans="1:15" ht="12.75" customHeight="1">
      <c r="A419" s="33">
        <v>409</v>
      </c>
      <c r="B419" s="53" t="s">
        <v>216</v>
      </c>
      <c r="C419" s="31">
        <v>2582.1</v>
      </c>
      <c r="D419" s="36">
        <v>2572.0333333333333</v>
      </c>
      <c r="E419" s="36">
        <v>2545.0666666666666</v>
      </c>
      <c r="F419" s="36">
        <v>2508.0333333333333</v>
      </c>
      <c r="G419" s="36">
        <v>2481.0666666666666</v>
      </c>
      <c r="H419" s="36">
        <v>2609.0666666666666</v>
      </c>
      <c r="I419" s="36">
        <v>2636.0333333333328</v>
      </c>
      <c r="J419" s="36">
        <v>2673.0666666666666</v>
      </c>
      <c r="K419" s="31">
        <v>2599</v>
      </c>
      <c r="L419" s="31">
        <v>2535</v>
      </c>
      <c r="M419" s="31">
        <v>18.48695</v>
      </c>
      <c r="N419" s="1"/>
      <c r="O419" s="1"/>
    </row>
    <row r="420" spans="1:15" ht="12.75" customHeight="1">
      <c r="A420" s="33">
        <v>410</v>
      </c>
      <c r="B420" s="53" t="s">
        <v>500</v>
      </c>
      <c r="C420" s="31">
        <v>621.15</v>
      </c>
      <c r="D420" s="36">
        <v>624.85</v>
      </c>
      <c r="E420" s="36">
        <v>616.30000000000007</v>
      </c>
      <c r="F420" s="36">
        <v>611.45000000000005</v>
      </c>
      <c r="G420" s="36">
        <v>602.90000000000009</v>
      </c>
      <c r="H420" s="36">
        <v>629.70000000000005</v>
      </c>
      <c r="I420" s="36">
        <v>638.25</v>
      </c>
      <c r="J420" s="36">
        <v>643.1</v>
      </c>
      <c r="K420" s="31">
        <v>633.4</v>
      </c>
      <c r="L420" s="31">
        <v>620</v>
      </c>
      <c r="M420" s="31">
        <v>2.2930100000000002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5871.5</v>
      </c>
      <c r="D421" s="36">
        <v>5895.6500000000005</v>
      </c>
      <c r="E421" s="36">
        <v>5815.8500000000013</v>
      </c>
      <c r="F421" s="36">
        <v>5760.2000000000007</v>
      </c>
      <c r="G421" s="36">
        <v>5680.4000000000015</v>
      </c>
      <c r="H421" s="36">
        <v>5951.3000000000011</v>
      </c>
      <c r="I421" s="36">
        <v>6031.1</v>
      </c>
      <c r="J421" s="36">
        <v>6086.7500000000009</v>
      </c>
      <c r="K421" s="31">
        <v>5975.45</v>
      </c>
      <c r="L421" s="31">
        <v>5840</v>
      </c>
      <c r="M421" s="31">
        <v>2.5048699999999999</v>
      </c>
      <c r="N421" s="1"/>
      <c r="O421" s="1"/>
    </row>
    <row r="422" spans="1:15" ht="12.75" customHeight="1">
      <c r="A422" s="33">
        <v>412</v>
      </c>
      <c r="B422" s="53" t="s">
        <v>501</v>
      </c>
      <c r="C422" s="31">
        <v>1843.1</v>
      </c>
      <c r="D422" s="36">
        <v>1818.3666666666668</v>
      </c>
      <c r="E422" s="36">
        <v>1781.7333333333336</v>
      </c>
      <c r="F422" s="36">
        <v>1720.3666666666668</v>
      </c>
      <c r="G422" s="36">
        <v>1683.7333333333336</v>
      </c>
      <c r="H422" s="36">
        <v>1879.7333333333336</v>
      </c>
      <c r="I422" s="36">
        <v>1916.3666666666668</v>
      </c>
      <c r="J422" s="36">
        <v>1977.7333333333336</v>
      </c>
      <c r="K422" s="31">
        <v>1855</v>
      </c>
      <c r="L422" s="31">
        <v>1757</v>
      </c>
      <c r="M422" s="31">
        <v>3.67292</v>
      </c>
      <c r="N422" s="1"/>
      <c r="O422" s="1"/>
    </row>
    <row r="423" spans="1:15" ht="12.75" customHeight="1">
      <c r="A423" s="33">
        <v>413</v>
      </c>
      <c r="B423" s="53" t="s">
        <v>502</v>
      </c>
      <c r="C423" s="31">
        <v>8877.7999999999993</v>
      </c>
      <c r="D423" s="36">
        <v>8891.6</v>
      </c>
      <c r="E423" s="36">
        <v>8786.2000000000007</v>
      </c>
      <c r="F423" s="36">
        <v>8694.6</v>
      </c>
      <c r="G423" s="36">
        <v>8589.2000000000007</v>
      </c>
      <c r="H423" s="36">
        <v>8983.2000000000007</v>
      </c>
      <c r="I423" s="36">
        <v>9088.5999999999985</v>
      </c>
      <c r="J423" s="36">
        <v>9180.2000000000007</v>
      </c>
      <c r="K423" s="31">
        <v>8997</v>
      </c>
      <c r="L423" s="31">
        <v>8800</v>
      </c>
      <c r="M423" s="31">
        <v>1.03135</v>
      </c>
      <c r="N423" s="1"/>
      <c r="O423" s="1"/>
    </row>
    <row r="424" spans="1:15" ht="12.75" customHeight="1">
      <c r="A424" s="33">
        <v>414</v>
      </c>
      <c r="B424" s="53" t="s">
        <v>293</v>
      </c>
      <c r="C424" s="31">
        <v>608.25</v>
      </c>
      <c r="D424" s="36">
        <v>619.9666666666667</v>
      </c>
      <c r="E424" s="36">
        <v>592.93333333333339</v>
      </c>
      <c r="F424" s="36">
        <v>577.61666666666667</v>
      </c>
      <c r="G424" s="36">
        <v>550.58333333333337</v>
      </c>
      <c r="H424" s="36">
        <v>635.28333333333342</v>
      </c>
      <c r="I424" s="36">
        <v>662.31666666666672</v>
      </c>
      <c r="J424" s="36">
        <v>677.63333333333344</v>
      </c>
      <c r="K424" s="31">
        <v>647</v>
      </c>
      <c r="L424" s="31">
        <v>604.65</v>
      </c>
      <c r="M424" s="31">
        <v>38.940109999999997</v>
      </c>
      <c r="N424" s="1"/>
      <c r="O424" s="1"/>
    </row>
    <row r="425" spans="1:15" ht="12.75" customHeight="1">
      <c r="A425" s="33">
        <v>415</v>
      </c>
      <c r="B425" s="53" t="s">
        <v>503</v>
      </c>
      <c r="C425" s="31">
        <v>682.3</v>
      </c>
      <c r="D425" s="36">
        <v>686.08333333333337</v>
      </c>
      <c r="E425" s="36">
        <v>673.26666666666677</v>
      </c>
      <c r="F425" s="36">
        <v>664.23333333333335</v>
      </c>
      <c r="G425" s="36">
        <v>651.41666666666674</v>
      </c>
      <c r="H425" s="36">
        <v>695.11666666666679</v>
      </c>
      <c r="I425" s="36">
        <v>707.93333333333339</v>
      </c>
      <c r="J425" s="36">
        <v>716.96666666666681</v>
      </c>
      <c r="K425" s="31">
        <v>698.9</v>
      </c>
      <c r="L425" s="31">
        <v>677.05</v>
      </c>
      <c r="M425" s="31">
        <v>4.18851</v>
      </c>
      <c r="N425" s="1"/>
      <c r="O425" s="1"/>
    </row>
    <row r="426" spans="1:15" ht="12.75" customHeight="1">
      <c r="A426" s="33">
        <v>416</v>
      </c>
      <c r="B426" s="53" t="s">
        <v>504</v>
      </c>
      <c r="C426" s="31">
        <v>563.4</v>
      </c>
      <c r="D426" s="36">
        <v>568.11666666666667</v>
      </c>
      <c r="E426" s="36">
        <v>556.43333333333339</v>
      </c>
      <c r="F426" s="36">
        <v>549.4666666666667</v>
      </c>
      <c r="G426" s="36">
        <v>537.78333333333342</v>
      </c>
      <c r="H426" s="36">
        <v>575.08333333333337</v>
      </c>
      <c r="I426" s="36">
        <v>586.76666666666654</v>
      </c>
      <c r="J426" s="36">
        <v>593.73333333333335</v>
      </c>
      <c r="K426" s="31">
        <v>579.79999999999995</v>
      </c>
      <c r="L426" s="31">
        <v>561.15</v>
      </c>
      <c r="M426" s="31">
        <v>4.2377799999999999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830.05</v>
      </c>
      <c r="D427" s="36">
        <v>829.65</v>
      </c>
      <c r="E427" s="36">
        <v>825.4</v>
      </c>
      <c r="F427" s="36">
        <v>820.75</v>
      </c>
      <c r="G427" s="36">
        <v>816.5</v>
      </c>
      <c r="H427" s="36">
        <v>834.3</v>
      </c>
      <c r="I427" s="36">
        <v>838.55</v>
      </c>
      <c r="J427" s="36">
        <v>843.19999999999993</v>
      </c>
      <c r="K427" s="31">
        <v>833.9</v>
      </c>
      <c r="L427" s="31">
        <v>825</v>
      </c>
      <c r="M427" s="31">
        <v>199.43724</v>
      </c>
      <c r="N427" s="1"/>
      <c r="O427" s="1"/>
    </row>
    <row r="428" spans="1:15" ht="12.75" customHeight="1">
      <c r="A428" s="33">
        <v>418</v>
      </c>
      <c r="B428" s="53" t="s">
        <v>209</v>
      </c>
      <c r="C428" s="31">
        <v>165.45</v>
      </c>
      <c r="D428" s="36">
        <v>165.76666666666665</v>
      </c>
      <c r="E428" s="36">
        <v>163.2833333333333</v>
      </c>
      <c r="F428" s="36">
        <v>161.11666666666665</v>
      </c>
      <c r="G428" s="36">
        <v>158.6333333333333</v>
      </c>
      <c r="H428" s="36">
        <v>167.93333333333331</v>
      </c>
      <c r="I428" s="36">
        <v>170.41666666666666</v>
      </c>
      <c r="J428" s="36">
        <v>172.58333333333331</v>
      </c>
      <c r="K428" s="31">
        <v>168.25</v>
      </c>
      <c r="L428" s="31">
        <v>163.6</v>
      </c>
      <c r="M428" s="31">
        <v>442.64557000000002</v>
      </c>
      <c r="N428" s="1"/>
      <c r="O428" s="1"/>
    </row>
    <row r="429" spans="1:15" ht="12.75" customHeight="1">
      <c r="A429" s="33">
        <v>419</v>
      </c>
      <c r="B429" s="53" t="s">
        <v>505</v>
      </c>
      <c r="C429" s="31">
        <v>648.45000000000005</v>
      </c>
      <c r="D429" s="36">
        <v>654.44999999999993</v>
      </c>
      <c r="E429" s="36">
        <v>639.99999999999989</v>
      </c>
      <c r="F429" s="36">
        <v>631.54999999999995</v>
      </c>
      <c r="G429" s="36">
        <v>617.09999999999991</v>
      </c>
      <c r="H429" s="36">
        <v>662.89999999999986</v>
      </c>
      <c r="I429" s="36">
        <v>677.34999999999991</v>
      </c>
      <c r="J429" s="36">
        <v>685.79999999999984</v>
      </c>
      <c r="K429" s="31">
        <v>668.9</v>
      </c>
      <c r="L429" s="31">
        <v>646</v>
      </c>
      <c r="M429" s="31">
        <v>6.24838</v>
      </c>
      <c r="N429" s="1"/>
      <c r="O429" s="1"/>
    </row>
    <row r="430" spans="1:15" ht="12.75" customHeight="1">
      <c r="A430" s="33">
        <v>420</v>
      </c>
      <c r="B430" s="53" t="s">
        <v>506</v>
      </c>
      <c r="C430" s="31">
        <v>139.65</v>
      </c>
      <c r="D430" s="36">
        <v>138.75</v>
      </c>
      <c r="E430" s="36">
        <v>136.6</v>
      </c>
      <c r="F430" s="36">
        <v>133.54999999999998</v>
      </c>
      <c r="G430" s="36">
        <v>131.39999999999998</v>
      </c>
      <c r="H430" s="36">
        <v>141.80000000000001</v>
      </c>
      <c r="I430" s="36">
        <v>143.94999999999999</v>
      </c>
      <c r="J430" s="36">
        <v>147.00000000000003</v>
      </c>
      <c r="K430" s="31">
        <v>140.9</v>
      </c>
      <c r="L430" s="31">
        <v>135.69999999999999</v>
      </c>
      <c r="M430" s="31">
        <v>42.548569999999998</v>
      </c>
      <c r="N430" s="1"/>
      <c r="O430" s="1"/>
    </row>
    <row r="431" spans="1:15" ht="12.75" customHeight="1">
      <c r="A431" s="33">
        <v>421</v>
      </c>
      <c r="B431" s="53" t="s">
        <v>507</v>
      </c>
      <c r="C431" s="31">
        <v>401.5</v>
      </c>
      <c r="D431" s="36">
        <v>401.06666666666666</v>
      </c>
      <c r="E431" s="36">
        <v>396.43333333333334</v>
      </c>
      <c r="F431" s="36">
        <v>391.36666666666667</v>
      </c>
      <c r="G431" s="36">
        <v>386.73333333333335</v>
      </c>
      <c r="H431" s="36">
        <v>406.13333333333333</v>
      </c>
      <c r="I431" s="36">
        <v>410.76666666666665</v>
      </c>
      <c r="J431" s="36">
        <v>415.83333333333331</v>
      </c>
      <c r="K431" s="31">
        <v>405.7</v>
      </c>
      <c r="L431" s="31">
        <v>396</v>
      </c>
      <c r="M431" s="31">
        <v>2.2793700000000001</v>
      </c>
      <c r="N431" s="1"/>
      <c r="O431" s="1"/>
    </row>
    <row r="432" spans="1:15" ht="12.75" customHeight="1">
      <c r="A432" s="33">
        <v>422</v>
      </c>
      <c r="B432" s="53" t="s">
        <v>508</v>
      </c>
      <c r="C432" s="31">
        <v>237.35</v>
      </c>
      <c r="D432" s="36">
        <v>233.94999999999996</v>
      </c>
      <c r="E432" s="36">
        <v>224.09999999999991</v>
      </c>
      <c r="F432" s="36">
        <v>210.84999999999994</v>
      </c>
      <c r="G432" s="36">
        <v>200.99999999999989</v>
      </c>
      <c r="H432" s="36">
        <v>247.19999999999993</v>
      </c>
      <c r="I432" s="36">
        <v>257.05</v>
      </c>
      <c r="J432" s="36">
        <v>270.29999999999995</v>
      </c>
      <c r="K432" s="31">
        <v>243.8</v>
      </c>
      <c r="L432" s="31">
        <v>220.7</v>
      </c>
      <c r="M432" s="31">
        <v>121.62582</v>
      </c>
      <c r="N432" s="1"/>
      <c r="O432" s="1"/>
    </row>
    <row r="433" spans="1:15" ht="12.75" customHeight="1">
      <c r="A433" s="33">
        <v>423</v>
      </c>
      <c r="B433" s="53" t="s">
        <v>217</v>
      </c>
      <c r="C433" s="31">
        <v>1519</v>
      </c>
      <c r="D433" s="36">
        <v>1517</v>
      </c>
      <c r="E433" s="36">
        <v>1504</v>
      </c>
      <c r="F433" s="36">
        <v>1489</v>
      </c>
      <c r="G433" s="36">
        <v>1476</v>
      </c>
      <c r="H433" s="36">
        <v>1532</v>
      </c>
      <c r="I433" s="36">
        <v>1545</v>
      </c>
      <c r="J433" s="36">
        <v>1560</v>
      </c>
      <c r="K433" s="31">
        <v>1530</v>
      </c>
      <c r="L433" s="31">
        <v>1502</v>
      </c>
      <c r="M433" s="31">
        <v>24.949249999999999</v>
      </c>
      <c r="N433" s="1"/>
      <c r="O433" s="1"/>
    </row>
    <row r="434" spans="1:15" ht="12.75" customHeight="1">
      <c r="A434" s="33">
        <v>424</v>
      </c>
      <c r="B434" s="53" t="s">
        <v>218</v>
      </c>
      <c r="C434" s="31">
        <v>657.8</v>
      </c>
      <c r="D434" s="36">
        <v>657.48333333333335</v>
      </c>
      <c r="E434" s="36">
        <v>651.36666666666667</v>
      </c>
      <c r="F434" s="36">
        <v>644.93333333333328</v>
      </c>
      <c r="G434" s="36">
        <v>638.81666666666661</v>
      </c>
      <c r="H434" s="36">
        <v>663.91666666666674</v>
      </c>
      <c r="I434" s="36">
        <v>670.03333333333353</v>
      </c>
      <c r="J434" s="36">
        <v>676.46666666666681</v>
      </c>
      <c r="K434" s="31">
        <v>663.6</v>
      </c>
      <c r="L434" s="31">
        <v>651.04999999999995</v>
      </c>
      <c r="M434" s="31">
        <v>4.1376900000000001</v>
      </c>
      <c r="N434" s="1"/>
      <c r="O434" s="1"/>
    </row>
    <row r="435" spans="1:15" ht="12.75" customHeight="1">
      <c r="A435" s="33">
        <v>425</v>
      </c>
      <c r="B435" s="53" t="s">
        <v>509</v>
      </c>
      <c r="C435" s="31">
        <v>4853.25</v>
      </c>
      <c r="D435" s="36">
        <v>4860.2833333333338</v>
      </c>
      <c r="E435" s="36">
        <v>4761.5666666666675</v>
      </c>
      <c r="F435" s="36">
        <v>4669.8833333333341</v>
      </c>
      <c r="G435" s="36">
        <v>4571.1666666666679</v>
      </c>
      <c r="H435" s="36">
        <v>4951.9666666666672</v>
      </c>
      <c r="I435" s="36">
        <v>5050.6833333333325</v>
      </c>
      <c r="J435" s="36">
        <v>5142.3666666666668</v>
      </c>
      <c r="K435" s="31">
        <v>4959</v>
      </c>
      <c r="L435" s="31">
        <v>4768.6000000000004</v>
      </c>
      <c r="M435" s="31">
        <v>1.8947400000000001</v>
      </c>
      <c r="N435" s="1"/>
      <c r="O435" s="1"/>
    </row>
    <row r="436" spans="1:15" ht="12.75" customHeight="1">
      <c r="A436" s="33">
        <v>426</v>
      </c>
      <c r="B436" s="53" t="s">
        <v>510</v>
      </c>
      <c r="C436" s="31">
        <v>1133.5</v>
      </c>
      <c r="D436" s="36">
        <v>1130.1000000000001</v>
      </c>
      <c r="E436" s="36">
        <v>1121.1500000000003</v>
      </c>
      <c r="F436" s="36">
        <v>1108.8000000000002</v>
      </c>
      <c r="G436" s="36">
        <v>1099.8500000000004</v>
      </c>
      <c r="H436" s="36">
        <v>1142.4500000000003</v>
      </c>
      <c r="I436" s="36">
        <v>1151.4000000000001</v>
      </c>
      <c r="J436" s="36">
        <v>1163.7500000000002</v>
      </c>
      <c r="K436" s="31">
        <v>1139.05</v>
      </c>
      <c r="L436" s="31">
        <v>1117.75</v>
      </c>
      <c r="M436" s="31">
        <v>0.69111999999999996</v>
      </c>
      <c r="N436" s="1"/>
      <c r="O436" s="1"/>
    </row>
    <row r="437" spans="1:15" ht="12.75" customHeight="1">
      <c r="A437" s="33">
        <v>427</v>
      </c>
      <c r="B437" s="53" t="s">
        <v>511</v>
      </c>
      <c r="C437" s="31">
        <v>433.05</v>
      </c>
      <c r="D437" s="36">
        <v>435.76666666666671</v>
      </c>
      <c r="E437" s="36">
        <v>429.13333333333344</v>
      </c>
      <c r="F437" s="36">
        <v>425.21666666666675</v>
      </c>
      <c r="G437" s="36">
        <v>418.58333333333348</v>
      </c>
      <c r="H437" s="36">
        <v>439.68333333333339</v>
      </c>
      <c r="I437" s="36">
        <v>446.31666666666672</v>
      </c>
      <c r="J437" s="36">
        <v>450.23333333333335</v>
      </c>
      <c r="K437" s="31">
        <v>442.4</v>
      </c>
      <c r="L437" s="31">
        <v>431.85</v>
      </c>
      <c r="M437" s="31">
        <v>1.30182</v>
      </c>
      <c r="N437" s="1"/>
      <c r="O437" s="1"/>
    </row>
    <row r="438" spans="1:15" ht="12.75" customHeight="1">
      <c r="A438" s="33">
        <v>428</v>
      </c>
      <c r="B438" s="53" t="s">
        <v>512</v>
      </c>
      <c r="C438" s="31">
        <v>416.45</v>
      </c>
      <c r="D438" s="36">
        <v>419.66666666666669</v>
      </c>
      <c r="E438" s="36">
        <v>412.08333333333337</v>
      </c>
      <c r="F438" s="36">
        <v>407.7166666666667</v>
      </c>
      <c r="G438" s="36">
        <v>400.13333333333338</v>
      </c>
      <c r="H438" s="36">
        <v>424.03333333333336</v>
      </c>
      <c r="I438" s="36">
        <v>431.61666666666673</v>
      </c>
      <c r="J438" s="36">
        <v>435.98333333333335</v>
      </c>
      <c r="K438" s="31">
        <v>427.25</v>
      </c>
      <c r="L438" s="31">
        <v>415.3</v>
      </c>
      <c r="M438" s="31">
        <v>0.85260999999999998</v>
      </c>
      <c r="N438" s="1"/>
      <c r="O438" s="1"/>
    </row>
    <row r="439" spans="1:15" ht="12.75" customHeight="1">
      <c r="A439" s="33">
        <v>429</v>
      </c>
      <c r="B439" s="53" t="s">
        <v>513</v>
      </c>
      <c r="C439" s="31">
        <v>4812.05</v>
      </c>
      <c r="D439" s="36">
        <v>4867.8499999999995</v>
      </c>
      <c r="E439" s="36">
        <v>4735.6999999999989</v>
      </c>
      <c r="F439" s="36">
        <v>4659.3499999999995</v>
      </c>
      <c r="G439" s="36">
        <v>4527.1999999999989</v>
      </c>
      <c r="H439" s="36">
        <v>4944.1999999999989</v>
      </c>
      <c r="I439" s="36">
        <v>5076.3499999999985</v>
      </c>
      <c r="J439" s="36">
        <v>5152.6999999999989</v>
      </c>
      <c r="K439" s="31">
        <v>5000</v>
      </c>
      <c r="L439" s="31">
        <v>4791.5</v>
      </c>
      <c r="M439" s="31">
        <v>4.0288700000000004</v>
      </c>
      <c r="N439" s="1"/>
      <c r="O439" s="1"/>
    </row>
    <row r="440" spans="1:15" ht="12.75" customHeight="1">
      <c r="A440" s="33">
        <v>430</v>
      </c>
      <c r="B440" s="53" t="s">
        <v>514</v>
      </c>
      <c r="C440" s="31">
        <v>669.6</v>
      </c>
      <c r="D440" s="36">
        <v>666.75</v>
      </c>
      <c r="E440" s="36">
        <v>661.5</v>
      </c>
      <c r="F440" s="36">
        <v>653.4</v>
      </c>
      <c r="G440" s="36">
        <v>648.15</v>
      </c>
      <c r="H440" s="36">
        <v>674.85</v>
      </c>
      <c r="I440" s="36">
        <v>680.1</v>
      </c>
      <c r="J440" s="36">
        <v>688.2</v>
      </c>
      <c r="K440" s="31">
        <v>672</v>
      </c>
      <c r="L440" s="31">
        <v>658.65</v>
      </c>
      <c r="M440" s="31">
        <v>1.37164</v>
      </c>
      <c r="N440" s="1"/>
      <c r="O440" s="1"/>
    </row>
    <row r="441" spans="1:15" ht="12.75" customHeight="1">
      <c r="A441" s="33">
        <v>431</v>
      </c>
      <c r="B441" s="53" t="s">
        <v>515</v>
      </c>
      <c r="C441" s="31">
        <v>41.7</v>
      </c>
      <c r="D441" s="36">
        <v>41.6</v>
      </c>
      <c r="E441" s="36">
        <v>41.150000000000006</v>
      </c>
      <c r="F441" s="36">
        <v>40.6</v>
      </c>
      <c r="G441" s="36">
        <v>40.150000000000006</v>
      </c>
      <c r="H441" s="36">
        <v>42.150000000000006</v>
      </c>
      <c r="I441" s="36">
        <v>42.600000000000009</v>
      </c>
      <c r="J441" s="36">
        <v>43.150000000000006</v>
      </c>
      <c r="K441" s="31">
        <v>42.05</v>
      </c>
      <c r="L441" s="31">
        <v>41.05</v>
      </c>
      <c r="M441" s="31">
        <v>315.30268999999998</v>
      </c>
      <c r="N441" s="1"/>
      <c r="O441" s="1"/>
    </row>
    <row r="442" spans="1:15" ht="12.75" customHeight="1">
      <c r="A442" s="33">
        <v>432</v>
      </c>
      <c r="B442" s="53" t="s">
        <v>516</v>
      </c>
      <c r="C442" s="31">
        <v>606.54999999999995</v>
      </c>
      <c r="D442" s="36">
        <v>612.66666666666663</v>
      </c>
      <c r="E442" s="36">
        <v>597.63333333333321</v>
      </c>
      <c r="F442" s="36">
        <v>588.71666666666658</v>
      </c>
      <c r="G442" s="36">
        <v>573.68333333333317</v>
      </c>
      <c r="H442" s="36">
        <v>621.58333333333326</v>
      </c>
      <c r="I442" s="36">
        <v>636.61666666666679</v>
      </c>
      <c r="J442" s="36">
        <v>645.5333333333333</v>
      </c>
      <c r="K442" s="31">
        <v>627.70000000000005</v>
      </c>
      <c r="L442" s="31">
        <v>603.75</v>
      </c>
      <c r="M442" s="31">
        <v>11.09159</v>
      </c>
      <c r="N442" s="1"/>
      <c r="O442" s="1"/>
    </row>
    <row r="443" spans="1:15" ht="12.75" customHeight="1">
      <c r="A443" s="33">
        <v>433</v>
      </c>
      <c r="B443" s="53" t="s">
        <v>876</v>
      </c>
      <c r="C443" s="31">
        <v>973.55</v>
      </c>
      <c r="D443" s="36">
        <v>975.58333333333337</v>
      </c>
      <c r="E443" s="36">
        <v>964.16666666666674</v>
      </c>
      <c r="F443" s="36">
        <v>954.78333333333342</v>
      </c>
      <c r="G443" s="36">
        <v>943.36666666666679</v>
      </c>
      <c r="H443" s="36">
        <v>984.9666666666667</v>
      </c>
      <c r="I443" s="36">
        <v>996.38333333333344</v>
      </c>
      <c r="J443" s="36">
        <v>1005.7666666666667</v>
      </c>
      <c r="K443" s="31">
        <v>987</v>
      </c>
      <c r="L443" s="31">
        <v>966.2</v>
      </c>
      <c r="M443" s="31">
        <v>3.9112800000000001</v>
      </c>
      <c r="N443" s="1"/>
      <c r="O443" s="1"/>
    </row>
    <row r="444" spans="1:15" ht="12.75" customHeight="1">
      <c r="A444" s="33">
        <v>434</v>
      </c>
      <c r="B444" s="53" t="s">
        <v>219</v>
      </c>
      <c r="C444" s="31">
        <v>687.25</v>
      </c>
      <c r="D444" s="36">
        <v>689.65</v>
      </c>
      <c r="E444" s="36">
        <v>683.05</v>
      </c>
      <c r="F444" s="36">
        <v>678.85</v>
      </c>
      <c r="G444" s="36">
        <v>672.25</v>
      </c>
      <c r="H444" s="36">
        <v>693.84999999999991</v>
      </c>
      <c r="I444" s="36">
        <v>700.45</v>
      </c>
      <c r="J444" s="36">
        <v>704.64999999999986</v>
      </c>
      <c r="K444" s="31">
        <v>696.25</v>
      </c>
      <c r="L444" s="31">
        <v>685.45</v>
      </c>
      <c r="M444" s="31">
        <v>11.72026</v>
      </c>
      <c r="N444" s="1"/>
      <c r="O444" s="1"/>
    </row>
    <row r="445" spans="1:15" ht="12.75" customHeight="1">
      <c r="A445" s="33">
        <v>435</v>
      </c>
      <c r="B445" s="53" t="s">
        <v>877</v>
      </c>
      <c r="C445" s="31">
        <v>496.8</v>
      </c>
      <c r="D445" s="36">
        <v>493.59999999999997</v>
      </c>
      <c r="E445" s="36">
        <v>488.19999999999993</v>
      </c>
      <c r="F445" s="36">
        <v>479.59999999999997</v>
      </c>
      <c r="G445" s="36">
        <v>474.19999999999993</v>
      </c>
      <c r="H445" s="36">
        <v>502.19999999999993</v>
      </c>
      <c r="I445" s="36">
        <v>507.59999999999991</v>
      </c>
      <c r="J445" s="36">
        <v>516.19999999999993</v>
      </c>
      <c r="K445" s="31">
        <v>499</v>
      </c>
      <c r="L445" s="31">
        <v>485</v>
      </c>
      <c r="M445" s="31">
        <v>5.9246100000000004</v>
      </c>
      <c r="N445" s="1"/>
      <c r="O445" s="1"/>
    </row>
    <row r="446" spans="1:15" ht="12.75" customHeight="1">
      <c r="A446" s="33">
        <v>436</v>
      </c>
      <c r="B446" s="53" t="s">
        <v>517</v>
      </c>
      <c r="C446" s="31">
        <v>707.4</v>
      </c>
      <c r="D446" s="36">
        <v>706.83333333333337</v>
      </c>
      <c r="E446" s="36">
        <v>701.01666666666677</v>
      </c>
      <c r="F446" s="36">
        <v>694.63333333333344</v>
      </c>
      <c r="G446" s="36">
        <v>688.81666666666683</v>
      </c>
      <c r="H446" s="36">
        <v>713.2166666666667</v>
      </c>
      <c r="I446" s="36">
        <v>719.0333333333333</v>
      </c>
      <c r="J446" s="36">
        <v>725.41666666666663</v>
      </c>
      <c r="K446" s="31">
        <v>712.65</v>
      </c>
      <c r="L446" s="31">
        <v>700.45</v>
      </c>
      <c r="M446" s="31">
        <v>0.66781000000000001</v>
      </c>
      <c r="N446" s="1"/>
      <c r="O446" s="1"/>
    </row>
    <row r="447" spans="1:15" ht="12.75" customHeight="1">
      <c r="A447" s="33">
        <v>437</v>
      </c>
      <c r="B447" s="53" t="s">
        <v>518</v>
      </c>
      <c r="C447" s="31">
        <v>45.4</v>
      </c>
      <c r="D447" s="36">
        <v>45.699999999999996</v>
      </c>
      <c r="E447" s="36">
        <v>44.999999999999993</v>
      </c>
      <c r="F447" s="36">
        <v>44.599999999999994</v>
      </c>
      <c r="G447" s="36">
        <v>43.899999999999991</v>
      </c>
      <c r="H447" s="36">
        <v>46.099999999999994</v>
      </c>
      <c r="I447" s="36">
        <v>46.8</v>
      </c>
      <c r="J447" s="36">
        <v>47.199999999999996</v>
      </c>
      <c r="K447" s="31">
        <v>46.4</v>
      </c>
      <c r="L447" s="31">
        <v>45.3</v>
      </c>
      <c r="M447" s="31">
        <v>31.266960000000001</v>
      </c>
      <c r="N447" s="1"/>
      <c r="O447" s="1"/>
    </row>
    <row r="448" spans="1:15" ht="12.75" customHeight="1">
      <c r="A448" s="33">
        <v>438</v>
      </c>
      <c r="B448" s="53" t="s">
        <v>231</v>
      </c>
      <c r="C448" s="31">
        <v>2072.9499999999998</v>
      </c>
      <c r="D448" s="36">
        <v>2085.7833333333333</v>
      </c>
      <c r="E448" s="36">
        <v>2053.7166666666667</v>
      </c>
      <c r="F448" s="36">
        <v>2034.4833333333336</v>
      </c>
      <c r="G448" s="36">
        <v>2002.416666666667</v>
      </c>
      <c r="H448" s="36">
        <v>2105.0166666666664</v>
      </c>
      <c r="I448" s="36">
        <v>2137.083333333333</v>
      </c>
      <c r="J448" s="36">
        <v>2156.3166666666662</v>
      </c>
      <c r="K448" s="31">
        <v>2117.85</v>
      </c>
      <c r="L448" s="31">
        <v>2066.5500000000002</v>
      </c>
      <c r="M448" s="31">
        <v>15.953379999999999</v>
      </c>
      <c r="N448" s="1"/>
      <c r="O448" s="1"/>
    </row>
    <row r="449" spans="1:15" ht="12.75" customHeight="1">
      <c r="A449" s="33">
        <v>439</v>
      </c>
      <c r="B449" s="53" t="s">
        <v>519</v>
      </c>
      <c r="C449" s="31">
        <v>896.95</v>
      </c>
      <c r="D449" s="36">
        <v>903.23333333333323</v>
      </c>
      <c r="E449" s="36">
        <v>887.01666666666642</v>
      </c>
      <c r="F449" s="36">
        <v>877.08333333333314</v>
      </c>
      <c r="G449" s="36">
        <v>860.86666666666633</v>
      </c>
      <c r="H449" s="36">
        <v>913.16666666666652</v>
      </c>
      <c r="I449" s="36">
        <v>929.38333333333344</v>
      </c>
      <c r="J449" s="36">
        <v>939.31666666666661</v>
      </c>
      <c r="K449" s="31">
        <v>919.45</v>
      </c>
      <c r="L449" s="31">
        <v>893.3</v>
      </c>
      <c r="M449" s="31">
        <v>7.7770299999999999</v>
      </c>
      <c r="N449" s="1"/>
      <c r="O449" s="1"/>
    </row>
    <row r="450" spans="1:15" ht="12.75" customHeight="1">
      <c r="A450" s="33">
        <v>440</v>
      </c>
      <c r="B450" s="53" t="s">
        <v>220</v>
      </c>
      <c r="C450" s="31">
        <v>1100.6500000000001</v>
      </c>
      <c r="D450" s="36">
        <v>1092.2333333333333</v>
      </c>
      <c r="E450" s="36">
        <v>1073.5166666666667</v>
      </c>
      <c r="F450" s="36">
        <v>1046.3833333333332</v>
      </c>
      <c r="G450" s="36">
        <v>1027.6666666666665</v>
      </c>
      <c r="H450" s="36">
        <v>1119.3666666666668</v>
      </c>
      <c r="I450" s="36">
        <v>1138.0833333333335</v>
      </c>
      <c r="J450" s="36">
        <v>1165.2166666666669</v>
      </c>
      <c r="K450" s="31">
        <v>1110.95</v>
      </c>
      <c r="L450" s="31">
        <v>1065.0999999999999</v>
      </c>
      <c r="M450" s="31">
        <v>30.08089</v>
      </c>
      <c r="N450" s="1"/>
      <c r="O450" s="1"/>
    </row>
    <row r="451" spans="1:15" ht="12.75" customHeight="1">
      <c r="A451" s="33">
        <v>441</v>
      </c>
      <c r="B451" s="53" t="s">
        <v>221</v>
      </c>
      <c r="C451" s="31">
        <v>1743.7</v>
      </c>
      <c r="D451" s="36">
        <v>1740.6833333333334</v>
      </c>
      <c r="E451" s="36">
        <v>1731.2166666666667</v>
      </c>
      <c r="F451" s="36">
        <v>1718.7333333333333</v>
      </c>
      <c r="G451" s="36">
        <v>1709.2666666666667</v>
      </c>
      <c r="H451" s="36">
        <v>1753.1666666666667</v>
      </c>
      <c r="I451" s="36">
        <v>1762.6333333333334</v>
      </c>
      <c r="J451" s="36">
        <v>1775.1166666666668</v>
      </c>
      <c r="K451" s="31">
        <v>1750.15</v>
      </c>
      <c r="L451" s="31">
        <v>1728.2</v>
      </c>
      <c r="M451" s="31">
        <v>3.0212599999999998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3863.3</v>
      </c>
      <c r="D452" s="36">
        <v>3837.4833333333336</v>
      </c>
      <c r="E452" s="36">
        <v>3803.8666666666672</v>
      </c>
      <c r="F452" s="36">
        <v>3744.4333333333338</v>
      </c>
      <c r="G452" s="36">
        <v>3710.8166666666675</v>
      </c>
      <c r="H452" s="36">
        <v>3896.916666666667</v>
      </c>
      <c r="I452" s="36">
        <v>3930.5333333333338</v>
      </c>
      <c r="J452" s="36">
        <v>3989.9666666666667</v>
      </c>
      <c r="K452" s="31">
        <v>3871.1</v>
      </c>
      <c r="L452" s="31">
        <v>3778.05</v>
      </c>
      <c r="M452" s="31">
        <v>24.910440000000001</v>
      </c>
      <c r="N452" s="1"/>
      <c r="O452" s="1"/>
    </row>
    <row r="453" spans="1:15" ht="12.75" customHeight="1">
      <c r="A453" s="33">
        <v>443</v>
      </c>
      <c r="B453" s="53" t="s">
        <v>222</v>
      </c>
      <c r="C453" s="31">
        <v>1091.1500000000001</v>
      </c>
      <c r="D453" s="36">
        <v>1095.4166666666667</v>
      </c>
      <c r="E453" s="36">
        <v>1076.8333333333335</v>
      </c>
      <c r="F453" s="36">
        <v>1062.5166666666667</v>
      </c>
      <c r="G453" s="36">
        <v>1043.9333333333334</v>
      </c>
      <c r="H453" s="36">
        <v>1109.7333333333336</v>
      </c>
      <c r="I453" s="36">
        <v>1128.3166666666671</v>
      </c>
      <c r="J453" s="36">
        <v>1142.6333333333337</v>
      </c>
      <c r="K453" s="31">
        <v>1114</v>
      </c>
      <c r="L453" s="31">
        <v>1081.0999999999999</v>
      </c>
      <c r="M453" s="31">
        <v>34.23995</v>
      </c>
      <c r="N453" s="1"/>
      <c r="O453" s="1"/>
    </row>
    <row r="454" spans="1:15" ht="12.75" customHeight="1">
      <c r="A454" s="33">
        <v>444</v>
      </c>
      <c r="B454" s="53" t="s">
        <v>294</v>
      </c>
      <c r="C454" s="31">
        <v>7151.45</v>
      </c>
      <c r="D454" s="36">
        <v>7137.45</v>
      </c>
      <c r="E454" s="36">
        <v>7079.9</v>
      </c>
      <c r="F454" s="36">
        <v>7008.3499999999995</v>
      </c>
      <c r="G454" s="36">
        <v>6950.7999999999993</v>
      </c>
      <c r="H454" s="36">
        <v>7209</v>
      </c>
      <c r="I454" s="36">
        <v>7266.5500000000011</v>
      </c>
      <c r="J454" s="36">
        <v>7338.1</v>
      </c>
      <c r="K454" s="31">
        <v>7195</v>
      </c>
      <c r="L454" s="31">
        <v>7065.9</v>
      </c>
      <c r="M454" s="31">
        <v>1.17397</v>
      </c>
      <c r="N454" s="1"/>
      <c r="O454" s="1"/>
    </row>
    <row r="455" spans="1:15" ht="12.75" customHeight="1">
      <c r="A455" s="33">
        <v>445</v>
      </c>
      <c r="B455" s="53" t="s">
        <v>520</v>
      </c>
      <c r="C455" s="31">
        <v>6559.6</v>
      </c>
      <c r="D455" s="36">
        <v>6600.2</v>
      </c>
      <c r="E455" s="36">
        <v>6505.4</v>
      </c>
      <c r="F455" s="36">
        <v>6451.2</v>
      </c>
      <c r="G455" s="36">
        <v>6356.4</v>
      </c>
      <c r="H455" s="36">
        <v>6654.4</v>
      </c>
      <c r="I455" s="36">
        <v>6749.2000000000007</v>
      </c>
      <c r="J455" s="36">
        <v>6803.4</v>
      </c>
      <c r="K455" s="31">
        <v>6695</v>
      </c>
      <c r="L455" s="31">
        <v>6546</v>
      </c>
      <c r="M455" s="31">
        <v>0.20646999999999999</v>
      </c>
      <c r="N455" s="1"/>
      <c r="O455" s="1"/>
    </row>
    <row r="456" spans="1:15" ht="12.75" customHeight="1">
      <c r="A456" s="33">
        <v>446</v>
      </c>
      <c r="B456" s="53" t="s">
        <v>521</v>
      </c>
      <c r="C456" s="31">
        <v>693.05</v>
      </c>
      <c r="D456" s="36">
        <v>691.01666666666677</v>
      </c>
      <c r="E456" s="36">
        <v>685.28333333333353</v>
      </c>
      <c r="F456" s="36">
        <v>677.51666666666677</v>
      </c>
      <c r="G456" s="36">
        <v>671.78333333333353</v>
      </c>
      <c r="H456" s="36">
        <v>698.78333333333353</v>
      </c>
      <c r="I456" s="36">
        <v>704.51666666666688</v>
      </c>
      <c r="J456" s="36">
        <v>712.28333333333353</v>
      </c>
      <c r="K456" s="31">
        <v>696.75</v>
      </c>
      <c r="L456" s="31">
        <v>683.25</v>
      </c>
      <c r="M456" s="31">
        <v>19.469639999999998</v>
      </c>
      <c r="N456" s="1"/>
      <c r="O456" s="1"/>
    </row>
    <row r="457" spans="1:15" ht="12.75" customHeight="1">
      <c r="A457" s="33">
        <v>447</v>
      </c>
      <c r="B457" s="53" t="s">
        <v>223</v>
      </c>
      <c r="C457" s="31">
        <v>1027.8</v>
      </c>
      <c r="D457" s="36">
        <v>1023.1166666666668</v>
      </c>
      <c r="E457" s="36">
        <v>1016.2333333333336</v>
      </c>
      <c r="F457" s="36">
        <v>1004.6666666666667</v>
      </c>
      <c r="G457" s="36">
        <v>997.78333333333353</v>
      </c>
      <c r="H457" s="36">
        <v>1034.6833333333336</v>
      </c>
      <c r="I457" s="36">
        <v>1041.5666666666668</v>
      </c>
      <c r="J457" s="36">
        <v>1053.1333333333337</v>
      </c>
      <c r="K457" s="31">
        <v>1030</v>
      </c>
      <c r="L457" s="31">
        <v>1011.55</v>
      </c>
      <c r="M457" s="31">
        <v>126.95047</v>
      </c>
      <c r="N457" s="1"/>
      <c r="O457" s="1"/>
    </row>
    <row r="458" spans="1:15" ht="12.75" customHeight="1">
      <c r="A458" s="33">
        <v>448</v>
      </c>
      <c r="B458" s="53" t="s">
        <v>224</v>
      </c>
      <c r="C458" s="31">
        <v>457.85</v>
      </c>
      <c r="D458" s="36">
        <v>455.68333333333334</v>
      </c>
      <c r="E458" s="36">
        <v>451.41666666666669</v>
      </c>
      <c r="F458" s="36">
        <v>444.98333333333335</v>
      </c>
      <c r="G458" s="36">
        <v>440.7166666666667</v>
      </c>
      <c r="H458" s="36">
        <v>462.11666666666667</v>
      </c>
      <c r="I458" s="36">
        <v>466.38333333333333</v>
      </c>
      <c r="J458" s="36">
        <v>472.81666666666666</v>
      </c>
      <c r="K458" s="31">
        <v>459.95</v>
      </c>
      <c r="L458" s="31">
        <v>449.25</v>
      </c>
      <c r="M458" s="31">
        <v>158.80502000000001</v>
      </c>
      <c r="N458" s="1"/>
      <c r="O458" s="1"/>
    </row>
    <row r="459" spans="1:15" ht="12.75" customHeight="1">
      <c r="A459" s="33">
        <v>449</v>
      </c>
      <c r="B459" s="53" t="s">
        <v>225</v>
      </c>
      <c r="C459" s="31">
        <v>167.35</v>
      </c>
      <c r="D459" s="36">
        <v>167.08333333333334</v>
      </c>
      <c r="E459" s="36">
        <v>165.26666666666668</v>
      </c>
      <c r="F459" s="36">
        <v>163.18333333333334</v>
      </c>
      <c r="G459" s="36">
        <v>161.36666666666667</v>
      </c>
      <c r="H459" s="36">
        <v>169.16666666666669</v>
      </c>
      <c r="I459" s="36">
        <v>170.98333333333335</v>
      </c>
      <c r="J459" s="36">
        <v>173.06666666666669</v>
      </c>
      <c r="K459" s="31">
        <v>168.9</v>
      </c>
      <c r="L459" s="31">
        <v>165</v>
      </c>
      <c r="M459" s="31">
        <v>693.20282999999995</v>
      </c>
      <c r="N459" s="1"/>
      <c r="O459" s="1"/>
    </row>
    <row r="460" spans="1:15" ht="12.75" customHeight="1">
      <c r="A460" s="33">
        <v>450</v>
      </c>
      <c r="B460" s="53" t="s">
        <v>295</v>
      </c>
      <c r="C460" s="31">
        <v>82</v>
      </c>
      <c r="D460" s="36">
        <v>82.25</v>
      </c>
      <c r="E460" s="36">
        <v>81.3</v>
      </c>
      <c r="F460" s="36">
        <v>80.599999999999994</v>
      </c>
      <c r="G460" s="36">
        <v>79.649999999999991</v>
      </c>
      <c r="H460" s="36">
        <v>82.95</v>
      </c>
      <c r="I460" s="36">
        <v>83.899999999999991</v>
      </c>
      <c r="J460" s="36">
        <v>84.600000000000009</v>
      </c>
      <c r="K460" s="31">
        <v>83.2</v>
      </c>
      <c r="L460" s="31">
        <v>81.55</v>
      </c>
      <c r="M460" s="31">
        <v>20.6294</v>
      </c>
      <c r="N460" s="1"/>
      <c r="O460" s="1"/>
    </row>
    <row r="461" spans="1:15" ht="12.75" customHeight="1">
      <c r="A461" s="33">
        <v>451</v>
      </c>
      <c r="B461" s="53" t="s">
        <v>522</v>
      </c>
      <c r="C461" s="31">
        <v>3185.85</v>
      </c>
      <c r="D461" s="36">
        <v>3225.0499999999997</v>
      </c>
      <c r="E461" s="36">
        <v>3130.7999999999993</v>
      </c>
      <c r="F461" s="36">
        <v>3075.7499999999995</v>
      </c>
      <c r="G461" s="36">
        <v>2981.4999999999991</v>
      </c>
      <c r="H461" s="36">
        <v>3280.0999999999995</v>
      </c>
      <c r="I461" s="36">
        <v>3374.3500000000004</v>
      </c>
      <c r="J461" s="36">
        <v>3429.3999999999996</v>
      </c>
      <c r="K461" s="31">
        <v>3319.3</v>
      </c>
      <c r="L461" s="31">
        <v>3170</v>
      </c>
      <c r="M461" s="31">
        <v>0.41156999999999999</v>
      </c>
      <c r="N461" s="1"/>
      <c r="O461" s="1"/>
    </row>
    <row r="462" spans="1:15" ht="12.75" customHeight="1">
      <c r="A462" s="33">
        <v>452</v>
      </c>
      <c r="B462" s="53" t="s">
        <v>227</v>
      </c>
      <c r="C462" s="31">
        <v>1266.9000000000001</v>
      </c>
      <c r="D462" s="36">
        <v>1264.9166666666667</v>
      </c>
      <c r="E462" s="36">
        <v>1255.4833333333336</v>
      </c>
      <c r="F462" s="36">
        <v>1244.0666666666668</v>
      </c>
      <c r="G462" s="36">
        <v>1234.6333333333337</v>
      </c>
      <c r="H462" s="36">
        <v>1276.3333333333335</v>
      </c>
      <c r="I462" s="36">
        <v>1285.7666666666664</v>
      </c>
      <c r="J462" s="36">
        <v>1297.1833333333334</v>
      </c>
      <c r="K462" s="31">
        <v>1274.3499999999999</v>
      </c>
      <c r="L462" s="31">
        <v>1253.5</v>
      </c>
      <c r="M462" s="31">
        <v>21.24221</v>
      </c>
      <c r="N462" s="1"/>
      <c r="O462" s="1"/>
    </row>
    <row r="463" spans="1:15" ht="12.75" customHeight="1">
      <c r="A463" s="33">
        <v>453</v>
      </c>
      <c r="B463" s="53" t="s">
        <v>523</v>
      </c>
      <c r="C463" s="31">
        <v>1111.7</v>
      </c>
      <c r="D463" s="36">
        <v>1120.6833333333334</v>
      </c>
      <c r="E463" s="36">
        <v>1091.0166666666669</v>
      </c>
      <c r="F463" s="36">
        <v>1070.3333333333335</v>
      </c>
      <c r="G463" s="36">
        <v>1040.666666666667</v>
      </c>
      <c r="H463" s="36">
        <v>1141.3666666666668</v>
      </c>
      <c r="I463" s="36">
        <v>1171.0333333333333</v>
      </c>
      <c r="J463" s="36">
        <v>1191.7166666666667</v>
      </c>
      <c r="K463" s="31">
        <v>1150.3499999999999</v>
      </c>
      <c r="L463" s="31">
        <v>1100</v>
      </c>
      <c r="M463" s="31">
        <v>8.3991799999999994</v>
      </c>
      <c r="N463" s="1"/>
      <c r="O463" s="1"/>
    </row>
    <row r="464" spans="1:15" ht="12.75" customHeight="1">
      <c r="A464" s="33">
        <v>454</v>
      </c>
      <c r="B464" s="53" t="s">
        <v>524</v>
      </c>
      <c r="C464" s="31">
        <v>239.2</v>
      </c>
      <c r="D464" s="36">
        <v>241.93333333333331</v>
      </c>
      <c r="E464" s="36">
        <v>234.76666666666662</v>
      </c>
      <c r="F464" s="36">
        <v>230.33333333333331</v>
      </c>
      <c r="G464" s="36">
        <v>223.16666666666663</v>
      </c>
      <c r="H464" s="36">
        <v>246.36666666666662</v>
      </c>
      <c r="I464" s="36">
        <v>253.5333333333333</v>
      </c>
      <c r="J464" s="36">
        <v>257.96666666666658</v>
      </c>
      <c r="K464" s="31">
        <v>249.1</v>
      </c>
      <c r="L464" s="31">
        <v>237.5</v>
      </c>
      <c r="M464" s="31">
        <v>12.69678</v>
      </c>
      <c r="N464" s="1"/>
      <c r="O464" s="1"/>
    </row>
    <row r="465" spans="1:15" ht="12.75" customHeight="1">
      <c r="A465" s="33">
        <v>455</v>
      </c>
      <c r="B465" s="53" t="s">
        <v>205</v>
      </c>
      <c r="C465" s="31">
        <v>771.35</v>
      </c>
      <c r="D465" s="36">
        <v>780.43333333333339</v>
      </c>
      <c r="E465" s="36">
        <v>760.91666666666674</v>
      </c>
      <c r="F465" s="36">
        <v>750.48333333333335</v>
      </c>
      <c r="G465" s="36">
        <v>730.9666666666667</v>
      </c>
      <c r="H465" s="36">
        <v>790.86666666666679</v>
      </c>
      <c r="I465" s="36">
        <v>810.38333333333344</v>
      </c>
      <c r="J465" s="36">
        <v>820.81666666666683</v>
      </c>
      <c r="K465" s="31">
        <v>799.95</v>
      </c>
      <c r="L465" s="31">
        <v>770</v>
      </c>
      <c r="M465" s="31">
        <v>10.05128</v>
      </c>
      <c r="N465" s="1"/>
      <c r="O465" s="1"/>
    </row>
    <row r="466" spans="1:15" ht="12.75" customHeight="1">
      <c r="A466" s="33">
        <v>456</v>
      </c>
      <c r="B466" s="53" t="s">
        <v>525</v>
      </c>
      <c r="C466" s="31">
        <v>4696.3</v>
      </c>
      <c r="D466" s="36">
        <v>4674.2</v>
      </c>
      <c r="E466" s="36">
        <v>4623.2</v>
      </c>
      <c r="F466" s="36">
        <v>4550.1000000000004</v>
      </c>
      <c r="G466" s="36">
        <v>4499.1000000000004</v>
      </c>
      <c r="H466" s="36">
        <v>4747.2999999999993</v>
      </c>
      <c r="I466" s="36">
        <v>4798.2999999999993</v>
      </c>
      <c r="J466" s="36">
        <v>4871.3999999999987</v>
      </c>
      <c r="K466" s="31">
        <v>4725.2</v>
      </c>
      <c r="L466" s="31">
        <v>4601.1000000000004</v>
      </c>
      <c r="M466" s="31">
        <v>3.0085500000000001</v>
      </c>
      <c r="N466" s="1"/>
      <c r="O466" s="1"/>
    </row>
    <row r="467" spans="1:15" ht="12.75" customHeight="1">
      <c r="A467" s="33">
        <v>457</v>
      </c>
      <c r="B467" s="53" t="s">
        <v>526</v>
      </c>
      <c r="C467" s="31">
        <v>3357.25</v>
      </c>
      <c r="D467" s="36">
        <v>3340.75</v>
      </c>
      <c r="E467" s="36">
        <v>3304.5</v>
      </c>
      <c r="F467" s="36">
        <v>3251.75</v>
      </c>
      <c r="G467" s="36">
        <v>3215.5</v>
      </c>
      <c r="H467" s="36">
        <v>3393.5</v>
      </c>
      <c r="I467" s="36">
        <v>3429.75</v>
      </c>
      <c r="J467" s="36">
        <v>3482.5</v>
      </c>
      <c r="K467" s="31">
        <v>3377</v>
      </c>
      <c r="L467" s="31">
        <v>3288</v>
      </c>
      <c r="M467" s="31">
        <v>1.0324800000000001</v>
      </c>
      <c r="N467" s="1"/>
      <c r="O467" s="1"/>
    </row>
    <row r="468" spans="1:15" ht="12.75" customHeight="1">
      <c r="A468" s="33">
        <v>458</v>
      </c>
      <c r="B468" s="53" t="s">
        <v>228</v>
      </c>
      <c r="C468" s="31">
        <v>3568.45</v>
      </c>
      <c r="D468" s="36">
        <v>3570.9166666666665</v>
      </c>
      <c r="E468" s="36">
        <v>3543.833333333333</v>
      </c>
      <c r="F468" s="36">
        <v>3519.2166666666667</v>
      </c>
      <c r="G468" s="36">
        <v>3492.1333333333332</v>
      </c>
      <c r="H468" s="36">
        <v>3595.5333333333328</v>
      </c>
      <c r="I468" s="36">
        <v>3622.6166666666659</v>
      </c>
      <c r="J468" s="36">
        <v>3647.2333333333327</v>
      </c>
      <c r="K468" s="31">
        <v>3598</v>
      </c>
      <c r="L468" s="31">
        <v>3546.3</v>
      </c>
      <c r="M468" s="31">
        <v>14.35891</v>
      </c>
      <c r="N468" s="1"/>
      <c r="O468" s="1"/>
    </row>
    <row r="469" spans="1:15" ht="12.75" customHeight="1">
      <c r="A469" s="33">
        <v>459</v>
      </c>
      <c r="B469" s="53" t="s">
        <v>229</v>
      </c>
      <c r="C469" s="31">
        <v>2670</v>
      </c>
      <c r="D469" s="36">
        <v>2666.9666666666667</v>
      </c>
      <c r="E469" s="36">
        <v>2645.5333333333333</v>
      </c>
      <c r="F469" s="36">
        <v>2621.0666666666666</v>
      </c>
      <c r="G469" s="36">
        <v>2599.6333333333332</v>
      </c>
      <c r="H469" s="36">
        <v>2691.4333333333334</v>
      </c>
      <c r="I469" s="36">
        <v>2712.8666666666668</v>
      </c>
      <c r="J469" s="36">
        <v>2737.3333333333335</v>
      </c>
      <c r="K469" s="31">
        <v>2688.4</v>
      </c>
      <c r="L469" s="31">
        <v>2642.5</v>
      </c>
      <c r="M469" s="31">
        <v>0.93528999999999995</v>
      </c>
      <c r="N469" s="1"/>
      <c r="O469" s="1"/>
    </row>
    <row r="470" spans="1:15" ht="12.75" customHeight="1">
      <c r="A470" s="33">
        <v>460</v>
      </c>
      <c r="B470" s="53" t="s">
        <v>296</v>
      </c>
      <c r="C470" s="31">
        <v>1506.05</v>
      </c>
      <c r="D470" s="36">
        <v>1500.2666666666667</v>
      </c>
      <c r="E470" s="36">
        <v>1485.2833333333333</v>
      </c>
      <c r="F470" s="36">
        <v>1464.5166666666667</v>
      </c>
      <c r="G470" s="36">
        <v>1449.5333333333333</v>
      </c>
      <c r="H470" s="36">
        <v>1521.0333333333333</v>
      </c>
      <c r="I470" s="36">
        <v>1536.0166666666664</v>
      </c>
      <c r="J470" s="36">
        <v>1556.7833333333333</v>
      </c>
      <c r="K470" s="31">
        <v>1515.25</v>
      </c>
      <c r="L470" s="31">
        <v>1479.5</v>
      </c>
      <c r="M470" s="31">
        <v>4.2494800000000001</v>
      </c>
      <c r="N470" s="1"/>
      <c r="O470" s="1"/>
    </row>
    <row r="471" spans="1:15" ht="12.75" customHeight="1">
      <c r="A471" s="33">
        <v>461</v>
      </c>
      <c r="B471" s="53" t="s">
        <v>230</v>
      </c>
      <c r="C471" s="31">
        <v>4646.7</v>
      </c>
      <c r="D471" s="36">
        <v>4572.833333333333</v>
      </c>
      <c r="E471" s="36">
        <v>4468.9666666666662</v>
      </c>
      <c r="F471" s="36">
        <v>4291.2333333333336</v>
      </c>
      <c r="G471" s="36">
        <v>4187.3666666666668</v>
      </c>
      <c r="H471" s="36">
        <v>4750.5666666666657</v>
      </c>
      <c r="I471" s="36">
        <v>4854.4333333333325</v>
      </c>
      <c r="J471" s="36">
        <v>5032.1666666666652</v>
      </c>
      <c r="K471" s="31">
        <v>4676.7</v>
      </c>
      <c r="L471" s="31">
        <v>4395.1000000000004</v>
      </c>
      <c r="M471" s="31">
        <v>19.986180000000001</v>
      </c>
      <c r="N471" s="1"/>
      <c r="O471" s="1"/>
    </row>
    <row r="472" spans="1:15" ht="12.75" customHeight="1">
      <c r="A472" s="33">
        <v>462</v>
      </c>
      <c r="B472" s="53" t="s">
        <v>297</v>
      </c>
      <c r="C472" s="31">
        <v>39.700000000000003</v>
      </c>
      <c r="D472" s="36">
        <v>39.56666666666667</v>
      </c>
      <c r="E472" s="36">
        <v>39.183333333333337</v>
      </c>
      <c r="F472" s="36">
        <v>38.666666666666664</v>
      </c>
      <c r="G472" s="36">
        <v>38.283333333333331</v>
      </c>
      <c r="H472" s="36">
        <v>40.083333333333343</v>
      </c>
      <c r="I472" s="36">
        <v>40.466666666666683</v>
      </c>
      <c r="J472" s="36">
        <v>40.983333333333348</v>
      </c>
      <c r="K472" s="31">
        <v>39.950000000000003</v>
      </c>
      <c r="L472" s="31">
        <v>39.049999999999997</v>
      </c>
      <c r="M472" s="31">
        <v>81.766760000000005</v>
      </c>
      <c r="N472" s="1"/>
      <c r="O472" s="1"/>
    </row>
    <row r="473" spans="1:15" ht="12.75" customHeight="1">
      <c r="A473" s="33">
        <v>463</v>
      </c>
      <c r="B473" s="53" t="s">
        <v>528</v>
      </c>
      <c r="C473" s="31">
        <v>363.45</v>
      </c>
      <c r="D473" s="36">
        <v>363.48333333333335</v>
      </c>
      <c r="E473" s="36">
        <v>359.01666666666671</v>
      </c>
      <c r="F473" s="36">
        <v>354.58333333333337</v>
      </c>
      <c r="G473" s="36">
        <v>350.11666666666673</v>
      </c>
      <c r="H473" s="36">
        <v>367.91666666666669</v>
      </c>
      <c r="I473" s="36">
        <v>372.38333333333338</v>
      </c>
      <c r="J473" s="36">
        <v>376.81666666666666</v>
      </c>
      <c r="K473" s="31">
        <v>367.95</v>
      </c>
      <c r="L473" s="31">
        <v>359.05</v>
      </c>
      <c r="M473" s="31">
        <v>4.0446799999999996</v>
      </c>
      <c r="N473" s="1"/>
      <c r="O473" s="1"/>
    </row>
    <row r="474" spans="1:15" ht="12.75" customHeight="1">
      <c r="A474" s="33">
        <v>464</v>
      </c>
      <c r="B474" s="53" t="s">
        <v>529</v>
      </c>
      <c r="C474" s="31">
        <v>559.6</v>
      </c>
      <c r="D474" s="36">
        <v>559.15</v>
      </c>
      <c r="E474" s="36">
        <v>536.4</v>
      </c>
      <c r="F474" s="36">
        <v>513.20000000000005</v>
      </c>
      <c r="G474" s="36">
        <v>490.45000000000005</v>
      </c>
      <c r="H474" s="36">
        <v>582.34999999999991</v>
      </c>
      <c r="I474" s="36">
        <v>605.09999999999991</v>
      </c>
      <c r="J474" s="36">
        <v>628.29999999999984</v>
      </c>
      <c r="K474" s="31">
        <v>581.9</v>
      </c>
      <c r="L474" s="31">
        <v>535.95000000000005</v>
      </c>
      <c r="M474" s="31">
        <v>37.435670000000002</v>
      </c>
      <c r="N474" s="1"/>
      <c r="O474" s="1"/>
    </row>
    <row r="475" spans="1:15" ht="12.75" customHeight="1">
      <c r="A475" s="33">
        <v>465</v>
      </c>
      <c r="B475" s="53" t="s">
        <v>298</v>
      </c>
      <c r="C475" s="31">
        <v>3791</v>
      </c>
      <c r="D475" s="36">
        <v>3770.9500000000003</v>
      </c>
      <c r="E475" s="36">
        <v>3746.0500000000006</v>
      </c>
      <c r="F475" s="36">
        <v>3701.1000000000004</v>
      </c>
      <c r="G475" s="36">
        <v>3676.2000000000007</v>
      </c>
      <c r="H475" s="36">
        <v>3815.9000000000005</v>
      </c>
      <c r="I475" s="36">
        <v>3840.8</v>
      </c>
      <c r="J475" s="36">
        <v>3885.7500000000005</v>
      </c>
      <c r="K475" s="31">
        <v>3795.85</v>
      </c>
      <c r="L475" s="31">
        <v>3726</v>
      </c>
      <c r="M475" s="31">
        <v>3.8832</v>
      </c>
      <c r="N475" s="1"/>
      <c r="O475" s="1"/>
    </row>
    <row r="476" spans="1:15" ht="12.75" customHeight="1">
      <c r="A476" s="33">
        <v>466</v>
      </c>
      <c r="B476" s="53" t="s">
        <v>530</v>
      </c>
      <c r="C476" s="31">
        <v>56.25</v>
      </c>
      <c r="D476" s="36">
        <v>56.683333333333337</v>
      </c>
      <c r="E476" s="36">
        <v>55.666666666666671</v>
      </c>
      <c r="F476" s="36">
        <v>55.083333333333336</v>
      </c>
      <c r="G476" s="36">
        <v>54.06666666666667</v>
      </c>
      <c r="H476" s="36">
        <v>57.266666666666673</v>
      </c>
      <c r="I476" s="36">
        <v>58.283333333333339</v>
      </c>
      <c r="J476" s="36">
        <v>58.866666666666674</v>
      </c>
      <c r="K476" s="31">
        <v>57.7</v>
      </c>
      <c r="L476" s="31">
        <v>56.1</v>
      </c>
      <c r="M476" s="31">
        <v>99.842380000000006</v>
      </c>
      <c r="N476" s="1"/>
      <c r="O476" s="1"/>
    </row>
    <row r="477" spans="1:15" ht="12.75" customHeight="1">
      <c r="A477" s="33">
        <v>467</v>
      </c>
      <c r="B477" s="53" t="s">
        <v>531</v>
      </c>
      <c r="C477" s="31">
        <v>731.35</v>
      </c>
      <c r="D477" s="36">
        <v>731.81666666666661</v>
      </c>
      <c r="E477" s="36">
        <v>723.73333333333323</v>
      </c>
      <c r="F477" s="36">
        <v>716.11666666666667</v>
      </c>
      <c r="G477" s="36">
        <v>708.0333333333333</v>
      </c>
      <c r="H477" s="36">
        <v>739.43333333333317</v>
      </c>
      <c r="I477" s="36">
        <v>747.51666666666665</v>
      </c>
      <c r="J477" s="36">
        <v>755.1333333333331</v>
      </c>
      <c r="K477" s="31">
        <v>739.9</v>
      </c>
      <c r="L477" s="31">
        <v>724.2</v>
      </c>
      <c r="M477" s="31">
        <v>2.2073700000000001</v>
      </c>
      <c r="N477" s="1"/>
      <c r="O477" s="1"/>
    </row>
    <row r="478" spans="1:15" ht="12.75" customHeight="1">
      <c r="A478" s="33">
        <v>468</v>
      </c>
      <c r="B478" s="53" t="s">
        <v>234</v>
      </c>
      <c r="C478" s="31">
        <v>498.2</v>
      </c>
      <c r="D478" s="36">
        <v>501.96666666666664</v>
      </c>
      <c r="E478" s="36">
        <v>493.5333333333333</v>
      </c>
      <c r="F478" s="36">
        <v>488.86666666666667</v>
      </c>
      <c r="G478" s="36">
        <v>480.43333333333334</v>
      </c>
      <c r="H478" s="36">
        <v>506.63333333333327</v>
      </c>
      <c r="I478" s="36">
        <v>515.06666666666661</v>
      </c>
      <c r="J478" s="36">
        <v>519.73333333333323</v>
      </c>
      <c r="K478" s="31">
        <v>510.4</v>
      </c>
      <c r="L478" s="31">
        <v>497.3</v>
      </c>
      <c r="M478" s="31">
        <v>24.054819999999999</v>
      </c>
      <c r="N478" s="1"/>
      <c r="O478" s="1"/>
    </row>
    <row r="479" spans="1:15" ht="12.75" customHeight="1">
      <c r="A479" s="33">
        <v>469</v>
      </c>
      <c r="B479" s="53" t="s">
        <v>532</v>
      </c>
      <c r="C479" s="31">
        <v>948.5</v>
      </c>
      <c r="D479" s="36">
        <v>950.48333333333323</v>
      </c>
      <c r="E479" s="36">
        <v>940.61666666666645</v>
      </c>
      <c r="F479" s="36">
        <v>932.73333333333323</v>
      </c>
      <c r="G479" s="36">
        <v>922.86666666666645</v>
      </c>
      <c r="H479" s="36">
        <v>958.36666666666645</v>
      </c>
      <c r="I479" s="36">
        <v>968.23333333333323</v>
      </c>
      <c r="J479" s="36">
        <v>976.11666666666645</v>
      </c>
      <c r="K479" s="31">
        <v>960.35</v>
      </c>
      <c r="L479" s="31">
        <v>942.6</v>
      </c>
      <c r="M479" s="31">
        <v>1.3022800000000001</v>
      </c>
      <c r="N479" s="1"/>
      <c r="O479" s="1"/>
    </row>
    <row r="480" spans="1:15" ht="12.75" customHeight="1">
      <c r="A480" s="33">
        <v>470</v>
      </c>
      <c r="B480" s="53" t="s">
        <v>878</v>
      </c>
      <c r="C480" s="31">
        <v>55.25</v>
      </c>
      <c r="D480" s="36">
        <v>54.883333333333333</v>
      </c>
      <c r="E480" s="36">
        <v>53.866666666666667</v>
      </c>
      <c r="F480" s="36">
        <v>52.483333333333334</v>
      </c>
      <c r="G480" s="36">
        <v>51.466666666666669</v>
      </c>
      <c r="H480" s="36">
        <v>56.266666666666666</v>
      </c>
      <c r="I480" s="36">
        <v>57.283333333333331</v>
      </c>
      <c r="J480" s="36">
        <v>58.666666666666664</v>
      </c>
      <c r="K480" s="31">
        <v>55.9</v>
      </c>
      <c r="L480" s="31">
        <v>53.5</v>
      </c>
      <c r="M480" s="31">
        <v>160.21297000000001</v>
      </c>
      <c r="N480" s="1"/>
      <c r="O480" s="1"/>
    </row>
    <row r="481" spans="1:15" ht="12.75" customHeight="1">
      <c r="A481" s="33">
        <v>471</v>
      </c>
      <c r="B481" s="31" t="s">
        <v>233</v>
      </c>
      <c r="C481" s="36">
        <v>9983.4500000000007</v>
      </c>
      <c r="D481" s="36">
        <v>9991.65</v>
      </c>
      <c r="E481" s="36">
        <v>9938.2999999999993</v>
      </c>
      <c r="F481" s="36">
        <v>9893.15</v>
      </c>
      <c r="G481" s="36">
        <v>9839.7999999999993</v>
      </c>
      <c r="H481" s="36">
        <v>10036.799999999999</v>
      </c>
      <c r="I481" s="36">
        <v>10090.150000000001</v>
      </c>
      <c r="J481" s="31">
        <v>10135.299999999999</v>
      </c>
      <c r="K481" s="31">
        <v>10045</v>
      </c>
      <c r="L481" s="31">
        <v>9946.5</v>
      </c>
      <c r="M481" s="53">
        <v>3.1885500000000002</v>
      </c>
      <c r="N481" s="1"/>
      <c r="O481" s="1"/>
    </row>
    <row r="482" spans="1:15" ht="12.75" customHeight="1">
      <c r="A482" s="33">
        <v>472</v>
      </c>
      <c r="B482" s="31" t="s">
        <v>299</v>
      </c>
      <c r="C482" s="36">
        <v>154.65</v>
      </c>
      <c r="D482" s="36">
        <v>154.71666666666667</v>
      </c>
      <c r="E482" s="36">
        <v>153.73333333333335</v>
      </c>
      <c r="F482" s="36">
        <v>152.81666666666669</v>
      </c>
      <c r="G482" s="36">
        <v>151.83333333333337</v>
      </c>
      <c r="H482" s="36">
        <v>155.63333333333333</v>
      </c>
      <c r="I482" s="36">
        <v>156.61666666666662</v>
      </c>
      <c r="J482" s="31">
        <v>157.5333333333333</v>
      </c>
      <c r="K482" s="31">
        <v>155.69999999999999</v>
      </c>
      <c r="L482" s="31">
        <v>153.80000000000001</v>
      </c>
      <c r="M482" s="53">
        <v>83.713009999999997</v>
      </c>
      <c r="N482" s="1"/>
      <c r="O482" s="1"/>
    </row>
    <row r="483" spans="1:15" ht="12.75" customHeight="1">
      <c r="A483" s="33">
        <v>473</v>
      </c>
      <c r="B483" s="31" t="s">
        <v>232</v>
      </c>
      <c r="C483" s="31">
        <v>2053.6999999999998</v>
      </c>
      <c r="D483" s="36">
        <v>2051.6333333333332</v>
      </c>
      <c r="E483" s="36">
        <v>2029.8166666666666</v>
      </c>
      <c r="F483" s="36">
        <v>2005.9333333333334</v>
      </c>
      <c r="G483" s="36">
        <v>1984.1166666666668</v>
      </c>
      <c r="H483" s="36">
        <v>2075.5166666666664</v>
      </c>
      <c r="I483" s="36">
        <v>2097.333333333333</v>
      </c>
      <c r="J483" s="36">
        <v>2121.2166666666662</v>
      </c>
      <c r="K483" s="31">
        <v>2073.4499999999998</v>
      </c>
      <c r="L483" s="31">
        <v>2027.75</v>
      </c>
      <c r="M483" s="31">
        <v>3.0404499999999999</v>
      </c>
      <c r="N483" s="1"/>
      <c r="O483" s="1"/>
    </row>
    <row r="484" spans="1:15" ht="12.75" customHeight="1">
      <c r="A484" s="33">
        <v>474</v>
      </c>
      <c r="B484" s="31" t="s">
        <v>173</v>
      </c>
      <c r="C484" s="36">
        <v>1194.9000000000001</v>
      </c>
      <c r="D484" s="36">
        <v>1191.25</v>
      </c>
      <c r="E484" s="36">
        <v>1178.9000000000001</v>
      </c>
      <c r="F484" s="36">
        <v>1162.9000000000001</v>
      </c>
      <c r="G484" s="36">
        <v>1150.5500000000002</v>
      </c>
      <c r="H484" s="36">
        <v>1207.25</v>
      </c>
      <c r="I484" s="36">
        <v>1219.5999999999999</v>
      </c>
      <c r="J484" s="31">
        <v>1235.5999999999999</v>
      </c>
      <c r="K484" s="31">
        <v>1203.5999999999999</v>
      </c>
      <c r="L484" s="31">
        <v>1175.25</v>
      </c>
      <c r="M484" s="53">
        <v>12.70379</v>
      </c>
      <c r="N484" s="1"/>
      <c r="O484" s="1"/>
    </row>
    <row r="485" spans="1:15" ht="12.75" customHeight="1">
      <c r="A485" s="33">
        <v>475</v>
      </c>
      <c r="B485" s="31" t="s">
        <v>879</v>
      </c>
      <c r="C485" s="31">
        <v>372.9</v>
      </c>
      <c r="D485" s="36">
        <v>372.7833333333333</v>
      </c>
      <c r="E485" s="36">
        <v>367.11666666666662</v>
      </c>
      <c r="F485" s="36">
        <v>361.33333333333331</v>
      </c>
      <c r="G485" s="36">
        <v>355.66666666666663</v>
      </c>
      <c r="H485" s="36">
        <v>378.56666666666661</v>
      </c>
      <c r="I485" s="36">
        <v>384.23333333333335</v>
      </c>
      <c r="J485" s="36">
        <v>390.01666666666659</v>
      </c>
      <c r="K485" s="31">
        <v>378.45</v>
      </c>
      <c r="L485" s="31">
        <v>367</v>
      </c>
      <c r="M485" s="31">
        <v>13.56955</v>
      </c>
      <c r="N485" s="1"/>
      <c r="O485" s="1"/>
    </row>
    <row r="486" spans="1:15" ht="12.75" customHeight="1">
      <c r="A486" s="33">
        <v>476</v>
      </c>
      <c r="B486" s="31" t="s">
        <v>533</v>
      </c>
      <c r="C486" s="36">
        <v>348.1</v>
      </c>
      <c r="D486" s="36">
        <v>346.8</v>
      </c>
      <c r="E486" s="36">
        <v>344.3</v>
      </c>
      <c r="F486" s="36">
        <v>340.5</v>
      </c>
      <c r="G486" s="36">
        <v>338</v>
      </c>
      <c r="H486" s="36">
        <v>350.6</v>
      </c>
      <c r="I486" s="36">
        <v>353.1</v>
      </c>
      <c r="J486" s="36">
        <v>356.90000000000003</v>
      </c>
      <c r="K486" s="31">
        <v>349.3</v>
      </c>
      <c r="L486" s="31">
        <v>343</v>
      </c>
      <c r="M486" s="31">
        <v>1.8549899999999999</v>
      </c>
      <c r="N486" s="1"/>
      <c r="O486" s="1"/>
    </row>
    <row r="487" spans="1:15" ht="12.75" customHeight="1">
      <c r="A487" s="33">
        <v>477</v>
      </c>
      <c r="B487" s="31" t="s">
        <v>534</v>
      </c>
      <c r="C487" s="31">
        <v>2182.9499999999998</v>
      </c>
      <c r="D487" s="36">
        <v>2180.9833333333331</v>
      </c>
      <c r="E487" s="36">
        <v>2161.9666666666662</v>
      </c>
      <c r="F487" s="36">
        <v>2140.9833333333331</v>
      </c>
      <c r="G487" s="36">
        <v>2121.9666666666662</v>
      </c>
      <c r="H487" s="36">
        <v>2201.9666666666662</v>
      </c>
      <c r="I487" s="36">
        <v>2220.9833333333336</v>
      </c>
      <c r="J487" s="36">
        <v>2241.9666666666662</v>
      </c>
      <c r="K487" s="31">
        <v>2200</v>
      </c>
      <c r="L487" s="31">
        <v>2160</v>
      </c>
      <c r="M487" s="31">
        <v>0.18658</v>
      </c>
      <c r="N487" s="1"/>
      <c r="O487" s="1"/>
    </row>
    <row r="488" spans="1:15" ht="12.75" customHeight="1">
      <c r="A488" s="33">
        <v>478</v>
      </c>
      <c r="B488" s="31" t="s">
        <v>535</v>
      </c>
      <c r="C488" s="36">
        <v>552.65</v>
      </c>
      <c r="D488" s="36">
        <v>554.05000000000007</v>
      </c>
      <c r="E488" s="36">
        <v>548.60000000000014</v>
      </c>
      <c r="F488" s="36">
        <v>544.55000000000007</v>
      </c>
      <c r="G488" s="36">
        <v>539.10000000000014</v>
      </c>
      <c r="H488" s="36">
        <v>558.10000000000014</v>
      </c>
      <c r="I488" s="36">
        <v>563.55000000000018</v>
      </c>
      <c r="J488" s="36">
        <v>567.60000000000014</v>
      </c>
      <c r="K488" s="31">
        <v>559.5</v>
      </c>
      <c r="L488" s="31">
        <v>550</v>
      </c>
      <c r="M488" s="31">
        <v>3.1337299999999999</v>
      </c>
      <c r="N488" s="1"/>
      <c r="O488" s="1"/>
    </row>
    <row r="489" spans="1:15" ht="12.75" customHeight="1">
      <c r="A489" s="33">
        <v>479</v>
      </c>
      <c r="B489" s="53" t="s">
        <v>536</v>
      </c>
      <c r="C489" s="31">
        <v>412.65</v>
      </c>
      <c r="D489" s="36">
        <v>415.76666666666665</v>
      </c>
      <c r="E489" s="36">
        <v>407.58333333333331</v>
      </c>
      <c r="F489" s="36">
        <v>402.51666666666665</v>
      </c>
      <c r="G489" s="36">
        <v>394.33333333333331</v>
      </c>
      <c r="H489" s="36">
        <v>420.83333333333331</v>
      </c>
      <c r="I489" s="36">
        <v>429.01666666666671</v>
      </c>
      <c r="J489" s="36">
        <v>434.08333333333331</v>
      </c>
      <c r="K489" s="31">
        <v>423.95</v>
      </c>
      <c r="L489" s="31">
        <v>410.7</v>
      </c>
      <c r="M489" s="31">
        <v>2.5985100000000001</v>
      </c>
      <c r="N489" s="1"/>
      <c r="O489" s="1"/>
    </row>
    <row r="490" spans="1:15" ht="12.75" customHeight="1">
      <c r="A490" s="33">
        <v>480</v>
      </c>
      <c r="B490" s="53" t="s">
        <v>537</v>
      </c>
      <c r="C490" s="36">
        <v>440.35</v>
      </c>
      <c r="D490" s="36">
        <v>443.45</v>
      </c>
      <c r="E490" s="36">
        <v>435.4</v>
      </c>
      <c r="F490" s="36">
        <v>430.45</v>
      </c>
      <c r="G490" s="36">
        <v>422.4</v>
      </c>
      <c r="H490" s="36">
        <v>448.4</v>
      </c>
      <c r="I490" s="36">
        <v>456.45000000000005</v>
      </c>
      <c r="J490" s="36">
        <v>461.4</v>
      </c>
      <c r="K490" s="31">
        <v>451.5</v>
      </c>
      <c r="L490" s="31">
        <v>438.5</v>
      </c>
      <c r="M490" s="31">
        <v>2.2143899999999999</v>
      </c>
      <c r="N490" s="1"/>
      <c r="O490" s="1"/>
    </row>
    <row r="491" spans="1:15" ht="12.75" customHeight="1">
      <c r="A491" s="33">
        <v>481</v>
      </c>
      <c r="B491" s="53" t="s">
        <v>538</v>
      </c>
      <c r="C491" s="31">
        <v>533.5</v>
      </c>
      <c r="D491" s="36">
        <v>530.91666666666663</v>
      </c>
      <c r="E491" s="36">
        <v>521.83333333333326</v>
      </c>
      <c r="F491" s="36">
        <v>510.16666666666663</v>
      </c>
      <c r="G491" s="36">
        <v>501.08333333333326</v>
      </c>
      <c r="H491" s="36">
        <v>542.58333333333326</v>
      </c>
      <c r="I491" s="36">
        <v>551.66666666666652</v>
      </c>
      <c r="J491" s="36">
        <v>563.33333333333326</v>
      </c>
      <c r="K491" s="31">
        <v>540</v>
      </c>
      <c r="L491" s="31">
        <v>519.25</v>
      </c>
      <c r="M491" s="31">
        <v>2.7657799999999999</v>
      </c>
      <c r="N491" s="1"/>
      <c r="O491" s="1"/>
    </row>
    <row r="492" spans="1:15" ht="12.75" customHeight="1">
      <c r="A492" s="33">
        <v>482</v>
      </c>
      <c r="B492" s="53" t="s">
        <v>300</v>
      </c>
      <c r="C492" s="36">
        <v>1516.8</v>
      </c>
      <c r="D492" s="36">
        <v>1505.8333333333333</v>
      </c>
      <c r="E492" s="36">
        <v>1484.9666666666665</v>
      </c>
      <c r="F492" s="36">
        <v>1453.1333333333332</v>
      </c>
      <c r="G492" s="36">
        <v>1432.2666666666664</v>
      </c>
      <c r="H492" s="36">
        <v>1537.6666666666665</v>
      </c>
      <c r="I492" s="36">
        <v>1558.5333333333333</v>
      </c>
      <c r="J492" s="36">
        <v>1590.3666666666666</v>
      </c>
      <c r="K492" s="31">
        <v>1526.7</v>
      </c>
      <c r="L492" s="31">
        <v>1474</v>
      </c>
      <c r="M492" s="31">
        <v>25.25901</v>
      </c>
      <c r="N492" s="1"/>
      <c r="O492" s="1"/>
    </row>
    <row r="493" spans="1:15" ht="12.75" customHeight="1">
      <c r="A493" s="33">
        <v>483</v>
      </c>
      <c r="B493" s="53" t="s">
        <v>539</v>
      </c>
      <c r="C493" s="36">
        <v>944.75</v>
      </c>
      <c r="D493" s="36">
        <v>944.58333333333337</v>
      </c>
      <c r="E493" s="36">
        <v>925.7166666666667</v>
      </c>
      <c r="F493" s="36">
        <v>906.68333333333328</v>
      </c>
      <c r="G493" s="36">
        <v>887.81666666666661</v>
      </c>
      <c r="H493" s="36">
        <v>963.61666666666679</v>
      </c>
      <c r="I493" s="36">
        <v>982.48333333333335</v>
      </c>
      <c r="J493" s="36">
        <v>1001.5166666666669</v>
      </c>
      <c r="K493" s="31">
        <v>963.45</v>
      </c>
      <c r="L493" s="31">
        <v>925.55</v>
      </c>
      <c r="M493" s="31">
        <v>6.8049799999999996</v>
      </c>
      <c r="N493" s="1"/>
      <c r="O493" s="1"/>
    </row>
    <row r="494" spans="1:15" ht="12.75" customHeight="1">
      <c r="A494" s="33">
        <v>484</v>
      </c>
      <c r="B494" s="53" t="s">
        <v>235</v>
      </c>
      <c r="C494" s="36">
        <v>410.8</v>
      </c>
      <c r="D494" s="36">
        <v>407.33333333333331</v>
      </c>
      <c r="E494" s="36">
        <v>400.76666666666665</v>
      </c>
      <c r="F494" s="36">
        <v>390.73333333333335</v>
      </c>
      <c r="G494" s="36">
        <v>384.16666666666669</v>
      </c>
      <c r="H494" s="36">
        <v>417.36666666666662</v>
      </c>
      <c r="I494" s="36">
        <v>423.93333333333334</v>
      </c>
      <c r="J494" s="36">
        <v>433.96666666666658</v>
      </c>
      <c r="K494" s="31">
        <v>413.9</v>
      </c>
      <c r="L494" s="31">
        <v>397.3</v>
      </c>
      <c r="M494" s="31">
        <v>127.88526</v>
      </c>
      <c r="N494" s="1"/>
      <c r="O494" s="1"/>
    </row>
    <row r="495" spans="1:15" ht="12.75" customHeight="1">
      <c r="A495" s="33">
        <v>485</v>
      </c>
      <c r="B495" s="53" t="s">
        <v>540</v>
      </c>
      <c r="C495" s="36">
        <v>677.15</v>
      </c>
      <c r="D495" s="36">
        <v>683.0333333333333</v>
      </c>
      <c r="E495" s="36">
        <v>667.11666666666656</v>
      </c>
      <c r="F495" s="36">
        <v>657.08333333333326</v>
      </c>
      <c r="G495" s="36">
        <v>641.16666666666652</v>
      </c>
      <c r="H495" s="36">
        <v>693.06666666666661</v>
      </c>
      <c r="I495" s="36">
        <v>708.98333333333335</v>
      </c>
      <c r="J495" s="36">
        <v>719.01666666666665</v>
      </c>
      <c r="K495" s="31">
        <v>698.95</v>
      </c>
      <c r="L495" s="31">
        <v>673</v>
      </c>
      <c r="M495" s="31">
        <v>2.6716199999999999</v>
      </c>
      <c r="N495" s="1"/>
      <c r="O495" s="1"/>
    </row>
    <row r="496" spans="1:15" ht="12.75" customHeight="1">
      <c r="A496" s="33">
        <v>486</v>
      </c>
      <c r="B496" s="53" t="s">
        <v>541</v>
      </c>
      <c r="C496" s="36">
        <v>1627.5</v>
      </c>
      <c r="D496" s="36">
        <v>1630.9666666666665</v>
      </c>
      <c r="E496" s="36">
        <v>1616.5333333333328</v>
      </c>
      <c r="F496" s="36">
        <v>1605.5666666666664</v>
      </c>
      <c r="G496" s="36">
        <v>1591.1333333333328</v>
      </c>
      <c r="H496" s="36">
        <v>1641.9333333333329</v>
      </c>
      <c r="I496" s="36">
        <v>1656.3666666666668</v>
      </c>
      <c r="J496" s="36">
        <v>1667.333333333333</v>
      </c>
      <c r="K496" s="31">
        <v>1645.4</v>
      </c>
      <c r="L496" s="31">
        <v>1620</v>
      </c>
      <c r="M496" s="31">
        <v>0.86368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13.2</v>
      </c>
      <c r="D497" s="36">
        <v>13.266666666666666</v>
      </c>
      <c r="E497" s="36">
        <v>13.033333333333331</v>
      </c>
      <c r="F497" s="36">
        <v>12.866666666666665</v>
      </c>
      <c r="G497" s="36">
        <v>12.633333333333331</v>
      </c>
      <c r="H497" s="36">
        <v>13.433333333333332</v>
      </c>
      <c r="I497" s="36">
        <v>13.666666666666666</v>
      </c>
      <c r="J497" s="36">
        <v>13.833333333333332</v>
      </c>
      <c r="K497" s="31">
        <v>13.5</v>
      </c>
      <c r="L497" s="31">
        <v>13.1</v>
      </c>
      <c r="M497" s="31">
        <v>8085.4371300000003</v>
      </c>
      <c r="N497" s="1"/>
      <c r="O497" s="1"/>
    </row>
    <row r="498" spans="1:15" ht="12.75" customHeight="1">
      <c r="A498" s="33">
        <v>488</v>
      </c>
      <c r="B498" s="53" t="s">
        <v>236</v>
      </c>
      <c r="C498" s="36">
        <v>1481.95</v>
      </c>
      <c r="D498" s="36">
        <v>1481.6499999999999</v>
      </c>
      <c r="E498" s="36">
        <v>1463.2999999999997</v>
      </c>
      <c r="F498" s="36">
        <v>1444.6499999999999</v>
      </c>
      <c r="G498" s="36">
        <v>1426.2999999999997</v>
      </c>
      <c r="H498" s="36">
        <v>1500.2999999999997</v>
      </c>
      <c r="I498" s="36">
        <v>1518.6499999999996</v>
      </c>
      <c r="J498" s="36">
        <v>1537.2999999999997</v>
      </c>
      <c r="K498" s="31">
        <v>1500</v>
      </c>
      <c r="L498" s="31">
        <v>1463</v>
      </c>
      <c r="M498" s="31">
        <v>15.29682</v>
      </c>
      <c r="N498" s="1"/>
      <c r="O498" s="1"/>
    </row>
    <row r="499" spans="1:15" ht="12.75" customHeight="1">
      <c r="A499" s="33">
        <v>489</v>
      </c>
      <c r="B499" s="53" t="s">
        <v>542</v>
      </c>
      <c r="C499" s="53">
        <v>605.20000000000005</v>
      </c>
      <c r="D499" s="36">
        <v>592.9666666666667</v>
      </c>
      <c r="E499" s="36">
        <v>577.23333333333335</v>
      </c>
      <c r="F499" s="36">
        <v>549.26666666666665</v>
      </c>
      <c r="G499" s="36">
        <v>533.5333333333333</v>
      </c>
      <c r="H499" s="36">
        <v>620.93333333333339</v>
      </c>
      <c r="I499" s="36">
        <v>636.66666666666674</v>
      </c>
      <c r="J499" s="36">
        <v>664.63333333333344</v>
      </c>
      <c r="K499" s="31">
        <v>608.70000000000005</v>
      </c>
      <c r="L499" s="31">
        <v>565</v>
      </c>
      <c r="M499" s="31">
        <v>45.611350000000002</v>
      </c>
      <c r="N499" s="1"/>
      <c r="O499" s="1"/>
    </row>
    <row r="500" spans="1:15" ht="12.75" customHeight="1">
      <c r="A500" s="33">
        <v>490</v>
      </c>
      <c r="B500" s="53" t="s">
        <v>880</v>
      </c>
      <c r="C500" s="53">
        <v>150.19999999999999</v>
      </c>
      <c r="D500" s="36">
        <v>149.63333333333333</v>
      </c>
      <c r="E500" s="36">
        <v>147.76666666666665</v>
      </c>
      <c r="F500" s="36">
        <v>145.33333333333331</v>
      </c>
      <c r="G500" s="36">
        <v>143.46666666666664</v>
      </c>
      <c r="H500" s="36">
        <v>152.06666666666666</v>
      </c>
      <c r="I500" s="36">
        <v>153.93333333333334</v>
      </c>
      <c r="J500" s="36">
        <v>156.36666666666667</v>
      </c>
      <c r="K500" s="31">
        <v>151.5</v>
      </c>
      <c r="L500" s="31">
        <v>147.19999999999999</v>
      </c>
      <c r="M500" s="31">
        <v>20.417580000000001</v>
      </c>
      <c r="N500" s="1"/>
      <c r="O500" s="1"/>
    </row>
    <row r="501" spans="1:15" ht="12.75" customHeight="1">
      <c r="A501" s="33">
        <v>491</v>
      </c>
      <c r="B501" s="53" t="s">
        <v>543</v>
      </c>
      <c r="C501" s="53">
        <v>831.4</v>
      </c>
      <c r="D501" s="36">
        <v>841.80000000000007</v>
      </c>
      <c r="E501" s="36">
        <v>818.60000000000014</v>
      </c>
      <c r="F501" s="36">
        <v>805.80000000000007</v>
      </c>
      <c r="G501" s="36">
        <v>782.60000000000014</v>
      </c>
      <c r="H501" s="36">
        <v>854.60000000000014</v>
      </c>
      <c r="I501" s="36">
        <v>877.80000000000018</v>
      </c>
      <c r="J501" s="36">
        <v>890.60000000000014</v>
      </c>
      <c r="K501" s="31">
        <v>865</v>
      </c>
      <c r="L501" s="31">
        <v>829</v>
      </c>
      <c r="M501" s="31">
        <v>0.65307000000000004</v>
      </c>
      <c r="N501" s="1"/>
      <c r="O501" s="1"/>
    </row>
    <row r="502" spans="1:15" ht="12.75" customHeight="1">
      <c r="A502" s="33">
        <v>492</v>
      </c>
      <c r="B502" s="53" t="s">
        <v>301</v>
      </c>
      <c r="C502" s="53">
        <v>1490.1</v>
      </c>
      <c r="D502" s="36">
        <v>1494.6833333333334</v>
      </c>
      <c r="E502" s="36">
        <v>1478.4166666666667</v>
      </c>
      <c r="F502" s="36">
        <v>1466.7333333333333</v>
      </c>
      <c r="G502" s="36">
        <v>1450.4666666666667</v>
      </c>
      <c r="H502" s="36">
        <v>1506.3666666666668</v>
      </c>
      <c r="I502" s="36">
        <v>1522.6333333333332</v>
      </c>
      <c r="J502" s="36">
        <v>1534.3166666666668</v>
      </c>
      <c r="K502" s="31">
        <v>1510.95</v>
      </c>
      <c r="L502" s="31">
        <v>1483</v>
      </c>
      <c r="M502" s="31">
        <v>0.63409000000000004</v>
      </c>
      <c r="N502" s="1"/>
      <c r="O502" s="1"/>
    </row>
    <row r="503" spans="1:15" ht="12.75" customHeight="1">
      <c r="A503" s="33">
        <v>493</v>
      </c>
      <c r="B503" s="53" t="s">
        <v>237</v>
      </c>
      <c r="C503" s="36">
        <v>457.4</v>
      </c>
      <c r="D503" s="36">
        <v>458.61666666666662</v>
      </c>
      <c r="E503" s="36">
        <v>454.23333333333323</v>
      </c>
      <c r="F503" s="36">
        <v>451.06666666666661</v>
      </c>
      <c r="G503" s="36">
        <v>446.68333333333322</v>
      </c>
      <c r="H503" s="36">
        <v>461.78333333333325</v>
      </c>
      <c r="I503" s="36">
        <v>466.16666666666657</v>
      </c>
      <c r="J503" s="31">
        <v>469.33333333333326</v>
      </c>
      <c r="K503" s="31">
        <v>463</v>
      </c>
      <c r="L503" s="31">
        <v>455.45</v>
      </c>
      <c r="M503" s="53">
        <v>74.68638</v>
      </c>
      <c r="N503" s="1"/>
      <c r="O503" s="1"/>
    </row>
    <row r="504" spans="1:15" ht="12.75" customHeight="1">
      <c r="A504" s="33">
        <v>494</v>
      </c>
      <c r="B504" s="53" t="s">
        <v>302</v>
      </c>
      <c r="C504" s="36">
        <v>25.45</v>
      </c>
      <c r="D504" s="36">
        <v>25.583333333333332</v>
      </c>
      <c r="E504" s="36">
        <v>25.166666666666664</v>
      </c>
      <c r="F504" s="36">
        <v>24.883333333333333</v>
      </c>
      <c r="G504" s="36">
        <v>24.466666666666665</v>
      </c>
      <c r="H504" s="36">
        <v>25.866666666666664</v>
      </c>
      <c r="I504" s="36">
        <v>26.283333333333328</v>
      </c>
      <c r="J504" s="31">
        <v>26.566666666666663</v>
      </c>
      <c r="K504" s="31">
        <v>26</v>
      </c>
      <c r="L504" s="31">
        <v>25.3</v>
      </c>
      <c r="M504" s="53">
        <v>2110.4350399999998</v>
      </c>
      <c r="N504" s="1"/>
      <c r="O504" s="1"/>
    </row>
    <row r="505" spans="1:15" ht="12.75" customHeight="1">
      <c r="A505" s="33">
        <v>495</v>
      </c>
      <c r="B505" s="53" t="s">
        <v>544</v>
      </c>
      <c r="C505" s="53">
        <v>13694.5</v>
      </c>
      <c r="D505" s="36">
        <v>13721.816666666666</v>
      </c>
      <c r="E505" s="36">
        <v>13598.633333333331</v>
      </c>
      <c r="F505" s="36">
        <v>13502.766666666666</v>
      </c>
      <c r="G505" s="36">
        <v>13379.583333333332</v>
      </c>
      <c r="H505" s="36">
        <v>13817.683333333331</v>
      </c>
      <c r="I505" s="36">
        <v>13940.866666666665</v>
      </c>
      <c r="J505" s="36">
        <v>14036.73333333333</v>
      </c>
      <c r="K505" s="31">
        <v>13845</v>
      </c>
      <c r="L505" s="31">
        <v>13625.95</v>
      </c>
      <c r="M505" s="31">
        <v>7.4149999999999994E-2</v>
      </c>
      <c r="N505" s="1"/>
      <c r="O505" s="1"/>
    </row>
    <row r="506" spans="1:15" ht="12.75" customHeight="1">
      <c r="A506" s="33">
        <v>496</v>
      </c>
      <c r="B506" s="53" t="s">
        <v>238</v>
      </c>
      <c r="C506" s="53">
        <v>143.85</v>
      </c>
      <c r="D506" s="36">
        <v>145.31666666666669</v>
      </c>
      <c r="E506" s="36">
        <v>142.13333333333338</v>
      </c>
      <c r="F506" s="36">
        <v>140.41666666666669</v>
      </c>
      <c r="G506" s="36">
        <v>137.23333333333338</v>
      </c>
      <c r="H506" s="36">
        <v>147.03333333333339</v>
      </c>
      <c r="I506" s="36">
        <v>150.21666666666673</v>
      </c>
      <c r="J506" s="36">
        <v>151.93333333333339</v>
      </c>
      <c r="K506" s="31">
        <v>148.5</v>
      </c>
      <c r="L506" s="31">
        <v>143.6</v>
      </c>
      <c r="M506" s="31">
        <v>83.015410000000003</v>
      </c>
      <c r="N506" s="1"/>
      <c r="O506" s="1"/>
    </row>
    <row r="507" spans="1:15" ht="12.75" customHeight="1">
      <c r="A507" s="33">
        <v>497</v>
      </c>
      <c r="B507" s="53" t="s">
        <v>545</v>
      </c>
      <c r="C507" s="36">
        <v>626.65</v>
      </c>
      <c r="D507" s="36">
        <v>622.73333333333335</v>
      </c>
      <c r="E507" s="36">
        <v>615.4666666666667</v>
      </c>
      <c r="F507" s="36">
        <v>604.2833333333333</v>
      </c>
      <c r="G507" s="36">
        <v>597.01666666666665</v>
      </c>
      <c r="H507" s="36">
        <v>633.91666666666674</v>
      </c>
      <c r="I507" s="36">
        <v>641.18333333333339</v>
      </c>
      <c r="J507" s="31">
        <v>652.36666666666679</v>
      </c>
      <c r="K507" s="31">
        <v>630</v>
      </c>
      <c r="L507" s="31">
        <v>611.54999999999995</v>
      </c>
      <c r="M507" s="53">
        <v>12.975250000000001</v>
      </c>
      <c r="N507" s="1"/>
      <c r="O507" s="1"/>
    </row>
    <row r="508" spans="1:15" ht="12.75" customHeight="1">
      <c r="A508" s="33">
        <v>498</v>
      </c>
      <c r="B508" s="53" t="s">
        <v>303</v>
      </c>
      <c r="C508" s="53">
        <v>195.45</v>
      </c>
      <c r="D508" s="36">
        <v>194.71666666666667</v>
      </c>
      <c r="E508" s="36">
        <v>193.48333333333335</v>
      </c>
      <c r="F508" s="36">
        <v>191.51666666666668</v>
      </c>
      <c r="G508" s="36">
        <v>190.28333333333336</v>
      </c>
      <c r="H508" s="36">
        <v>196.68333333333334</v>
      </c>
      <c r="I508" s="36">
        <v>197.91666666666663</v>
      </c>
      <c r="J508" s="36">
        <v>199.88333333333333</v>
      </c>
      <c r="K508" s="31">
        <v>195.95</v>
      </c>
      <c r="L508" s="31">
        <v>192.75</v>
      </c>
      <c r="M508" s="31">
        <v>273.91448000000003</v>
      </c>
      <c r="N508" s="1"/>
      <c r="O508" s="1"/>
    </row>
    <row r="509" spans="1:15" ht="12.75" customHeight="1">
      <c r="A509" s="203">
        <v>499</v>
      </c>
      <c r="B509" s="204" t="s">
        <v>239</v>
      </c>
      <c r="C509" s="204">
        <v>988</v>
      </c>
      <c r="D509" s="205">
        <v>977.01666666666677</v>
      </c>
      <c r="E509" s="205">
        <v>962.03333333333353</v>
      </c>
      <c r="F509" s="205">
        <v>936.06666666666672</v>
      </c>
      <c r="G509" s="205">
        <v>921.08333333333348</v>
      </c>
      <c r="H509" s="205">
        <v>1002.9833333333336</v>
      </c>
      <c r="I509" s="205">
        <v>1017.9666666666669</v>
      </c>
      <c r="J509" s="205">
        <v>1043.9333333333336</v>
      </c>
      <c r="K509" s="206">
        <v>992</v>
      </c>
      <c r="L509" s="206">
        <v>951.05</v>
      </c>
      <c r="M509" s="206">
        <v>27.60717</v>
      </c>
      <c r="N509" s="1"/>
      <c r="O509" s="1"/>
    </row>
    <row r="510" spans="1:15" ht="12.75" customHeight="1">
      <c r="A510" s="218">
        <v>500</v>
      </c>
      <c r="B510" s="219" t="s">
        <v>546</v>
      </c>
      <c r="C510" s="219">
        <v>1671</v>
      </c>
      <c r="D510" s="220">
        <v>1661.6666666666667</v>
      </c>
      <c r="E510" s="220">
        <v>1646.3333333333335</v>
      </c>
      <c r="F510" s="220">
        <v>1621.6666666666667</v>
      </c>
      <c r="G510" s="220">
        <v>1606.3333333333335</v>
      </c>
      <c r="H510" s="220">
        <v>1686.3333333333335</v>
      </c>
      <c r="I510" s="220">
        <v>1701.666666666667</v>
      </c>
      <c r="J510" s="220">
        <v>1726.3333333333335</v>
      </c>
      <c r="K510" s="218">
        <v>1677</v>
      </c>
      <c r="L510" s="218">
        <v>1637</v>
      </c>
      <c r="M510" s="218">
        <v>0.20041999999999999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7"/>
  <sheetViews>
    <sheetView zoomScale="85" zoomScaleNormal="85" workbookViewId="0">
      <pane ySplit="9" topLeftCell="A10" activePane="bottomLeft" state="frozen"/>
      <selection pane="bottomLeft" activeCell="F224" sqref="F224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297"/>
      <c r="B5" s="298"/>
      <c r="C5" s="297"/>
      <c r="D5" s="298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548</v>
      </c>
      <c r="B7" s="299" t="s">
        <v>549</v>
      </c>
      <c r="C7" s="299"/>
      <c r="D7" s="7">
        <f>Main!B10</f>
        <v>45415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550</v>
      </c>
      <c r="B9" s="82" t="s">
        <v>551</v>
      </c>
      <c r="C9" s="82" t="s">
        <v>552</v>
      </c>
      <c r="D9" s="82" t="s">
        <v>553</v>
      </c>
      <c r="E9" s="82" t="s">
        <v>554</v>
      </c>
      <c r="F9" s="82" t="s">
        <v>555</v>
      </c>
      <c r="G9" s="82" t="s">
        <v>556</v>
      </c>
      <c r="H9" s="82" t="s">
        <v>557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45414</v>
      </c>
      <c r="B10" s="32">
        <v>543319</v>
      </c>
      <c r="C10" s="31" t="s">
        <v>914</v>
      </c>
      <c r="D10" s="31" t="s">
        <v>997</v>
      </c>
      <c r="E10" s="31" t="s">
        <v>558</v>
      </c>
      <c r="F10" s="84">
        <v>168000</v>
      </c>
      <c r="G10" s="32">
        <v>17.59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45414</v>
      </c>
      <c r="B11" s="32">
        <v>543804</v>
      </c>
      <c r="C11" s="31" t="s">
        <v>998</v>
      </c>
      <c r="D11" s="31" t="s">
        <v>999</v>
      </c>
      <c r="E11" s="31" t="s">
        <v>558</v>
      </c>
      <c r="F11" s="84">
        <v>24000</v>
      </c>
      <c r="G11" s="32">
        <v>24.95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45414</v>
      </c>
      <c r="B12" s="32">
        <v>537069</v>
      </c>
      <c r="C12" s="31" t="s">
        <v>1000</v>
      </c>
      <c r="D12" s="31" t="s">
        <v>1001</v>
      </c>
      <c r="E12" s="31" t="s">
        <v>558</v>
      </c>
      <c r="F12" s="84">
        <v>125000</v>
      </c>
      <c r="G12" s="32">
        <v>41.07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45414</v>
      </c>
      <c r="B13" s="32">
        <v>539662</v>
      </c>
      <c r="C13" s="31" t="s">
        <v>1002</v>
      </c>
      <c r="D13" s="31" t="s">
        <v>1003</v>
      </c>
      <c r="E13" s="31" t="s">
        <v>559</v>
      </c>
      <c r="F13" s="84">
        <v>124215</v>
      </c>
      <c r="G13" s="32">
        <v>18.64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45414</v>
      </c>
      <c r="B14" s="32">
        <v>539662</v>
      </c>
      <c r="C14" s="31" t="s">
        <v>1002</v>
      </c>
      <c r="D14" s="31" t="s">
        <v>1004</v>
      </c>
      <c r="E14" s="31" t="s">
        <v>559</v>
      </c>
      <c r="F14" s="84">
        <v>50590</v>
      </c>
      <c r="G14" s="32">
        <v>18.399999999999999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45414</v>
      </c>
      <c r="B15" s="32">
        <v>539662</v>
      </c>
      <c r="C15" s="31" t="s">
        <v>1002</v>
      </c>
      <c r="D15" s="31" t="s">
        <v>1003</v>
      </c>
      <c r="E15" s="31" t="s">
        <v>558</v>
      </c>
      <c r="F15" s="84">
        <v>160000</v>
      </c>
      <c r="G15" s="32">
        <v>19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45414</v>
      </c>
      <c r="B16" s="32">
        <v>539662</v>
      </c>
      <c r="C16" s="31" t="s">
        <v>1002</v>
      </c>
      <c r="D16" s="31" t="s">
        <v>1005</v>
      </c>
      <c r="E16" s="31" t="s">
        <v>559</v>
      </c>
      <c r="F16" s="84">
        <v>151283</v>
      </c>
      <c r="G16" s="32">
        <v>17.760000000000002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45414</v>
      </c>
      <c r="B17" s="32">
        <v>539662</v>
      </c>
      <c r="C17" s="31" t="s">
        <v>1002</v>
      </c>
      <c r="D17" s="31" t="s">
        <v>1006</v>
      </c>
      <c r="E17" s="31" t="s">
        <v>559</v>
      </c>
      <c r="F17" s="84">
        <v>50000</v>
      </c>
      <c r="G17" s="32">
        <v>18.28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45414</v>
      </c>
      <c r="B18" s="32">
        <v>539662</v>
      </c>
      <c r="C18" s="31" t="s">
        <v>1002</v>
      </c>
      <c r="D18" s="31" t="s">
        <v>1006</v>
      </c>
      <c r="E18" s="31" t="s">
        <v>558</v>
      </c>
      <c r="F18" s="84">
        <v>55000</v>
      </c>
      <c r="G18" s="32">
        <v>17.63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45414</v>
      </c>
      <c r="B19" s="32">
        <v>539662</v>
      </c>
      <c r="C19" s="31" t="s">
        <v>1002</v>
      </c>
      <c r="D19" s="31" t="s">
        <v>1007</v>
      </c>
      <c r="E19" s="31" t="s">
        <v>559</v>
      </c>
      <c r="F19" s="84">
        <v>382244</v>
      </c>
      <c r="G19" s="32">
        <v>19.559999999999999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45414</v>
      </c>
      <c r="B20" s="32">
        <v>539662</v>
      </c>
      <c r="C20" s="31" t="s">
        <v>1002</v>
      </c>
      <c r="D20" s="31" t="s">
        <v>1008</v>
      </c>
      <c r="E20" s="31" t="s">
        <v>559</v>
      </c>
      <c r="F20" s="84">
        <v>90000</v>
      </c>
      <c r="G20" s="32">
        <v>18.78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45414</v>
      </c>
      <c r="B21" s="32">
        <v>539662</v>
      </c>
      <c r="C21" s="31" t="s">
        <v>1002</v>
      </c>
      <c r="D21" s="31" t="s">
        <v>1009</v>
      </c>
      <c r="E21" s="31" t="s">
        <v>558</v>
      </c>
      <c r="F21" s="84">
        <v>70730</v>
      </c>
      <c r="G21" s="32">
        <v>18.91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45414</v>
      </c>
      <c r="B22" s="32">
        <v>539662</v>
      </c>
      <c r="C22" s="31" t="s">
        <v>1002</v>
      </c>
      <c r="D22" s="31" t="s">
        <v>1009</v>
      </c>
      <c r="E22" s="31" t="s">
        <v>559</v>
      </c>
      <c r="F22" s="84">
        <v>70730</v>
      </c>
      <c r="G22" s="32">
        <v>18.45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45414</v>
      </c>
      <c r="B23" s="32">
        <v>539662</v>
      </c>
      <c r="C23" s="31" t="s">
        <v>1002</v>
      </c>
      <c r="D23" s="31" t="s">
        <v>1010</v>
      </c>
      <c r="E23" s="31" t="s">
        <v>558</v>
      </c>
      <c r="F23" s="84">
        <v>70134</v>
      </c>
      <c r="G23" s="32">
        <v>18.84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45414</v>
      </c>
      <c r="B24" s="32">
        <v>539662</v>
      </c>
      <c r="C24" s="31" t="s">
        <v>1002</v>
      </c>
      <c r="D24" s="31" t="s">
        <v>1010</v>
      </c>
      <c r="E24" s="31" t="s">
        <v>559</v>
      </c>
      <c r="F24" s="84">
        <v>69824</v>
      </c>
      <c r="G24" s="32">
        <v>18.36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45414</v>
      </c>
      <c r="B25" s="32">
        <v>539662</v>
      </c>
      <c r="C25" s="31" t="s">
        <v>1002</v>
      </c>
      <c r="D25" s="31" t="s">
        <v>1004</v>
      </c>
      <c r="E25" s="31" t="s">
        <v>558</v>
      </c>
      <c r="F25" s="84">
        <v>97526</v>
      </c>
      <c r="G25" s="32">
        <v>18.649999999999999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45414</v>
      </c>
      <c r="B26" s="32">
        <v>543333</v>
      </c>
      <c r="C26" s="31" t="s">
        <v>977</v>
      </c>
      <c r="D26" s="31" t="s">
        <v>978</v>
      </c>
      <c r="E26" s="31" t="s">
        <v>559</v>
      </c>
      <c r="F26" s="84">
        <v>375000</v>
      </c>
      <c r="G26" s="32">
        <v>710.08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45414</v>
      </c>
      <c r="B27" s="32">
        <v>530457</v>
      </c>
      <c r="C27" s="31" t="s">
        <v>1011</v>
      </c>
      <c r="D27" s="31" t="s">
        <v>1012</v>
      </c>
      <c r="E27" s="31" t="s">
        <v>559</v>
      </c>
      <c r="F27" s="84">
        <v>36000</v>
      </c>
      <c r="G27" s="32">
        <v>74.849999999999994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45414</v>
      </c>
      <c r="B28" s="32">
        <v>530457</v>
      </c>
      <c r="C28" s="31" t="s">
        <v>1011</v>
      </c>
      <c r="D28" s="31" t="s">
        <v>944</v>
      </c>
      <c r="E28" s="31" t="s">
        <v>559</v>
      </c>
      <c r="F28" s="84">
        <v>42923</v>
      </c>
      <c r="G28" s="32">
        <v>74.709999999999994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45414</v>
      </c>
      <c r="B29" s="32">
        <v>531460</v>
      </c>
      <c r="C29" s="31" t="s">
        <v>1013</v>
      </c>
      <c r="D29" s="31" t="s">
        <v>1012</v>
      </c>
      <c r="E29" s="31" t="s">
        <v>559</v>
      </c>
      <c r="F29" s="84">
        <v>52000</v>
      </c>
      <c r="G29" s="32">
        <v>15.39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45414</v>
      </c>
      <c r="B30" s="32">
        <v>532175</v>
      </c>
      <c r="C30" s="31" t="s">
        <v>363</v>
      </c>
      <c r="D30" s="31" t="s">
        <v>1014</v>
      </c>
      <c r="E30" s="31" t="s">
        <v>558</v>
      </c>
      <c r="F30" s="84">
        <v>1133893</v>
      </c>
      <c r="G30" s="32">
        <v>1800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45414</v>
      </c>
      <c r="B31" s="32">
        <v>539596</v>
      </c>
      <c r="C31" s="31" t="s">
        <v>1015</v>
      </c>
      <c r="D31" s="31" t="s">
        <v>1016</v>
      </c>
      <c r="E31" s="31" t="s">
        <v>559</v>
      </c>
      <c r="F31" s="84">
        <v>27975</v>
      </c>
      <c r="G31" s="32">
        <v>45.94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45414</v>
      </c>
      <c r="B32" s="32">
        <v>539596</v>
      </c>
      <c r="C32" s="31" t="s">
        <v>1015</v>
      </c>
      <c r="D32" s="31" t="s">
        <v>1017</v>
      </c>
      <c r="E32" s="31" t="s">
        <v>558</v>
      </c>
      <c r="F32" s="84">
        <v>50000</v>
      </c>
      <c r="G32" s="32">
        <v>45.94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45414</v>
      </c>
      <c r="B33" s="32">
        <v>539596</v>
      </c>
      <c r="C33" s="31" t="s">
        <v>1015</v>
      </c>
      <c r="D33" s="31" t="s">
        <v>888</v>
      </c>
      <c r="E33" s="31" t="s">
        <v>558</v>
      </c>
      <c r="F33" s="84">
        <v>10000</v>
      </c>
      <c r="G33" s="32">
        <v>45.94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45414</v>
      </c>
      <c r="B34" s="32">
        <v>539596</v>
      </c>
      <c r="C34" s="31" t="s">
        <v>1015</v>
      </c>
      <c r="D34" s="31" t="s">
        <v>888</v>
      </c>
      <c r="E34" s="31" t="s">
        <v>559</v>
      </c>
      <c r="F34" s="84">
        <v>35423</v>
      </c>
      <c r="G34" s="32">
        <v>45.94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45414</v>
      </c>
      <c r="B35" s="32">
        <v>539596</v>
      </c>
      <c r="C35" s="31" t="s">
        <v>1015</v>
      </c>
      <c r="D35" s="31" t="s">
        <v>1018</v>
      </c>
      <c r="E35" s="31" t="s">
        <v>559</v>
      </c>
      <c r="F35" s="84">
        <v>27000</v>
      </c>
      <c r="G35" s="32">
        <v>45.94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45414</v>
      </c>
      <c r="B36" s="32">
        <v>543713</v>
      </c>
      <c r="C36" s="31" t="s">
        <v>1019</v>
      </c>
      <c r="D36" s="31" t="s">
        <v>1020</v>
      </c>
      <c r="E36" s="31" t="s">
        <v>559</v>
      </c>
      <c r="F36" s="84">
        <v>200000</v>
      </c>
      <c r="G36" s="32">
        <v>153.46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45414</v>
      </c>
      <c r="B37" s="32">
        <v>523732</v>
      </c>
      <c r="C37" s="31" t="s">
        <v>1021</v>
      </c>
      <c r="D37" s="31" t="s">
        <v>1022</v>
      </c>
      <c r="E37" s="31" t="s">
        <v>558</v>
      </c>
      <c r="F37" s="84">
        <v>101499</v>
      </c>
      <c r="G37" s="32">
        <v>40.51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45414</v>
      </c>
      <c r="B38" s="32">
        <v>544166</v>
      </c>
      <c r="C38" s="31" t="s">
        <v>942</v>
      </c>
      <c r="D38" s="31" t="s">
        <v>888</v>
      </c>
      <c r="E38" s="31" t="s">
        <v>559</v>
      </c>
      <c r="F38" s="84">
        <v>190800</v>
      </c>
      <c r="G38" s="32">
        <v>205.25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45414</v>
      </c>
      <c r="B39" s="32">
        <v>544166</v>
      </c>
      <c r="C39" s="31" t="s">
        <v>942</v>
      </c>
      <c r="D39" s="31" t="s">
        <v>1023</v>
      </c>
      <c r="E39" s="31" t="s">
        <v>558</v>
      </c>
      <c r="F39" s="84">
        <v>240000</v>
      </c>
      <c r="G39" s="32">
        <v>205.25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45414</v>
      </c>
      <c r="B40" s="32">
        <v>544164</v>
      </c>
      <c r="C40" s="31" t="s">
        <v>1024</v>
      </c>
      <c r="D40" s="31" t="s">
        <v>1025</v>
      </c>
      <c r="E40" s="31" t="s">
        <v>558</v>
      </c>
      <c r="F40" s="84">
        <v>44000</v>
      </c>
      <c r="G40" s="32">
        <v>77.39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45414</v>
      </c>
      <c r="B41" s="32">
        <v>544164</v>
      </c>
      <c r="C41" s="31" t="s">
        <v>1024</v>
      </c>
      <c r="D41" s="31" t="s">
        <v>1026</v>
      </c>
      <c r="E41" s="31" t="s">
        <v>558</v>
      </c>
      <c r="F41" s="84">
        <v>40000</v>
      </c>
      <c r="G41" s="32">
        <v>85.51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45414</v>
      </c>
      <c r="B42" s="32">
        <v>544164</v>
      </c>
      <c r="C42" s="31" t="s">
        <v>1024</v>
      </c>
      <c r="D42" s="31" t="s">
        <v>1027</v>
      </c>
      <c r="E42" s="31" t="s">
        <v>559</v>
      </c>
      <c r="F42" s="84">
        <v>40000</v>
      </c>
      <c r="G42" s="32">
        <v>77.39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45414</v>
      </c>
      <c r="B43" s="32">
        <v>544164</v>
      </c>
      <c r="C43" s="31" t="s">
        <v>1024</v>
      </c>
      <c r="D43" s="31" t="s">
        <v>1028</v>
      </c>
      <c r="E43" s="31" t="s">
        <v>558</v>
      </c>
      <c r="F43" s="84">
        <v>100000</v>
      </c>
      <c r="G43" s="32">
        <v>77.39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45414</v>
      </c>
      <c r="B44" s="32">
        <v>540190</v>
      </c>
      <c r="C44" s="31" t="s">
        <v>1029</v>
      </c>
      <c r="D44" s="31" t="s">
        <v>888</v>
      </c>
      <c r="E44" s="31" t="s">
        <v>558</v>
      </c>
      <c r="F44" s="84">
        <v>203703</v>
      </c>
      <c r="G44" s="32">
        <v>5.85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45414</v>
      </c>
      <c r="B45" s="32">
        <v>544156</v>
      </c>
      <c r="C45" s="31" t="s">
        <v>928</v>
      </c>
      <c r="D45" s="31" t="s">
        <v>929</v>
      </c>
      <c r="E45" s="31" t="s">
        <v>559</v>
      </c>
      <c r="F45" s="84">
        <v>30000</v>
      </c>
      <c r="G45" s="32">
        <v>34.17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45414</v>
      </c>
      <c r="B46" s="32">
        <v>513309</v>
      </c>
      <c r="C46" s="31" t="s">
        <v>930</v>
      </c>
      <c r="D46" s="31" t="s">
        <v>1030</v>
      </c>
      <c r="E46" s="31" t="s">
        <v>558</v>
      </c>
      <c r="F46" s="84">
        <v>27000</v>
      </c>
      <c r="G46" s="32">
        <v>13.99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45414</v>
      </c>
      <c r="B47" s="32">
        <v>513309</v>
      </c>
      <c r="C47" s="31" t="s">
        <v>930</v>
      </c>
      <c r="D47" s="31" t="s">
        <v>916</v>
      </c>
      <c r="E47" s="31" t="s">
        <v>559</v>
      </c>
      <c r="F47" s="84">
        <v>34891</v>
      </c>
      <c r="G47" s="32">
        <v>13.43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45414</v>
      </c>
      <c r="B48" s="32">
        <v>513337</v>
      </c>
      <c r="C48" s="31" t="s">
        <v>915</v>
      </c>
      <c r="D48" s="31" t="s">
        <v>916</v>
      </c>
      <c r="E48" s="31" t="s">
        <v>559</v>
      </c>
      <c r="F48" s="84">
        <v>892219</v>
      </c>
      <c r="G48" s="32">
        <v>29.32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45414</v>
      </c>
      <c r="B49" s="32">
        <v>513337</v>
      </c>
      <c r="C49" s="31" t="s">
        <v>915</v>
      </c>
      <c r="D49" s="31" t="s">
        <v>916</v>
      </c>
      <c r="E49" s="31" t="s">
        <v>558</v>
      </c>
      <c r="F49" s="84">
        <v>520493</v>
      </c>
      <c r="G49" s="32">
        <v>29.32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45414</v>
      </c>
      <c r="B50" s="32">
        <v>544163</v>
      </c>
      <c r="C50" s="31" t="s">
        <v>908</v>
      </c>
      <c r="D50" s="31" t="s">
        <v>888</v>
      </c>
      <c r="E50" s="31" t="s">
        <v>558</v>
      </c>
      <c r="F50" s="84">
        <v>30000</v>
      </c>
      <c r="G50" s="32">
        <v>140.30000000000001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45414</v>
      </c>
      <c r="B51" s="32">
        <v>543546</v>
      </c>
      <c r="C51" s="31" t="s">
        <v>945</v>
      </c>
      <c r="D51" s="31" t="s">
        <v>1031</v>
      </c>
      <c r="E51" s="31" t="s">
        <v>558</v>
      </c>
      <c r="F51" s="84">
        <v>180000</v>
      </c>
      <c r="G51" s="32">
        <v>8.27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45414</v>
      </c>
      <c r="B52" s="32">
        <v>543546</v>
      </c>
      <c r="C52" s="31" t="s">
        <v>945</v>
      </c>
      <c r="D52" s="31" t="s">
        <v>1032</v>
      </c>
      <c r="E52" s="31" t="s">
        <v>558</v>
      </c>
      <c r="F52" s="84">
        <v>130000</v>
      </c>
      <c r="G52" s="32">
        <v>8.3800000000000008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45414</v>
      </c>
      <c r="B53" s="32">
        <v>543546</v>
      </c>
      <c r="C53" s="31" t="s">
        <v>945</v>
      </c>
      <c r="D53" s="31" t="s">
        <v>1033</v>
      </c>
      <c r="E53" s="31" t="s">
        <v>559</v>
      </c>
      <c r="F53" s="84">
        <v>150000</v>
      </c>
      <c r="G53" s="32">
        <v>8.3800000000000008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45414</v>
      </c>
      <c r="B54" s="32">
        <v>539175</v>
      </c>
      <c r="C54" s="31" t="s">
        <v>946</v>
      </c>
      <c r="D54" s="31" t="s">
        <v>947</v>
      </c>
      <c r="E54" s="31" t="s">
        <v>558</v>
      </c>
      <c r="F54" s="84">
        <v>106585</v>
      </c>
      <c r="G54" s="32">
        <v>12.7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45414</v>
      </c>
      <c r="B55" s="32">
        <v>539175</v>
      </c>
      <c r="C55" s="31" t="s">
        <v>946</v>
      </c>
      <c r="D55" s="31" t="s">
        <v>1034</v>
      </c>
      <c r="E55" s="31" t="s">
        <v>559</v>
      </c>
      <c r="F55" s="84">
        <v>72950</v>
      </c>
      <c r="G55" s="32">
        <v>12.71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45414</v>
      </c>
      <c r="B56" s="32">
        <v>539175</v>
      </c>
      <c r="C56" s="31" t="s">
        <v>946</v>
      </c>
      <c r="D56" s="31" t="s">
        <v>948</v>
      </c>
      <c r="E56" s="31" t="s">
        <v>559</v>
      </c>
      <c r="F56" s="84">
        <v>43270</v>
      </c>
      <c r="G56" s="32">
        <v>12.71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45414</v>
      </c>
      <c r="B57" s="32">
        <v>539175</v>
      </c>
      <c r="C57" s="31" t="s">
        <v>946</v>
      </c>
      <c r="D57" s="31" t="s">
        <v>1035</v>
      </c>
      <c r="E57" s="31" t="s">
        <v>559</v>
      </c>
      <c r="F57" s="84">
        <v>86349</v>
      </c>
      <c r="G57" s="32">
        <v>12.71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45414</v>
      </c>
      <c r="B58" s="32">
        <v>539175</v>
      </c>
      <c r="C58" s="31" t="s">
        <v>946</v>
      </c>
      <c r="D58" s="31" t="s">
        <v>947</v>
      </c>
      <c r="E58" s="31" t="s">
        <v>559</v>
      </c>
      <c r="F58" s="84">
        <v>9080</v>
      </c>
      <c r="G58" s="32">
        <v>12.71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45414</v>
      </c>
      <c r="B59" s="32">
        <v>539175</v>
      </c>
      <c r="C59" s="31" t="s">
        <v>946</v>
      </c>
      <c r="D59" s="31" t="s">
        <v>1036</v>
      </c>
      <c r="E59" s="31" t="s">
        <v>559</v>
      </c>
      <c r="F59" s="84">
        <v>200000</v>
      </c>
      <c r="G59" s="32">
        <v>12.71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45414</v>
      </c>
      <c r="B60" s="32">
        <v>539175</v>
      </c>
      <c r="C60" s="31" t="s">
        <v>946</v>
      </c>
      <c r="D60" s="31" t="s">
        <v>944</v>
      </c>
      <c r="E60" s="31" t="s">
        <v>559</v>
      </c>
      <c r="F60" s="84">
        <v>75000</v>
      </c>
      <c r="G60" s="32">
        <v>12.7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45414</v>
      </c>
      <c r="B61" s="32">
        <v>539175</v>
      </c>
      <c r="C61" s="31" t="s">
        <v>946</v>
      </c>
      <c r="D61" s="31" t="s">
        <v>944</v>
      </c>
      <c r="E61" s="31" t="s">
        <v>558</v>
      </c>
      <c r="F61" s="84">
        <v>100000</v>
      </c>
      <c r="G61" s="32">
        <v>12.71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45414</v>
      </c>
      <c r="B62" s="32">
        <v>536709</v>
      </c>
      <c r="C62" s="31" t="s">
        <v>904</v>
      </c>
      <c r="D62" s="31" t="s">
        <v>1037</v>
      </c>
      <c r="E62" s="31" t="s">
        <v>559</v>
      </c>
      <c r="F62" s="84">
        <v>80000</v>
      </c>
      <c r="G62" s="32">
        <v>13.11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45414</v>
      </c>
      <c r="B63" s="32">
        <v>536709</v>
      </c>
      <c r="C63" s="31" t="s">
        <v>904</v>
      </c>
      <c r="D63" s="31" t="s">
        <v>932</v>
      </c>
      <c r="E63" s="31" t="s">
        <v>559</v>
      </c>
      <c r="F63" s="84">
        <v>167797</v>
      </c>
      <c r="G63" s="32">
        <v>13.61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45414</v>
      </c>
      <c r="B64" s="32">
        <v>536709</v>
      </c>
      <c r="C64" s="31" t="s">
        <v>904</v>
      </c>
      <c r="D64" s="31" t="s">
        <v>1038</v>
      </c>
      <c r="E64" s="31" t="s">
        <v>558</v>
      </c>
      <c r="F64" s="84">
        <v>70000</v>
      </c>
      <c r="G64" s="32">
        <v>13.48</v>
      </c>
      <c r="H64" s="32" t="s">
        <v>329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45414</v>
      </c>
      <c r="B65" s="32">
        <v>541983</v>
      </c>
      <c r="C65" s="31" t="s">
        <v>1039</v>
      </c>
      <c r="D65" s="31" t="s">
        <v>1040</v>
      </c>
      <c r="E65" s="31" t="s">
        <v>558</v>
      </c>
      <c r="F65" s="84">
        <v>161000</v>
      </c>
      <c r="G65" s="32">
        <v>32.22</v>
      </c>
      <c r="H65" s="32" t="s">
        <v>329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45414</v>
      </c>
      <c r="B66" s="32">
        <v>517423</v>
      </c>
      <c r="C66" s="31" t="s">
        <v>1041</v>
      </c>
      <c r="D66" s="31" t="s">
        <v>888</v>
      </c>
      <c r="E66" s="31" t="s">
        <v>559</v>
      </c>
      <c r="F66" s="84">
        <v>20085</v>
      </c>
      <c r="G66" s="32">
        <v>134.1</v>
      </c>
      <c r="H66" s="32" t="s">
        <v>329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45414</v>
      </c>
      <c r="B67" s="32">
        <v>530145</v>
      </c>
      <c r="C67" s="31" t="s">
        <v>1042</v>
      </c>
      <c r="D67" s="31" t="s">
        <v>940</v>
      </c>
      <c r="E67" s="31" t="s">
        <v>559</v>
      </c>
      <c r="F67" s="84">
        <v>420463</v>
      </c>
      <c r="G67" s="32">
        <v>91.64</v>
      </c>
      <c r="H67" s="32" t="s">
        <v>329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45414</v>
      </c>
      <c r="B68" s="32">
        <v>530145</v>
      </c>
      <c r="C68" s="31" t="s">
        <v>1042</v>
      </c>
      <c r="D68" s="31" t="s">
        <v>888</v>
      </c>
      <c r="E68" s="31" t="s">
        <v>559</v>
      </c>
      <c r="F68" s="84">
        <v>601510</v>
      </c>
      <c r="G68" s="32">
        <v>91.64</v>
      </c>
      <c r="H68" s="32" t="s">
        <v>329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45414</v>
      </c>
      <c r="B69" s="32">
        <v>530145</v>
      </c>
      <c r="C69" s="31" t="s">
        <v>1042</v>
      </c>
      <c r="D69" s="31" t="s">
        <v>1043</v>
      </c>
      <c r="E69" s="31" t="s">
        <v>559</v>
      </c>
      <c r="F69" s="84">
        <v>319182</v>
      </c>
      <c r="G69" s="32">
        <v>91.64</v>
      </c>
      <c r="H69" s="32" t="s">
        <v>329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45414</v>
      </c>
      <c r="B70" s="32">
        <v>530145</v>
      </c>
      <c r="C70" s="31" t="s">
        <v>1042</v>
      </c>
      <c r="D70" s="31" t="s">
        <v>1044</v>
      </c>
      <c r="E70" s="31" t="s">
        <v>558</v>
      </c>
      <c r="F70" s="84">
        <v>200000</v>
      </c>
      <c r="G70" s="32">
        <v>91.64</v>
      </c>
      <c r="H70" s="32" t="s">
        <v>329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45414</v>
      </c>
      <c r="B71" s="32">
        <v>530145</v>
      </c>
      <c r="C71" s="31" t="s">
        <v>1042</v>
      </c>
      <c r="D71" s="31" t="s">
        <v>1045</v>
      </c>
      <c r="E71" s="31" t="s">
        <v>558</v>
      </c>
      <c r="F71" s="84">
        <v>200000</v>
      </c>
      <c r="G71" s="32">
        <v>91.64</v>
      </c>
      <c r="H71" s="32" t="s">
        <v>329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45414</v>
      </c>
      <c r="B72" s="32">
        <v>530119</v>
      </c>
      <c r="C72" s="31" t="s">
        <v>1046</v>
      </c>
      <c r="D72" s="31" t="s">
        <v>1047</v>
      </c>
      <c r="E72" s="31" t="s">
        <v>559</v>
      </c>
      <c r="F72" s="84">
        <v>26492</v>
      </c>
      <c r="G72" s="32">
        <v>68.81</v>
      </c>
      <c r="H72" s="32" t="s">
        <v>329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45414</v>
      </c>
      <c r="B73" s="32">
        <v>523242</v>
      </c>
      <c r="C73" s="31" t="s">
        <v>1048</v>
      </c>
      <c r="D73" s="31" t="s">
        <v>1049</v>
      </c>
      <c r="E73" s="31" t="s">
        <v>559</v>
      </c>
      <c r="F73" s="84">
        <v>700000</v>
      </c>
      <c r="G73" s="32">
        <v>7.74</v>
      </c>
      <c r="H73" s="32" t="s">
        <v>329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45414</v>
      </c>
      <c r="B74" s="32">
        <v>523242</v>
      </c>
      <c r="C74" s="31" t="s">
        <v>1048</v>
      </c>
      <c r="D74" s="31" t="s">
        <v>1050</v>
      </c>
      <c r="E74" s="31" t="s">
        <v>558</v>
      </c>
      <c r="F74" s="84">
        <v>100000</v>
      </c>
      <c r="G74" s="32">
        <v>7.67</v>
      </c>
      <c r="H74" s="32" t="s">
        <v>329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45414</v>
      </c>
      <c r="B75" s="32">
        <v>523242</v>
      </c>
      <c r="C75" s="31" t="s">
        <v>1048</v>
      </c>
      <c r="D75" s="31" t="s">
        <v>1051</v>
      </c>
      <c r="E75" s="31" t="s">
        <v>558</v>
      </c>
      <c r="F75" s="84">
        <v>75000</v>
      </c>
      <c r="G75" s="32">
        <v>7.65</v>
      </c>
      <c r="H75" s="32" t="s">
        <v>329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45414</v>
      </c>
      <c r="B76" s="32">
        <v>523242</v>
      </c>
      <c r="C76" s="31" t="s">
        <v>1048</v>
      </c>
      <c r="D76" s="31" t="s">
        <v>1052</v>
      </c>
      <c r="E76" s="31" t="s">
        <v>558</v>
      </c>
      <c r="F76" s="84">
        <v>86400</v>
      </c>
      <c r="G76" s="32">
        <v>7.65</v>
      </c>
      <c r="H76" s="32" t="s">
        <v>329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45414</v>
      </c>
      <c r="B77" s="32">
        <v>523242</v>
      </c>
      <c r="C77" s="31" t="s">
        <v>1048</v>
      </c>
      <c r="D77" s="31" t="s">
        <v>1053</v>
      </c>
      <c r="E77" s="31" t="s">
        <v>558</v>
      </c>
      <c r="F77" s="84">
        <v>70000</v>
      </c>
      <c r="G77" s="32">
        <v>7.69</v>
      </c>
      <c r="H77" s="32" t="s">
        <v>329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45414</v>
      </c>
      <c r="B78" s="32">
        <v>523242</v>
      </c>
      <c r="C78" s="31" t="s">
        <v>1048</v>
      </c>
      <c r="D78" s="31" t="s">
        <v>941</v>
      </c>
      <c r="E78" s="31" t="s">
        <v>559</v>
      </c>
      <c r="F78" s="84">
        <v>40000</v>
      </c>
      <c r="G78" s="32">
        <v>8.4499999999999993</v>
      </c>
      <c r="H78" s="32" t="s">
        <v>329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45414</v>
      </c>
      <c r="B79" s="32">
        <v>523242</v>
      </c>
      <c r="C79" s="31" t="s">
        <v>1048</v>
      </c>
      <c r="D79" s="31" t="s">
        <v>1051</v>
      </c>
      <c r="E79" s="31" t="s">
        <v>559</v>
      </c>
      <c r="F79" s="84">
        <v>40000</v>
      </c>
      <c r="G79" s="32">
        <v>8.4499999999999993</v>
      </c>
      <c r="H79" s="32" t="s">
        <v>329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45414</v>
      </c>
      <c r="B80" s="32">
        <v>523242</v>
      </c>
      <c r="C80" s="31" t="s">
        <v>1048</v>
      </c>
      <c r="D80" s="31" t="s">
        <v>1054</v>
      </c>
      <c r="E80" s="31" t="s">
        <v>558</v>
      </c>
      <c r="F80" s="84">
        <v>100000</v>
      </c>
      <c r="G80" s="32">
        <v>7.65</v>
      </c>
      <c r="H80" s="32" t="s">
        <v>329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45414</v>
      </c>
      <c r="B81" s="32">
        <v>523242</v>
      </c>
      <c r="C81" s="31" t="s">
        <v>1048</v>
      </c>
      <c r="D81" s="31" t="s">
        <v>941</v>
      </c>
      <c r="E81" s="31" t="s">
        <v>558</v>
      </c>
      <c r="F81" s="84">
        <v>75000</v>
      </c>
      <c r="G81" s="32">
        <v>7.65</v>
      </c>
      <c r="H81" s="32" t="s">
        <v>329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45414</v>
      </c>
      <c r="B82" s="32">
        <v>531512</v>
      </c>
      <c r="C82" s="31" t="s">
        <v>1055</v>
      </c>
      <c r="D82" s="31" t="s">
        <v>1056</v>
      </c>
      <c r="E82" s="31" t="s">
        <v>558</v>
      </c>
      <c r="F82" s="84">
        <v>67104</v>
      </c>
      <c r="G82" s="32">
        <v>9.6199999999999992</v>
      </c>
      <c r="H82" s="32" t="s">
        <v>329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45414</v>
      </c>
      <c r="B83" s="32">
        <v>532911</v>
      </c>
      <c r="C83" s="31" t="s">
        <v>1057</v>
      </c>
      <c r="D83" s="31" t="s">
        <v>1058</v>
      </c>
      <c r="E83" s="31" t="s">
        <v>559</v>
      </c>
      <c r="F83" s="84">
        <v>178829</v>
      </c>
      <c r="G83" s="32">
        <v>10.02</v>
      </c>
      <c r="H83" s="32" t="s">
        <v>329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45414</v>
      </c>
      <c r="B84" s="32">
        <v>536659</v>
      </c>
      <c r="C84" s="31" t="s">
        <v>1059</v>
      </c>
      <c r="D84" s="31" t="s">
        <v>1060</v>
      </c>
      <c r="E84" s="31" t="s">
        <v>559</v>
      </c>
      <c r="F84" s="84">
        <v>251989</v>
      </c>
      <c r="G84" s="32">
        <v>41.95</v>
      </c>
      <c r="H84" s="32" t="s">
        <v>329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45414</v>
      </c>
      <c r="B85" s="32">
        <v>541703</v>
      </c>
      <c r="C85" s="31" t="s">
        <v>1061</v>
      </c>
      <c r="D85" s="31" t="s">
        <v>1062</v>
      </c>
      <c r="E85" s="31" t="s">
        <v>559</v>
      </c>
      <c r="F85" s="84">
        <v>22400</v>
      </c>
      <c r="G85" s="32">
        <v>22.32</v>
      </c>
      <c r="H85" s="32" t="s">
        <v>329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45414</v>
      </c>
      <c r="B86" s="32">
        <v>531260</v>
      </c>
      <c r="C86" s="31" t="s">
        <v>1063</v>
      </c>
      <c r="D86" s="31" t="s">
        <v>1064</v>
      </c>
      <c r="E86" s="31" t="s">
        <v>559</v>
      </c>
      <c r="F86" s="84">
        <v>23633</v>
      </c>
      <c r="G86" s="32">
        <v>565</v>
      </c>
      <c r="H86" s="32" t="s">
        <v>329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45414</v>
      </c>
      <c r="B87" s="32">
        <v>519191</v>
      </c>
      <c r="C87" s="31" t="s">
        <v>1065</v>
      </c>
      <c r="D87" s="31" t="s">
        <v>917</v>
      </c>
      <c r="E87" s="31" t="s">
        <v>558</v>
      </c>
      <c r="F87" s="84">
        <v>50629</v>
      </c>
      <c r="G87" s="32">
        <v>9.6999999999999993</v>
      </c>
      <c r="H87" s="32" t="s">
        <v>329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45414</v>
      </c>
      <c r="B88" s="32">
        <v>544121</v>
      </c>
      <c r="C88" s="31" t="s">
        <v>1066</v>
      </c>
      <c r="D88" s="31" t="s">
        <v>1067</v>
      </c>
      <c r="E88" s="31" t="s">
        <v>559</v>
      </c>
      <c r="F88" s="84">
        <v>50000</v>
      </c>
      <c r="G88" s="32">
        <v>189.37</v>
      </c>
      <c r="H88" s="32" t="s">
        <v>329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45414</v>
      </c>
      <c r="B89" s="32">
        <v>530433</v>
      </c>
      <c r="C89" s="31" t="s">
        <v>951</v>
      </c>
      <c r="D89" s="31" t="s">
        <v>952</v>
      </c>
      <c r="E89" s="31" t="s">
        <v>559</v>
      </c>
      <c r="F89" s="84">
        <v>108588</v>
      </c>
      <c r="G89" s="32">
        <v>40.28</v>
      </c>
      <c r="H89" s="32" t="s">
        <v>329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45414</v>
      </c>
      <c r="B90" s="32">
        <v>544165</v>
      </c>
      <c r="C90" s="31" t="s">
        <v>953</v>
      </c>
      <c r="D90" s="31" t="s">
        <v>1068</v>
      </c>
      <c r="E90" s="31" t="s">
        <v>558</v>
      </c>
      <c r="F90" s="84">
        <v>108000</v>
      </c>
      <c r="G90" s="32">
        <v>49.32</v>
      </c>
      <c r="H90" s="32" t="s">
        <v>329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45414</v>
      </c>
      <c r="B91" s="32">
        <v>544165</v>
      </c>
      <c r="C91" s="31" t="s">
        <v>953</v>
      </c>
      <c r="D91" s="31" t="s">
        <v>1069</v>
      </c>
      <c r="E91" s="31" t="s">
        <v>558</v>
      </c>
      <c r="F91" s="84">
        <v>198000</v>
      </c>
      <c r="G91" s="32">
        <v>48.7</v>
      </c>
      <c r="H91" s="32" t="s">
        <v>329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45414</v>
      </c>
      <c r="B92" s="32">
        <v>539584</v>
      </c>
      <c r="C92" s="31" t="s">
        <v>954</v>
      </c>
      <c r="D92" s="31" t="s">
        <v>997</v>
      </c>
      <c r="E92" s="31" t="s">
        <v>559</v>
      </c>
      <c r="F92" s="84">
        <v>3269234</v>
      </c>
      <c r="G92" s="32">
        <v>0.98</v>
      </c>
      <c r="H92" s="32" t="s">
        <v>329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45414</v>
      </c>
      <c r="B93" s="32">
        <v>539584</v>
      </c>
      <c r="C93" s="31" t="s">
        <v>954</v>
      </c>
      <c r="D93" s="31" t="s">
        <v>997</v>
      </c>
      <c r="E93" s="31" t="s">
        <v>558</v>
      </c>
      <c r="F93" s="84">
        <v>147968</v>
      </c>
      <c r="G93" s="32">
        <v>0.97</v>
      </c>
      <c r="H93" s="32" t="s">
        <v>329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45414</v>
      </c>
      <c r="B94" s="32">
        <v>516038</v>
      </c>
      <c r="C94" s="31" t="s">
        <v>1070</v>
      </c>
      <c r="D94" s="31" t="s">
        <v>1071</v>
      </c>
      <c r="E94" s="31" t="s">
        <v>558</v>
      </c>
      <c r="F94" s="84">
        <v>5000</v>
      </c>
      <c r="G94" s="32">
        <v>99.12</v>
      </c>
      <c r="H94" s="32" t="s">
        <v>329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45414</v>
      </c>
      <c r="B95" s="32">
        <v>516038</v>
      </c>
      <c r="C95" s="31" t="s">
        <v>1070</v>
      </c>
      <c r="D95" s="31" t="s">
        <v>1071</v>
      </c>
      <c r="E95" s="31" t="s">
        <v>559</v>
      </c>
      <c r="F95" s="84">
        <v>8968</v>
      </c>
      <c r="G95" s="32">
        <v>98.99</v>
      </c>
      <c r="H95" s="32" t="s">
        <v>329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45414</v>
      </c>
      <c r="B96" s="32">
        <v>516038</v>
      </c>
      <c r="C96" s="31" t="s">
        <v>1070</v>
      </c>
      <c r="D96" s="31" t="s">
        <v>1072</v>
      </c>
      <c r="E96" s="31" t="s">
        <v>559</v>
      </c>
      <c r="F96" s="84">
        <v>8000</v>
      </c>
      <c r="G96" s="32">
        <v>98.99</v>
      </c>
      <c r="H96" s="32" t="s">
        <v>329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45414</v>
      </c>
      <c r="B97" s="32">
        <v>516038</v>
      </c>
      <c r="C97" s="31" t="s">
        <v>1070</v>
      </c>
      <c r="D97" s="31" t="s">
        <v>1072</v>
      </c>
      <c r="E97" s="31" t="s">
        <v>558</v>
      </c>
      <c r="F97" s="84">
        <v>4000</v>
      </c>
      <c r="G97" s="32">
        <v>99.12</v>
      </c>
      <c r="H97" s="32" t="s">
        <v>329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45414</v>
      </c>
      <c r="B98" s="32">
        <v>516038</v>
      </c>
      <c r="C98" s="31" t="s">
        <v>1070</v>
      </c>
      <c r="D98" s="31" t="s">
        <v>1012</v>
      </c>
      <c r="E98" s="31" t="s">
        <v>559</v>
      </c>
      <c r="F98" s="84">
        <v>10000</v>
      </c>
      <c r="G98" s="32">
        <v>99.12</v>
      </c>
      <c r="H98" s="32" t="s">
        <v>329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45414</v>
      </c>
      <c r="B99" s="32">
        <v>516038</v>
      </c>
      <c r="C99" s="31" t="s">
        <v>1070</v>
      </c>
      <c r="D99" s="31" t="s">
        <v>1056</v>
      </c>
      <c r="E99" s="31" t="s">
        <v>559</v>
      </c>
      <c r="F99" s="84">
        <v>11050</v>
      </c>
      <c r="G99" s="32">
        <v>98.99</v>
      </c>
      <c r="H99" s="32" t="s">
        <v>329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45414</v>
      </c>
      <c r="B100" s="32">
        <v>516038</v>
      </c>
      <c r="C100" s="31" t="s">
        <v>1070</v>
      </c>
      <c r="D100" s="31" t="s">
        <v>888</v>
      </c>
      <c r="E100" s="31" t="s">
        <v>558</v>
      </c>
      <c r="F100" s="84">
        <v>2000</v>
      </c>
      <c r="G100" s="32">
        <v>99.12</v>
      </c>
      <c r="H100" s="32" t="s">
        <v>329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45414</v>
      </c>
      <c r="B101" s="32">
        <v>516038</v>
      </c>
      <c r="C101" s="31" t="s">
        <v>1070</v>
      </c>
      <c r="D101" s="31" t="s">
        <v>1073</v>
      </c>
      <c r="E101" s="31" t="s">
        <v>558</v>
      </c>
      <c r="F101" s="84">
        <v>8000</v>
      </c>
      <c r="G101" s="32">
        <v>99.12</v>
      </c>
      <c r="H101" s="32" t="s">
        <v>329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45414</v>
      </c>
      <c r="B102" s="32">
        <v>516038</v>
      </c>
      <c r="C102" s="31" t="s">
        <v>1070</v>
      </c>
      <c r="D102" s="31" t="s">
        <v>888</v>
      </c>
      <c r="E102" s="31" t="s">
        <v>559</v>
      </c>
      <c r="F102" s="84">
        <v>14453</v>
      </c>
      <c r="G102" s="32">
        <v>98.99</v>
      </c>
      <c r="H102" s="32" t="s">
        <v>329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45414</v>
      </c>
      <c r="B103" s="32">
        <v>516038</v>
      </c>
      <c r="C103" s="31" t="s">
        <v>1070</v>
      </c>
      <c r="D103" s="31" t="s">
        <v>1074</v>
      </c>
      <c r="E103" s="31" t="s">
        <v>558</v>
      </c>
      <c r="F103" s="84">
        <v>40475</v>
      </c>
      <c r="G103" s="32">
        <v>98.99</v>
      </c>
      <c r="H103" s="32" t="s">
        <v>329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45414</v>
      </c>
      <c r="B104" s="32">
        <v>516038</v>
      </c>
      <c r="C104" s="31" t="s">
        <v>1070</v>
      </c>
      <c r="D104" s="31" t="s">
        <v>1075</v>
      </c>
      <c r="E104" s="31" t="s">
        <v>559</v>
      </c>
      <c r="F104" s="84">
        <v>7733</v>
      </c>
      <c r="G104" s="32">
        <v>99.12</v>
      </c>
      <c r="H104" s="32" t="s">
        <v>329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45414</v>
      </c>
      <c r="B105" s="32">
        <v>517548</v>
      </c>
      <c r="C105" s="31" t="s">
        <v>1076</v>
      </c>
      <c r="D105" s="31" t="s">
        <v>1077</v>
      </c>
      <c r="E105" s="31" t="s">
        <v>559</v>
      </c>
      <c r="F105" s="84">
        <v>150198</v>
      </c>
      <c r="G105" s="32">
        <v>2.08</v>
      </c>
      <c r="H105" s="32" t="s">
        <v>329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45414</v>
      </c>
      <c r="B106" s="32">
        <v>517548</v>
      </c>
      <c r="C106" s="31" t="s">
        <v>1076</v>
      </c>
      <c r="D106" s="31" t="s">
        <v>1078</v>
      </c>
      <c r="E106" s="31" t="s">
        <v>559</v>
      </c>
      <c r="F106" s="84">
        <v>166580</v>
      </c>
      <c r="G106" s="32">
        <v>2.08</v>
      </c>
      <c r="H106" s="32" t="s">
        <v>329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45414</v>
      </c>
      <c r="B107" s="32">
        <v>517548</v>
      </c>
      <c r="C107" s="31" t="s">
        <v>1076</v>
      </c>
      <c r="D107" s="31" t="s">
        <v>1079</v>
      </c>
      <c r="E107" s="31" t="s">
        <v>559</v>
      </c>
      <c r="F107" s="84">
        <v>133918</v>
      </c>
      <c r="G107" s="32">
        <v>2.08</v>
      </c>
      <c r="H107" s="32" t="s">
        <v>329</v>
      </c>
    </row>
    <row r="108" spans="1:28" ht="15" customHeight="1">
      <c r="A108" s="83">
        <v>45414</v>
      </c>
      <c r="B108" s="32">
        <v>517548</v>
      </c>
      <c r="C108" s="31" t="s">
        <v>1076</v>
      </c>
      <c r="D108" s="31" t="s">
        <v>1056</v>
      </c>
      <c r="E108" s="31" t="s">
        <v>559</v>
      </c>
      <c r="F108" s="84">
        <v>28500</v>
      </c>
      <c r="G108" s="32">
        <v>2.14</v>
      </c>
      <c r="H108" s="32" t="s">
        <v>329</v>
      </c>
    </row>
    <row r="109" spans="1:28" ht="15" customHeight="1">
      <c r="A109" s="83">
        <v>45414</v>
      </c>
      <c r="B109" s="32">
        <v>517548</v>
      </c>
      <c r="C109" s="31" t="s">
        <v>1076</v>
      </c>
      <c r="D109" s="31" t="s">
        <v>1056</v>
      </c>
      <c r="E109" s="31" t="s">
        <v>558</v>
      </c>
      <c r="F109" s="84">
        <v>178500</v>
      </c>
      <c r="G109" s="32">
        <v>2.09</v>
      </c>
      <c r="H109" s="32" t="s">
        <v>329</v>
      </c>
    </row>
    <row r="110" spans="1:28" ht="15" customHeight="1">
      <c r="A110" s="83">
        <v>45414</v>
      </c>
      <c r="B110" s="32">
        <v>517548</v>
      </c>
      <c r="C110" s="31" t="s">
        <v>1076</v>
      </c>
      <c r="D110" s="31" t="s">
        <v>1080</v>
      </c>
      <c r="E110" s="31" t="s">
        <v>559</v>
      </c>
      <c r="F110" s="84">
        <v>241746</v>
      </c>
      <c r="G110" s="32">
        <v>2.11</v>
      </c>
      <c r="H110" s="32" t="s">
        <v>329</v>
      </c>
    </row>
    <row r="111" spans="1:28" ht="15" customHeight="1">
      <c r="A111" s="83">
        <v>45414</v>
      </c>
      <c r="B111" s="32">
        <v>517548</v>
      </c>
      <c r="C111" s="31" t="s">
        <v>1076</v>
      </c>
      <c r="D111" s="31" t="s">
        <v>1081</v>
      </c>
      <c r="E111" s="31" t="s">
        <v>558</v>
      </c>
      <c r="F111" s="84">
        <v>100000</v>
      </c>
      <c r="G111" s="32">
        <v>2.08</v>
      </c>
      <c r="H111" s="32" t="s">
        <v>329</v>
      </c>
    </row>
    <row r="112" spans="1:28" ht="15" customHeight="1">
      <c r="A112" s="83">
        <v>45414</v>
      </c>
      <c r="B112" s="32">
        <v>517548</v>
      </c>
      <c r="C112" s="31" t="s">
        <v>1076</v>
      </c>
      <c r="D112" s="31" t="s">
        <v>1082</v>
      </c>
      <c r="E112" s="31" t="s">
        <v>558</v>
      </c>
      <c r="F112" s="84">
        <v>100216</v>
      </c>
      <c r="G112" s="32">
        <v>2.08</v>
      </c>
      <c r="H112" s="32" t="s">
        <v>329</v>
      </c>
    </row>
    <row r="113" spans="1:8" ht="15" customHeight="1">
      <c r="A113" s="83">
        <v>45414</v>
      </c>
      <c r="B113" s="32">
        <v>537253</v>
      </c>
      <c r="C113" s="31" t="s">
        <v>1083</v>
      </c>
      <c r="D113" s="31" t="s">
        <v>1084</v>
      </c>
      <c r="E113" s="31" t="s">
        <v>558</v>
      </c>
      <c r="F113" s="84">
        <v>64000</v>
      </c>
      <c r="G113" s="32">
        <v>97.33</v>
      </c>
      <c r="H113" s="32" t="s">
        <v>329</v>
      </c>
    </row>
    <row r="114" spans="1:8" ht="15" customHeight="1">
      <c r="A114" s="83">
        <v>45414</v>
      </c>
      <c r="B114" s="32">
        <v>533629</v>
      </c>
      <c r="C114" s="31" t="s">
        <v>1085</v>
      </c>
      <c r="D114" s="31" t="s">
        <v>1086</v>
      </c>
      <c r="E114" s="31" t="s">
        <v>558</v>
      </c>
      <c r="F114" s="84">
        <v>149000</v>
      </c>
      <c r="G114" s="32">
        <v>22.6</v>
      </c>
      <c r="H114" s="32" t="s">
        <v>329</v>
      </c>
    </row>
    <row r="115" spans="1:8" ht="15" customHeight="1">
      <c r="A115" s="83">
        <v>45414</v>
      </c>
      <c r="B115" s="32">
        <v>539097</v>
      </c>
      <c r="C115" s="31" t="s">
        <v>955</v>
      </c>
      <c r="D115" s="31" t="s">
        <v>1087</v>
      </c>
      <c r="E115" s="31" t="s">
        <v>558</v>
      </c>
      <c r="F115" s="84">
        <v>600000</v>
      </c>
      <c r="G115" s="32">
        <v>17.89</v>
      </c>
      <c r="H115" s="32" t="s">
        <v>329</v>
      </c>
    </row>
    <row r="116" spans="1:8" ht="15" customHeight="1">
      <c r="A116" s="83">
        <v>45414</v>
      </c>
      <c r="B116" s="32">
        <v>539097</v>
      </c>
      <c r="C116" s="31" t="s">
        <v>955</v>
      </c>
      <c r="D116" s="31" t="s">
        <v>927</v>
      </c>
      <c r="E116" s="31" t="s">
        <v>559</v>
      </c>
      <c r="F116" s="84">
        <v>547456</v>
      </c>
      <c r="G116" s="32">
        <v>17.87</v>
      </c>
      <c r="H116" s="32" t="s">
        <v>329</v>
      </c>
    </row>
    <row r="117" spans="1:8" ht="15" customHeight="1">
      <c r="A117" s="83">
        <v>45414</v>
      </c>
      <c r="B117" s="32">
        <v>539097</v>
      </c>
      <c r="C117" s="31" t="s">
        <v>955</v>
      </c>
      <c r="D117" s="31" t="s">
        <v>927</v>
      </c>
      <c r="E117" s="31" t="s">
        <v>558</v>
      </c>
      <c r="F117" s="84">
        <v>12017</v>
      </c>
      <c r="G117" s="32">
        <v>17.73</v>
      </c>
      <c r="H117" s="32" t="s">
        <v>329</v>
      </c>
    </row>
    <row r="118" spans="1:8" ht="15" customHeight="1">
      <c r="A118" s="83">
        <v>45414</v>
      </c>
      <c r="B118" s="32">
        <v>519224</v>
      </c>
      <c r="C118" s="31" t="s">
        <v>956</v>
      </c>
      <c r="D118" s="31" t="s">
        <v>1088</v>
      </c>
      <c r="E118" s="31" t="s">
        <v>558</v>
      </c>
      <c r="F118" s="84">
        <v>43479</v>
      </c>
      <c r="G118" s="32">
        <v>41.48</v>
      </c>
      <c r="H118" s="32" t="s">
        <v>329</v>
      </c>
    </row>
    <row r="119" spans="1:8" ht="15" customHeight="1">
      <c r="A119" s="83">
        <v>45414</v>
      </c>
      <c r="B119" s="32">
        <v>519224</v>
      </c>
      <c r="C119" s="31" t="s">
        <v>956</v>
      </c>
      <c r="D119" s="31" t="s">
        <v>1088</v>
      </c>
      <c r="E119" s="31" t="s">
        <v>559</v>
      </c>
      <c r="F119" s="84">
        <v>60834</v>
      </c>
      <c r="G119" s="32">
        <v>44.01</v>
      </c>
      <c r="H119" s="32" t="s">
        <v>329</v>
      </c>
    </row>
    <row r="120" spans="1:8" ht="15" customHeight="1">
      <c r="A120" s="83">
        <v>45414</v>
      </c>
      <c r="B120" s="32" t="s">
        <v>1089</v>
      </c>
      <c r="C120" s="31" t="s">
        <v>1090</v>
      </c>
      <c r="D120" s="31" t="s">
        <v>918</v>
      </c>
      <c r="E120" s="31" t="s">
        <v>558</v>
      </c>
      <c r="F120" s="84">
        <v>104095</v>
      </c>
      <c r="G120" s="32">
        <v>485.43</v>
      </c>
      <c r="H120" s="32" t="s">
        <v>920</v>
      </c>
    </row>
    <row r="121" spans="1:8" ht="15" customHeight="1">
      <c r="A121" s="83">
        <v>45414</v>
      </c>
      <c r="B121" s="32" t="s">
        <v>958</v>
      </c>
      <c r="C121" s="31" t="s">
        <v>959</v>
      </c>
      <c r="D121" s="31" t="s">
        <v>1091</v>
      </c>
      <c r="E121" s="31" t="s">
        <v>558</v>
      </c>
      <c r="F121" s="84">
        <v>596829</v>
      </c>
      <c r="G121" s="32">
        <v>9.65</v>
      </c>
      <c r="H121" s="32" t="s">
        <v>920</v>
      </c>
    </row>
    <row r="122" spans="1:8" ht="15" customHeight="1">
      <c r="A122" s="83">
        <v>45414</v>
      </c>
      <c r="B122" s="32" t="s">
        <v>958</v>
      </c>
      <c r="C122" s="31" t="s">
        <v>959</v>
      </c>
      <c r="D122" s="31" t="s">
        <v>1092</v>
      </c>
      <c r="E122" s="31" t="s">
        <v>558</v>
      </c>
      <c r="F122" s="84">
        <v>510920</v>
      </c>
      <c r="G122" s="32">
        <v>9.6999999999999993</v>
      </c>
      <c r="H122" s="32" t="s">
        <v>920</v>
      </c>
    </row>
    <row r="123" spans="1:8" ht="15" customHeight="1">
      <c r="A123" s="83">
        <v>45414</v>
      </c>
      <c r="B123" s="32" t="s">
        <v>1093</v>
      </c>
      <c r="C123" s="31" t="s">
        <v>1094</v>
      </c>
      <c r="D123" s="31" t="s">
        <v>918</v>
      </c>
      <c r="E123" s="31" t="s">
        <v>558</v>
      </c>
      <c r="F123" s="84">
        <v>232969</v>
      </c>
      <c r="G123" s="32">
        <v>578.64</v>
      </c>
      <c r="H123" s="32" t="s">
        <v>920</v>
      </c>
    </row>
    <row r="124" spans="1:8" ht="15" customHeight="1">
      <c r="A124" s="83">
        <v>45414</v>
      </c>
      <c r="B124" s="32" t="s">
        <v>1093</v>
      </c>
      <c r="C124" s="31" t="s">
        <v>1094</v>
      </c>
      <c r="D124" s="31" t="s">
        <v>1095</v>
      </c>
      <c r="E124" s="31" t="s">
        <v>558</v>
      </c>
      <c r="F124" s="84">
        <v>182299</v>
      </c>
      <c r="G124" s="32">
        <v>589.66</v>
      </c>
      <c r="H124" s="32" t="s">
        <v>920</v>
      </c>
    </row>
    <row r="125" spans="1:8" ht="15" customHeight="1">
      <c r="A125" s="83">
        <v>45414</v>
      </c>
      <c r="B125" s="32" t="s">
        <v>1093</v>
      </c>
      <c r="C125" s="31" t="s">
        <v>1094</v>
      </c>
      <c r="D125" s="31" t="s">
        <v>919</v>
      </c>
      <c r="E125" s="31" t="s">
        <v>558</v>
      </c>
      <c r="F125" s="84">
        <v>166899</v>
      </c>
      <c r="G125" s="32">
        <v>591.51</v>
      </c>
      <c r="H125" s="32" t="s">
        <v>920</v>
      </c>
    </row>
    <row r="126" spans="1:8" ht="15" customHeight="1">
      <c r="A126" s="83">
        <v>45414</v>
      </c>
      <c r="B126" s="32" t="s">
        <v>1096</v>
      </c>
      <c r="C126" s="31" t="s">
        <v>1097</v>
      </c>
      <c r="D126" s="31" t="s">
        <v>1098</v>
      </c>
      <c r="E126" s="31" t="s">
        <v>558</v>
      </c>
      <c r="F126" s="84">
        <v>200000</v>
      </c>
      <c r="G126" s="32">
        <v>120.75</v>
      </c>
      <c r="H126" s="32" t="s">
        <v>920</v>
      </c>
    </row>
    <row r="127" spans="1:8" ht="15" customHeight="1">
      <c r="A127" s="83">
        <v>45414</v>
      </c>
      <c r="B127" s="32" t="s">
        <v>1096</v>
      </c>
      <c r="C127" s="31" t="s">
        <v>1097</v>
      </c>
      <c r="D127" s="31" t="s">
        <v>1099</v>
      </c>
      <c r="E127" s="31" t="s">
        <v>558</v>
      </c>
      <c r="F127" s="84">
        <v>282629</v>
      </c>
      <c r="G127" s="32">
        <v>112</v>
      </c>
      <c r="H127" s="32" t="s">
        <v>920</v>
      </c>
    </row>
    <row r="128" spans="1:8" ht="15" customHeight="1">
      <c r="A128" s="83">
        <v>45414</v>
      </c>
      <c r="B128" s="32" t="s">
        <v>1096</v>
      </c>
      <c r="C128" s="31" t="s">
        <v>1097</v>
      </c>
      <c r="D128" s="31" t="s">
        <v>1100</v>
      </c>
      <c r="E128" s="31" t="s">
        <v>558</v>
      </c>
      <c r="F128" s="84">
        <v>304000</v>
      </c>
      <c r="G128" s="32">
        <v>117.47</v>
      </c>
      <c r="H128" s="32" t="s">
        <v>920</v>
      </c>
    </row>
    <row r="129" spans="1:8" ht="15" customHeight="1">
      <c r="A129" s="83">
        <v>45414</v>
      </c>
      <c r="B129" s="32" t="s">
        <v>1101</v>
      </c>
      <c r="C129" s="31" t="s">
        <v>1102</v>
      </c>
      <c r="D129" s="31" t="s">
        <v>943</v>
      </c>
      <c r="E129" s="31" t="s">
        <v>558</v>
      </c>
      <c r="F129" s="84">
        <v>144900</v>
      </c>
      <c r="G129" s="32">
        <v>383.38</v>
      </c>
      <c r="H129" s="32" t="s">
        <v>920</v>
      </c>
    </row>
    <row r="130" spans="1:8" ht="15" customHeight="1">
      <c r="A130" s="83">
        <v>45414</v>
      </c>
      <c r="B130" s="32" t="s">
        <v>960</v>
      </c>
      <c r="C130" s="31" t="s">
        <v>961</v>
      </c>
      <c r="D130" s="31" t="s">
        <v>918</v>
      </c>
      <c r="E130" s="31" t="s">
        <v>558</v>
      </c>
      <c r="F130" s="84">
        <v>227897</v>
      </c>
      <c r="G130" s="32">
        <v>892.14</v>
      </c>
      <c r="H130" s="32" t="s">
        <v>920</v>
      </c>
    </row>
    <row r="131" spans="1:8" ht="15" customHeight="1">
      <c r="A131" s="83">
        <v>45414</v>
      </c>
      <c r="B131" s="32" t="s">
        <v>962</v>
      </c>
      <c r="C131" s="31" t="s">
        <v>963</v>
      </c>
      <c r="D131" s="31" t="s">
        <v>1103</v>
      </c>
      <c r="E131" s="31" t="s">
        <v>558</v>
      </c>
      <c r="F131" s="84">
        <v>650000</v>
      </c>
      <c r="G131" s="32">
        <v>17.510000000000002</v>
      </c>
      <c r="H131" s="32" t="s">
        <v>920</v>
      </c>
    </row>
    <row r="132" spans="1:8" ht="15" customHeight="1">
      <c r="A132" s="83">
        <v>45414</v>
      </c>
      <c r="B132" s="32" t="s">
        <v>962</v>
      </c>
      <c r="C132" s="31" t="s">
        <v>963</v>
      </c>
      <c r="D132" s="31" t="s">
        <v>964</v>
      </c>
      <c r="E132" s="31" t="s">
        <v>558</v>
      </c>
      <c r="F132" s="84">
        <v>655980</v>
      </c>
      <c r="G132" s="32">
        <v>17.45</v>
      </c>
      <c r="H132" s="32" t="s">
        <v>920</v>
      </c>
    </row>
    <row r="133" spans="1:8" ht="15" customHeight="1">
      <c r="A133" s="83">
        <v>45414</v>
      </c>
      <c r="B133" s="32" t="s">
        <v>962</v>
      </c>
      <c r="C133" s="31" t="s">
        <v>963</v>
      </c>
      <c r="D133" s="31" t="s">
        <v>976</v>
      </c>
      <c r="E133" s="31" t="s">
        <v>558</v>
      </c>
      <c r="F133" s="84">
        <v>700000</v>
      </c>
      <c r="G133" s="32">
        <v>17.2</v>
      </c>
      <c r="H133" s="32" t="s">
        <v>920</v>
      </c>
    </row>
    <row r="134" spans="1:8" ht="15" customHeight="1">
      <c r="A134" s="83">
        <v>45414</v>
      </c>
      <c r="B134" s="32" t="s">
        <v>1104</v>
      </c>
      <c r="C134" s="31" t="s">
        <v>1105</v>
      </c>
      <c r="D134" s="31" t="s">
        <v>1106</v>
      </c>
      <c r="E134" s="31" t="s">
        <v>558</v>
      </c>
      <c r="F134" s="84">
        <v>500000</v>
      </c>
      <c r="G134" s="32">
        <v>73.97</v>
      </c>
      <c r="H134" s="32" t="s">
        <v>920</v>
      </c>
    </row>
    <row r="135" spans="1:8" ht="15" customHeight="1">
      <c r="A135" s="83">
        <v>45414</v>
      </c>
      <c r="B135" s="32" t="s">
        <v>965</v>
      </c>
      <c r="C135" s="31" t="s">
        <v>966</v>
      </c>
      <c r="D135" s="31" t="s">
        <v>957</v>
      </c>
      <c r="E135" s="31" t="s">
        <v>558</v>
      </c>
      <c r="F135" s="84">
        <v>89000</v>
      </c>
      <c r="G135" s="32">
        <v>276.27</v>
      </c>
      <c r="H135" s="32" t="s">
        <v>920</v>
      </c>
    </row>
    <row r="136" spans="1:8" ht="15" customHeight="1">
      <c r="A136" s="83">
        <v>45414</v>
      </c>
      <c r="B136" s="32" t="s">
        <v>965</v>
      </c>
      <c r="C136" s="31" t="s">
        <v>966</v>
      </c>
      <c r="D136" s="31" t="s">
        <v>1107</v>
      </c>
      <c r="E136" s="31" t="s">
        <v>558</v>
      </c>
      <c r="F136" s="84">
        <v>100000</v>
      </c>
      <c r="G136" s="32">
        <v>276.7</v>
      </c>
      <c r="H136" s="32" t="s">
        <v>920</v>
      </c>
    </row>
    <row r="137" spans="1:8" ht="15" customHeight="1">
      <c r="A137" s="83">
        <v>45414</v>
      </c>
      <c r="B137" s="32" t="s">
        <v>1108</v>
      </c>
      <c r="C137" s="31" t="s">
        <v>1109</v>
      </c>
      <c r="D137" s="31" t="s">
        <v>918</v>
      </c>
      <c r="E137" s="31" t="s">
        <v>558</v>
      </c>
      <c r="F137" s="84">
        <v>1855039</v>
      </c>
      <c r="G137" s="32">
        <v>107.18</v>
      </c>
      <c r="H137" s="32" t="s">
        <v>920</v>
      </c>
    </row>
    <row r="138" spans="1:8" ht="15" customHeight="1">
      <c r="A138" s="83">
        <v>45414</v>
      </c>
      <c r="B138" s="32" t="s">
        <v>1110</v>
      </c>
      <c r="C138" s="31" t="s">
        <v>1111</v>
      </c>
      <c r="D138" s="31" t="s">
        <v>943</v>
      </c>
      <c r="E138" s="31" t="s">
        <v>558</v>
      </c>
      <c r="F138" s="84">
        <v>702035</v>
      </c>
      <c r="G138" s="32">
        <v>38.020000000000003</v>
      </c>
      <c r="H138" s="32" t="s">
        <v>920</v>
      </c>
    </row>
    <row r="139" spans="1:8" ht="15" customHeight="1">
      <c r="A139" s="83">
        <v>45414</v>
      </c>
      <c r="B139" s="32" t="s">
        <v>1112</v>
      </c>
      <c r="C139" s="31" t="s">
        <v>1113</v>
      </c>
      <c r="D139" s="31" t="s">
        <v>1114</v>
      </c>
      <c r="E139" s="31" t="s">
        <v>558</v>
      </c>
      <c r="F139" s="84">
        <v>4000000</v>
      </c>
      <c r="G139" s="32">
        <v>144.5</v>
      </c>
      <c r="H139" s="32" t="s">
        <v>920</v>
      </c>
    </row>
    <row r="140" spans="1:8" ht="15" customHeight="1">
      <c r="A140" s="83">
        <v>45414</v>
      </c>
      <c r="B140" s="32" t="s">
        <v>967</v>
      </c>
      <c r="C140" s="31" t="s">
        <v>968</v>
      </c>
      <c r="D140" s="31" t="s">
        <v>918</v>
      </c>
      <c r="E140" s="31" t="s">
        <v>558</v>
      </c>
      <c r="F140" s="84">
        <v>331719</v>
      </c>
      <c r="G140" s="32">
        <v>679.17</v>
      </c>
      <c r="H140" s="32" t="s">
        <v>920</v>
      </c>
    </row>
    <row r="141" spans="1:8" ht="15" customHeight="1">
      <c r="A141" s="83">
        <v>45414</v>
      </c>
      <c r="B141" s="32" t="s">
        <v>1115</v>
      </c>
      <c r="C141" s="31" t="s">
        <v>1116</v>
      </c>
      <c r="D141" s="31" t="s">
        <v>918</v>
      </c>
      <c r="E141" s="31" t="s">
        <v>558</v>
      </c>
      <c r="F141" s="84">
        <v>742616</v>
      </c>
      <c r="G141" s="32">
        <v>645.28</v>
      </c>
      <c r="H141" s="32" t="s">
        <v>920</v>
      </c>
    </row>
    <row r="142" spans="1:8" ht="15" customHeight="1">
      <c r="A142" s="83">
        <v>45414</v>
      </c>
      <c r="B142" s="32" t="s">
        <v>1117</v>
      </c>
      <c r="C142" s="31" t="s">
        <v>1118</v>
      </c>
      <c r="D142" s="31" t="s">
        <v>1119</v>
      </c>
      <c r="E142" s="31" t="s">
        <v>558</v>
      </c>
      <c r="F142" s="84">
        <v>1300808</v>
      </c>
      <c r="G142" s="32">
        <v>234.98</v>
      </c>
      <c r="H142" s="32" t="s">
        <v>920</v>
      </c>
    </row>
    <row r="143" spans="1:8" ht="15" customHeight="1">
      <c r="A143" s="83">
        <v>45414</v>
      </c>
      <c r="B143" s="32" t="s">
        <v>1117</v>
      </c>
      <c r="C143" s="31" t="s">
        <v>1118</v>
      </c>
      <c r="D143" s="31" t="s">
        <v>1120</v>
      </c>
      <c r="E143" s="31" t="s">
        <v>558</v>
      </c>
      <c r="F143" s="84">
        <v>1393450</v>
      </c>
      <c r="G143" s="32">
        <v>235.01</v>
      </c>
      <c r="H143" s="32" t="s">
        <v>920</v>
      </c>
    </row>
    <row r="144" spans="1:8" ht="15" customHeight="1">
      <c r="A144" s="83">
        <v>45414</v>
      </c>
      <c r="B144" s="32" t="s">
        <v>1121</v>
      </c>
      <c r="C144" s="31" t="s">
        <v>1122</v>
      </c>
      <c r="D144" s="31" t="s">
        <v>1123</v>
      </c>
      <c r="E144" s="31" t="s">
        <v>558</v>
      </c>
      <c r="F144" s="84">
        <v>95632</v>
      </c>
      <c r="G144" s="32">
        <v>33.82</v>
      </c>
      <c r="H144" s="32" t="s">
        <v>920</v>
      </c>
    </row>
    <row r="145" spans="1:8" ht="15" customHeight="1">
      <c r="A145" s="83">
        <v>45414</v>
      </c>
      <c r="B145" s="32" t="s">
        <v>1124</v>
      </c>
      <c r="C145" s="31" t="s">
        <v>1125</v>
      </c>
      <c r="D145" s="31" t="s">
        <v>949</v>
      </c>
      <c r="E145" s="31" t="s">
        <v>558</v>
      </c>
      <c r="F145" s="84">
        <v>75000</v>
      </c>
      <c r="G145" s="32">
        <v>121.59</v>
      </c>
      <c r="H145" s="32" t="s">
        <v>920</v>
      </c>
    </row>
    <row r="146" spans="1:8" ht="15" customHeight="1">
      <c r="A146" s="83">
        <v>45414</v>
      </c>
      <c r="B146" s="32" t="s">
        <v>1126</v>
      </c>
      <c r="C146" s="31" t="s">
        <v>1127</v>
      </c>
      <c r="D146" s="31" t="s">
        <v>1128</v>
      </c>
      <c r="E146" s="31" t="s">
        <v>558</v>
      </c>
      <c r="F146" s="84">
        <v>1145000</v>
      </c>
      <c r="G146" s="32">
        <v>8.15</v>
      </c>
      <c r="H146" s="32" t="s">
        <v>920</v>
      </c>
    </row>
    <row r="147" spans="1:8" ht="15" customHeight="1">
      <c r="A147" s="83">
        <v>45414</v>
      </c>
      <c r="B147" s="32" t="s">
        <v>1129</v>
      </c>
      <c r="C147" s="31" t="s">
        <v>1130</v>
      </c>
      <c r="D147" s="31" t="s">
        <v>918</v>
      </c>
      <c r="E147" s="31" t="s">
        <v>558</v>
      </c>
      <c r="F147" s="84">
        <v>1440585</v>
      </c>
      <c r="G147" s="32">
        <v>437.3</v>
      </c>
      <c r="H147" s="32" t="s">
        <v>920</v>
      </c>
    </row>
    <row r="148" spans="1:8" ht="15" customHeight="1">
      <c r="A148" s="83">
        <v>45414</v>
      </c>
      <c r="B148" s="32" t="s">
        <v>1131</v>
      </c>
      <c r="C148" s="31" t="s">
        <v>1132</v>
      </c>
      <c r="D148" s="31" t="s">
        <v>1133</v>
      </c>
      <c r="E148" s="31" t="s">
        <v>558</v>
      </c>
      <c r="F148" s="84">
        <v>201600</v>
      </c>
      <c r="G148" s="32">
        <v>191.74</v>
      </c>
      <c r="H148" s="32" t="s">
        <v>920</v>
      </c>
    </row>
    <row r="149" spans="1:8" ht="15" customHeight="1">
      <c r="A149" s="83">
        <v>45414</v>
      </c>
      <c r="B149" s="32" t="s">
        <v>1131</v>
      </c>
      <c r="C149" s="31" t="s">
        <v>1132</v>
      </c>
      <c r="D149" s="31" t="s">
        <v>1134</v>
      </c>
      <c r="E149" s="31" t="s">
        <v>558</v>
      </c>
      <c r="F149" s="84">
        <v>222400</v>
      </c>
      <c r="G149" s="32">
        <v>193.56</v>
      </c>
      <c r="H149" s="32" t="s">
        <v>920</v>
      </c>
    </row>
    <row r="150" spans="1:8" ht="15" customHeight="1">
      <c r="A150" s="83">
        <v>45414</v>
      </c>
      <c r="B150" s="32" t="s">
        <v>1131</v>
      </c>
      <c r="C150" s="31" t="s">
        <v>1132</v>
      </c>
      <c r="D150" s="31" t="s">
        <v>1135</v>
      </c>
      <c r="E150" s="31" t="s">
        <v>558</v>
      </c>
      <c r="F150" s="84">
        <v>149600</v>
      </c>
      <c r="G150" s="32">
        <v>193.96</v>
      </c>
      <c r="H150" s="32" t="s">
        <v>920</v>
      </c>
    </row>
    <row r="151" spans="1:8" ht="15" customHeight="1">
      <c r="A151" s="83">
        <v>45414</v>
      </c>
      <c r="B151" s="32" t="s">
        <v>1131</v>
      </c>
      <c r="C151" s="31" t="s">
        <v>1132</v>
      </c>
      <c r="D151" s="31" t="s">
        <v>1136</v>
      </c>
      <c r="E151" s="31" t="s">
        <v>558</v>
      </c>
      <c r="F151" s="84">
        <v>127200</v>
      </c>
      <c r="G151" s="32">
        <v>192.73</v>
      </c>
      <c r="H151" s="32" t="s">
        <v>920</v>
      </c>
    </row>
    <row r="152" spans="1:8" ht="15" customHeight="1">
      <c r="A152" s="83">
        <v>45414</v>
      </c>
      <c r="B152" s="32" t="s">
        <v>1131</v>
      </c>
      <c r="C152" s="31" t="s">
        <v>1132</v>
      </c>
      <c r="D152" s="31" t="s">
        <v>1137</v>
      </c>
      <c r="E152" s="31" t="s">
        <v>558</v>
      </c>
      <c r="F152" s="84">
        <v>149600</v>
      </c>
      <c r="G152" s="32">
        <v>191.98</v>
      </c>
      <c r="H152" s="32" t="s">
        <v>920</v>
      </c>
    </row>
    <row r="153" spans="1:8" ht="15" customHeight="1">
      <c r="A153" s="83">
        <v>45414</v>
      </c>
      <c r="B153" s="32" t="s">
        <v>1138</v>
      </c>
      <c r="C153" s="31" t="s">
        <v>1139</v>
      </c>
      <c r="D153" s="31" t="s">
        <v>931</v>
      </c>
      <c r="E153" s="31" t="s">
        <v>558</v>
      </c>
      <c r="F153" s="84">
        <v>37596</v>
      </c>
      <c r="G153" s="32">
        <v>656.24</v>
      </c>
      <c r="H153" s="32" t="s">
        <v>920</v>
      </c>
    </row>
    <row r="154" spans="1:8" ht="15" customHeight="1">
      <c r="A154" s="83">
        <v>45414</v>
      </c>
      <c r="B154" s="32" t="s">
        <v>1140</v>
      </c>
      <c r="C154" s="31" t="s">
        <v>1141</v>
      </c>
      <c r="D154" s="31" t="s">
        <v>918</v>
      </c>
      <c r="E154" s="31" t="s">
        <v>558</v>
      </c>
      <c r="F154" s="84">
        <v>1668755</v>
      </c>
      <c r="G154" s="32">
        <v>55.53</v>
      </c>
      <c r="H154" s="32" t="s">
        <v>920</v>
      </c>
    </row>
    <row r="155" spans="1:8" ht="15" customHeight="1">
      <c r="A155" s="83">
        <v>45414</v>
      </c>
      <c r="B155" s="32" t="s">
        <v>969</v>
      </c>
      <c r="C155" s="31" t="s">
        <v>970</v>
      </c>
      <c r="D155" s="31" t="s">
        <v>918</v>
      </c>
      <c r="E155" s="31" t="s">
        <v>558</v>
      </c>
      <c r="F155" s="84">
        <v>543803</v>
      </c>
      <c r="G155" s="32">
        <v>89.45</v>
      </c>
      <c r="H155" s="32" t="s">
        <v>920</v>
      </c>
    </row>
    <row r="156" spans="1:8" ht="15" customHeight="1">
      <c r="A156" s="83">
        <v>45414</v>
      </c>
      <c r="B156" s="32" t="s">
        <v>1142</v>
      </c>
      <c r="C156" s="31" t="s">
        <v>1143</v>
      </c>
      <c r="D156" s="31" t="s">
        <v>1144</v>
      </c>
      <c r="E156" s="31" t="s">
        <v>558</v>
      </c>
      <c r="F156" s="84">
        <v>100000</v>
      </c>
      <c r="G156" s="32">
        <v>44.43</v>
      </c>
      <c r="H156" s="32" t="s">
        <v>920</v>
      </c>
    </row>
    <row r="157" spans="1:8" ht="15" customHeight="1">
      <c r="A157" s="83">
        <v>45414</v>
      </c>
      <c r="B157" s="32" t="s">
        <v>1145</v>
      </c>
      <c r="C157" s="31" t="s">
        <v>1146</v>
      </c>
      <c r="D157" s="31" t="s">
        <v>918</v>
      </c>
      <c r="E157" s="31" t="s">
        <v>558</v>
      </c>
      <c r="F157" s="84">
        <v>290861</v>
      </c>
      <c r="G157" s="32">
        <v>394.28</v>
      </c>
      <c r="H157" s="32" t="s">
        <v>920</v>
      </c>
    </row>
    <row r="158" spans="1:8" ht="15" customHeight="1">
      <c r="A158" s="83">
        <v>45414</v>
      </c>
      <c r="B158" s="32" t="s">
        <v>971</v>
      </c>
      <c r="C158" s="31" t="s">
        <v>972</v>
      </c>
      <c r="D158" s="31" t="s">
        <v>957</v>
      </c>
      <c r="E158" s="31" t="s">
        <v>558</v>
      </c>
      <c r="F158" s="84">
        <v>68000</v>
      </c>
      <c r="G158" s="32">
        <v>126.8</v>
      </c>
      <c r="H158" s="32" t="s">
        <v>920</v>
      </c>
    </row>
    <row r="159" spans="1:8" ht="15" customHeight="1">
      <c r="A159" s="83">
        <v>45414</v>
      </c>
      <c r="B159" s="32" t="s">
        <v>1147</v>
      </c>
      <c r="C159" s="31" t="s">
        <v>1148</v>
      </c>
      <c r="D159" s="31" t="s">
        <v>1149</v>
      </c>
      <c r="E159" s="31" t="s">
        <v>558</v>
      </c>
      <c r="F159" s="84">
        <v>3185527</v>
      </c>
      <c r="G159" s="32">
        <v>4.25</v>
      </c>
      <c r="H159" s="32" t="s">
        <v>920</v>
      </c>
    </row>
    <row r="160" spans="1:8" ht="15" customHeight="1">
      <c r="A160" s="83">
        <v>45414</v>
      </c>
      <c r="B160" s="32" t="s">
        <v>731</v>
      </c>
      <c r="C160" s="31" t="s">
        <v>1150</v>
      </c>
      <c r="D160" s="31" t="s">
        <v>918</v>
      </c>
      <c r="E160" s="31" t="s">
        <v>558</v>
      </c>
      <c r="F160" s="84">
        <v>633497</v>
      </c>
      <c r="G160" s="32">
        <v>353.76</v>
      </c>
      <c r="H160" s="32" t="s">
        <v>920</v>
      </c>
    </row>
    <row r="161" spans="1:8" ht="15" customHeight="1">
      <c r="A161" s="83">
        <v>45414</v>
      </c>
      <c r="B161" s="32" t="s">
        <v>508</v>
      </c>
      <c r="C161" s="31" t="s">
        <v>1151</v>
      </c>
      <c r="D161" s="31" t="s">
        <v>931</v>
      </c>
      <c r="E161" s="31" t="s">
        <v>558</v>
      </c>
      <c r="F161" s="84">
        <v>1536426</v>
      </c>
      <c r="G161" s="32">
        <v>222.5</v>
      </c>
      <c r="H161" s="32" t="s">
        <v>920</v>
      </c>
    </row>
    <row r="162" spans="1:8" ht="15" customHeight="1">
      <c r="A162" s="83">
        <v>45414</v>
      </c>
      <c r="B162" s="32" t="s">
        <v>1152</v>
      </c>
      <c r="C162" s="31" t="s">
        <v>1153</v>
      </c>
      <c r="D162" s="31" t="s">
        <v>1154</v>
      </c>
      <c r="E162" s="31" t="s">
        <v>558</v>
      </c>
      <c r="F162" s="84">
        <v>37000</v>
      </c>
      <c r="G162" s="32">
        <v>315.97000000000003</v>
      </c>
      <c r="H162" s="32" t="s">
        <v>920</v>
      </c>
    </row>
    <row r="163" spans="1:8" ht="15" customHeight="1">
      <c r="A163" s="83">
        <v>45414</v>
      </c>
      <c r="B163" s="32" t="s">
        <v>1155</v>
      </c>
      <c r="C163" s="31" t="s">
        <v>1156</v>
      </c>
      <c r="D163" s="31" t="s">
        <v>1107</v>
      </c>
      <c r="E163" s="31" t="s">
        <v>558</v>
      </c>
      <c r="F163" s="84">
        <v>180000</v>
      </c>
      <c r="G163" s="32">
        <v>197.15</v>
      </c>
      <c r="H163" s="32" t="s">
        <v>920</v>
      </c>
    </row>
    <row r="164" spans="1:8" ht="15" customHeight="1">
      <c r="A164" s="83">
        <v>45414</v>
      </c>
      <c r="B164" s="32" t="s">
        <v>1157</v>
      </c>
      <c r="C164" s="31" t="s">
        <v>1158</v>
      </c>
      <c r="D164" s="31" t="s">
        <v>931</v>
      </c>
      <c r="E164" s="31" t="s">
        <v>558</v>
      </c>
      <c r="F164" s="84">
        <v>182400</v>
      </c>
      <c r="G164" s="32">
        <v>223.25</v>
      </c>
      <c r="H164" s="32" t="s">
        <v>920</v>
      </c>
    </row>
    <row r="165" spans="1:8" ht="15" customHeight="1">
      <c r="A165" s="83">
        <v>45414</v>
      </c>
      <c r="B165" s="32" t="s">
        <v>1157</v>
      </c>
      <c r="C165" s="31" t="s">
        <v>1158</v>
      </c>
      <c r="D165" s="31" t="s">
        <v>1159</v>
      </c>
      <c r="E165" s="31" t="s">
        <v>558</v>
      </c>
      <c r="F165" s="84">
        <v>66000</v>
      </c>
      <c r="G165" s="32">
        <v>222.25</v>
      </c>
      <c r="H165" s="32" t="s">
        <v>920</v>
      </c>
    </row>
    <row r="166" spans="1:8" ht="15" customHeight="1">
      <c r="A166" s="83">
        <v>45414</v>
      </c>
      <c r="B166" s="32" t="s">
        <v>1157</v>
      </c>
      <c r="C166" s="31" t="s">
        <v>1158</v>
      </c>
      <c r="D166" s="31" t="s">
        <v>957</v>
      </c>
      <c r="E166" s="31" t="s">
        <v>558</v>
      </c>
      <c r="F166" s="84">
        <v>111600</v>
      </c>
      <c r="G166" s="32">
        <v>223.49</v>
      </c>
      <c r="H166" s="32" t="s">
        <v>920</v>
      </c>
    </row>
    <row r="167" spans="1:8" ht="15" customHeight="1">
      <c r="A167" s="83">
        <v>45414</v>
      </c>
      <c r="B167" s="32" t="s">
        <v>933</v>
      </c>
      <c r="C167" s="31" t="s">
        <v>934</v>
      </c>
      <c r="D167" s="31" t="s">
        <v>1106</v>
      </c>
      <c r="E167" s="31" t="s">
        <v>558</v>
      </c>
      <c r="F167" s="84">
        <v>828092</v>
      </c>
      <c r="G167" s="32">
        <v>67.150000000000006</v>
      </c>
      <c r="H167" s="32" t="s">
        <v>920</v>
      </c>
    </row>
    <row r="168" spans="1:8" ht="15" customHeight="1">
      <c r="A168" s="83">
        <v>45414</v>
      </c>
      <c r="B168" s="32" t="s">
        <v>1160</v>
      </c>
      <c r="C168" s="31" t="s">
        <v>1161</v>
      </c>
      <c r="D168" s="31" t="s">
        <v>919</v>
      </c>
      <c r="E168" s="31" t="s">
        <v>558</v>
      </c>
      <c r="F168" s="84">
        <v>103271</v>
      </c>
      <c r="G168" s="32">
        <v>345.56</v>
      </c>
      <c r="H168" s="32" t="s">
        <v>920</v>
      </c>
    </row>
    <row r="169" spans="1:8" ht="15" customHeight="1">
      <c r="A169" s="83">
        <v>45414</v>
      </c>
      <c r="B169" s="32" t="s">
        <v>1160</v>
      </c>
      <c r="C169" s="31" t="s">
        <v>1161</v>
      </c>
      <c r="D169" s="31" t="s">
        <v>931</v>
      </c>
      <c r="E169" s="31" t="s">
        <v>558</v>
      </c>
      <c r="F169" s="84">
        <v>308918</v>
      </c>
      <c r="G169" s="32">
        <v>362.14</v>
      </c>
      <c r="H169" s="32" t="s">
        <v>920</v>
      </c>
    </row>
    <row r="170" spans="1:8" ht="15" customHeight="1">
      <c r="A170" s="83">
        <v>45414</v>
      </c>
      <c r="B170" s="32" t="s">
        <v>1160</v>
      </c>
      <c r="C170" s="31" t="s">
        <v>1161</v>
      </c>
      <c r="D170" s="31" t="s">
        <v>918</v>
      </c>
      <c r="E170" s="31" t="s">
        <v>558</v>
      </c>
      <c r="F170" s="84">
        <v>133699</v>
      </c>
      <c r="G170" s="32">
        <v>332.25</v>
      </c>
      <c r="H170" s="32" t="s">
        <v>920</v>
      </c>
    </row>
    <row r="171" spans="1:8" ht="15" customHeight="1">
      <c r="A171" s="83">
        <v>45414</v>
      </c>
      <c r="B171" s="32" t="s">
        <v>974</v>
      </c>
      <c r="C171" s="31" t="s">
        <v>975</v>
      </c>
      <c r="D171" s="31" t="s">
        <v>918</v>
      </c>
      <c r="E171" s="31" t="s">
        <v>558</v>
      </c>
      <c r="F171" s="84">
        <v>1442655</v>
      </c>
      <c r="G171" s="32">
        <v>77.290000000000006</v>
      </c>
      <c r="H171" s="32" t="s">
        <v>920</v>
      </c>
    </row>
    <row r="172" spans="1:8" ht="15" customHeight="1">
      <c r="A172" s="83">
        <v>45414</v>
      </c>
      <c r="B172" s="32" t="s">
        <v>974</v>
      </c>
      <c r="C172" s="31" t="s">
        <v>975</v>
      </c>
      <c r="D172" s="31" t="s">
        <v>935</v>
      </c>
      <c r="E172" s="31" t="s">
        <v>558</v>
      </c>
      <c r="F172" s="84">
        <v>2545555</v>
      </c>
      <c r="G172" s="32">
        <v>77.42</v>
      </c>
      <c r="H172" s="32" t="s">
        <v>920</v>
      </c>
    </row>
    <row r="173" spans="1:8" ht="15" customHeight="1">
      <c r="A173" s="83">
        <v>45414</v>
      </c>
      <c r="B173" s="32" t="s">
        <v>956</v>
      </c>
      <c r="C173" s="31" t="s">
        <v>1162</v>
      </c>
      <c r="D173" s="31" t="s">
        <v>1088</v>
      </c>
      <c r="E173" s="31" t="s">
        <v>558</v>
      </c>
      <c r="F173" s="84">
        <v>60655</v>
      </c>
      <c r="G173" s="32">
        <v>43.43</v>
      </c>
      <c r="H173" s="32" t="s">
        <v>920</v>
      </c>
    </row>
    <row r="174" spans="1:8" ht="15" customHeight="1">
      <c r="A174" s="83">
        <v>45414</v>
      </c>
      <c r="B174" s="32" t="s">
        <v>1163</v>
      </c>
      <c r="C174" s="31" t="s">
        <v>1164</v>
      </c>
      <c r="D174" s="31" t="s">
        <v>950</v>
      </c>
      <c r="E174" s="31" t="s">
        <v>558</v>
      </c>
      <c r="F174" s="84">
        <v>1158940</v>
      </c>
      <c r="G174" s="32">
        <v>302</v>
      </c>
      <c r="H174" s="32" t="s">
        <v>920</v>
      </c>
    </row>
    <row r="175" spans="1:8" ht="15" customHeight="1">
      <c r="A175" s="83">
        <v>45414</v>
      </c>
      <c r="B175" s="32" t="s">
        <v>1165</v>
      </c>
      <c r="C175" s="31" t="s">
        <v>1166</v>
      </c>
      <c r="D175" s="31" t="s">
        <v>1167</v>
      </c>
      <c r="E175" s="31" t="s">
        <v>559</v>
      </c>
      <c r="F175" s="84">
        <v>24000</v>
      </c>
      <c r="G175" s="32">
        <v>26.9</v>
      </c>
      <c r="H175" s="32" t="s">
        <v>920</v>
      </c>
    </row>
    <row r="176" spans="1:8" ht="15" customHeight="1">
      <c r="A176" s="83">
        <v>45414</v>
      </c>
      <c r="B176" s="32" t="s">
        <v>1089</v>
      </c>
      <c r="C176" s="31" t="s">
        <v>1090</v>
      </c>
      <c r="D176" s="31" t="s">
        <v>918</v>
      </c>
      <c r="E176" s="31" t="s">
        <v>559</v>
      </c>
      <c r="F176" s="84">
        <v>104095</v>
      </c>
      <c r="G176" s="32">
        <v>484.47</v>
      </c>
      <c r="H176" s="32" t="s">
        <v>920</v>
      </c>
    </row>
    <row r="177" spans="1:8" ht="15" customHeight="1">
      <c r="A177" s="83">
        <v>45414</v>
      </c>
      <c r="B177" s="32" t="s">
        <v>958</v>
      </c>
      <c r="C177" s="31" t="s">
        <v>959</v>
      </c>
      <c r="D177" s="31" t="s">
        <v>1091</v>
      </c>
      <c r="E177" s="31" t="s">
        <v>559</v>
      </c>
      <c r="F177" s="84">
        <v>602119</v>
      </c>
      <c r="G177" s="32">
        <v>9.6999999999999993</v>
      </c>
      <c r="H177" s="32" t="s">
        <v>920</v>
      </c>
    </row>
    <row r="178" spans="1:8" ht="15" customHeight="1">
      <c r="A178" s="83">
        <v>45414</v>
      </c>
      <c r="B178" s="32" t="s">
        <v>958</v>
      </c>
      <c r="C178" s="31" t="s">
        <v>959</v>
      </c>
      <c r="D178" s="31" t="s">
        <v>1092</v>
      </c>
      <c r="E178" s="31" t="s">
        <v>559</v>
      </c>
      <c r="F178" s="84">
        <v>650000</v>
      </c>
      <c r="G178" s="32">
        <v>9.67</v>
      </c>
      <c r="H178" s="32" t="s">
        <v>920</v>
      </c>
    </row>
    <row r="179" spans="1:8" ht="15" customHeight="1">
      <c r="A179" s="83">
        <v>45414</v>
      </c>
      <c r="B179" s="32" t="s">
        <v>1093</v>
      </c>
      <c r="C179" s="31" t="s">
        <v>1094</v>
      </c>
      <c r="D179" s="31" t="s">
        <v>1095</v>
      </c>
      <c r="E179" s="31" t="s">
        <v>559</v>
      </c>
      <c r="F179" s="84">
        <v>190388</v>
      </c>
      <c r="G179" s="32">
        <v>592.01</v>
      </c>
      <c r="H179" s="32" t="s">
        <v>920</v>
      </c>
    </row>
    <row r="180" spans="1:8" ht="15" customHeight="1">
      <c r="A180" s="83">
        <v>45414</v>
      </c>
      <c r="B180" s="32" t="s">
        <v>1093</v>
      </c>
      <c r="C180" s="31" t="s">
        <v>1094</v>
      </c>
      <c r="D180" s="31" t="s">
        <v>919</v>
      </c>
      <c r="E180" s="31" t="s">
        <v>559</v>
      </c>
      <c r="F180" s="84">
        <v>166899</v>
      </c>
      <c r="G180" s="32">
        <v>591.9</v>
      </c>
      <c r="H180" s="32" t="s">
        <v>920</v>
      </c>
    </row>
    <row r="181" spans="1:8" ht="15" customHeight="1">
      <c r="A181" s="83">
        <v>45414</v>
      </c>
      <c r="B181" s="32" t="s">
        <v>1093</v>
      </c>
      <c r="C181" s="31" t="s">
        <v>1094</v>
      </c>
      <c r="D181" s="31" t="s">
        <v>918</v>
      </c>
      <c r="E181" s="31" t="s">
        <v>559</v>
      </c>
      <c r="F181" s="84">
        <v>232969</v>
      </c>
      <c r="G181" s="32">
        <v>578.33000000000004</v>
      </c>
      <c r="H181" s="32" t="s">
        <v>920</v>
      </c>
    </row>
    <row r="182" spans="1:8" ht="15" customHeight="1">
      <c r="A182" s="83">
        <v>45414</v>
      </c>
      <c r="B182" s="32" t="s">
        <v>1096</v>
      </c>
      <c r="C182" s="31" t="s">
        <v>1097</v>
      </c>
      <c r="D182" s="31" t="s">
        <v>1168</v>
      </c>
      <c r="E182" s="31" t="s">
        <v>559</v>
      </c>
      <c r="F182" s="84">
        <v>586608</v>
      </c>
      <c r="G182" s="32">
        <v>118.18</v>
      </c>
      <c r="H182" s="32" t="s">
        <v>920</v>
      </c>
    </row>
    <row r="183" spans="1:8" ht="15" customHeight="1">
      <c r="A183" s="83">
        <v>45414</v>
      </c>
      <c r="B183" s="32" t="s">
        <v>1096</v>
      </c>
      <c r="C183" s="31" t="s">
        <v>1097</v>
      </c>
      <c r="D183" s="31" t="s">
        <v>1169</v>
      </c>
      <c r="E183" s="31" t="s">
        <v>559</v>
      </c>
      <c r="F183" s="84">
        <v>384876</v>
      </c>
      <c r="G183" s="32">
        <v>113.8</v>
      </c>
      <c r="H183" s="32" t="s">
        <v>920</v>
      </c>
    </row>
    <row r="184" spans="1:8" ht="15" customHeight="1">
      <c r="A184" s="83">
        <v>45414</v>
      </c>
      <c r="B184" s="32" t="s">
        <v>1101</v>
      </c>
      <c r="C184" s="31" t="s">
        <v>1102</v>
      </c>
      <c r="D184" s="31" t="s">
        <v>943</v>
      </c>
      <c r="E184" s="31" t="s">
        <v>559</v>
      </c>
      <c r="F184" s="84">
        <v>144600</v>
      </c>
      <c r="G184" s="32">
        <v>402.07</v>
      </c>
      <c r="H184" s="32" t="s">
        <v>920</v>
      </c>
    </row>
    <row r="185" spans="1:8" ht="15" customHeight="1">
      <c r="A185" s="83">
        <v>45414</v>
      </c>
      <c r="B185" s="32" t="s">
        <v>960</v>
      </c>
      <c r="C185" s="31" t="s">
        <v>961</v>
      </c>
      <c r="D185" s="31" t="s">
        <v>918</v>
      </c>
      <c r="E185" s="31" t="s">
        <v>559</v>
      </c>
      <c r="F185" s="84">
        <v>227897</v>
      </c>
      <c r="G185" s="32">
        <v>891.36</v>
      </c>
      <c r="H185" s="32" t="s">
        <v>920</v>
      </c>
    </row>
    <row r="186" spans="1:8" ht="15" customHeight="1">
      <c r="A186" s="83">
        <v>45414</v>
      </c>
      <c r="B186" s="32" t="s">
        <v>1170</v>
      </c>
      <c r="C186" s="31" t="s">
        <v>1171</v>
      </c>
      <c r="D186" s="31" t="s">
        <v>1172</v>
      </c>
      <c r="E186" s="31" t="s">
        <v>559</v>
      </c>
      <c r="F186" s="84">
        <v>31200</v>
      </c>
      <c r="G186" s="32">
        <v>274.13</v>
      </c>
      <c r="H186" s="32" t="s">
        <v>920</v>
      </c>
    </row>
    <row r="187" spans="1:8" ht="15" customHeight="1">
      <c r="A187" s="83">
        <v>45414</v>
      </c>
      <c r="B187" s="32" t="s">
        <v>962</v>
      </c>
      <c r="C187" s="31" t="s">
        <v>963</v>
      </c>
      <c r="D187" s="31" t="s">
        <v>964</v>
      </c>
      <c r="E187" s="31" t="s">
        <v>559</v>
      </c>
      <c r="F187" s="84">
        <v>647213</v>
      </c>
      <c r="G187" s="32">
        <v>17.25</v>
      </c>
      <c r="H187" s="32" t="s">
        <v>920</v>
      </c>
    </row>
    <row r="188" spans="1:8" ht="15" customHeight="1">
      <c r="A188" s="83">
        <v>45414</v>
      </c>
      <c r="B188" s="32" t="s">
        <v>962</v>
      </c>
      <c r="C188" s="31" t="s">
        <v>963</v>
      </c>
      <c r="D188" s="31" t="s">
        <v>1173</v>
      </c>
      <c r="E188" s="31" t="s">
        <v>559</v>
      </c>
      <c r="F188" s="84">
        <v>1027605</v>
      </c>
      <c r="G188" s="32">
        <v>17.34</v>
      </c>
      <c r="H188" s="32" t="s">
        <v>920</v>
      </c>
    </row>
    <row r="189" spans="1:8" ht="15" customHeight="1">
      <c r="A189" s="83">
        <v>45414</v>
      </c>
      <c r="B189" s="32" t="s">
        <v>962</v>
      </c>
      <c r="C189" s="31" t="s">
        <v>963</v>
      </c>
      <c r="D189" s="31" t="s">
        <v>1174</v>
      </c>
      <c r="E189" s="31" t="s">
        <v>559</v>
      </c>
      <c r="F189" s="84">
        <v>700000</v>
      </c>
      <c r="G189" s="32">
        <v>17.2</v>
      </c>
      <c r="H189" s="32" t="s">
        <v>920</v>
      </c>
    </row>
    <row r="190" spans="1:8" ht="15" customHeight="1">
      <c r="A190" s="83">
        <v>45414</v>
      </c>
      <c r="B190" s="32" t="s">
        <v>1175</v>
      </c>
      <c r="C190" s="31" t="s">
        <v>1176</v>
      </c>
      <c r="D190" s="31" t="s">
        <v>1177</v>
      </c>
      <c r="E190" s="31" t="s">
        <v>559</v>
      </c>
      <c r="F190" s="84">
        <v>52200</v>
      </c>
      <c r="G190" s="32">
        <v>230.01</v>
      </c>
      <c r="H190" s="32" t="s">
        <v>920</v>
      </c>
    </row>
    <row r="191" spans="1:8" ht="15" customHeight="1">
      <c r="A191" s="83">
        <v>45414</v>
      </c>
      <c r="B191" s="32" t="s">
        <v>965</v>
      </c>
      <c r="C191" s="31" t="s">
        <v>966</v>
      </c>
      <c r="D191" s="31" t="s">
        <v>957</v>
      </c>
      <c r="E191" s="31" t="s">
        <v>559</v>
      </c>
      <c r="F191" s="84">
        <v>89000</v>
      </c>
      <c r="G191" s="32">
        <v>275.39</v>
      </c>
      <c r="H191" s="32" t="s">
        <v>920</v>
      </c>
    </row>
    <row r="192" spans="1:8" ht="15" customHeight="1">
      <c r="A192" s="83">
        <v>45414</v>
      </c>
      <c r="B192" s="32" t="s">
        <v>1108</v>
      </c>
      <c r="C192" s="31" t="s">
        <v>1109</v>
      </c>
      <c r="D192" s="31" t="s">
        <v>918</v>
      </c>
      <c r="E192" s="31" t="s">
        <v>559</v>
      </c>
      <c r="F192" s="84">
        <v>1855039</v>
      </c>
      <c r="G192" s="32">
        <v>107.26</v>
      </c>
      <c r="H192" s="32" t="s">
        <v>920</v>
      </c>
    </row>
    <row r="193" spans="1:8" ht="15" customHeight="1">
      <c r="A193" s="83">
        <v>45414</v>
      </c>
      <c r="B193" s="32" t="s">
        <v>1110</v>
      </c>
      <c r="C193" s="31" t="s">
        <v>1111</v>
      </c>
      <c r="D193" s="31" t="s">
        <v>943</v>
      </c>
      <c r="E193" s="31" t="s">
        <v>559</v>
      </c>
      <c r="F193" s="84">
        <v>1100000</v>
      </c>
      <c r="G193" s="32">
        <v>37.85</v>
      </c>
      <c r="H193" s="32" t="s">
        <v>920</v>
      </c>
    </row>
    <row r="194" spans="1:8" ht="15" customHeight="1">
      <c r="A194" s="83">
        <v>45414</v>
      </c>
      <c r="B194" s="32" t="s">
        <v>1112</v>
      </c>
      <c r="C194" s="31" t="s">
        <v>1113</v>
      </c>
      <c r="D194" s="31" t="s">
        <v>1178</v>
      </c>
      <c r="E194" s="31" t="s">
        <v>559</v>
      </c>
      <c r="F194" s="84">
        <v>1500000</v>
      </c>
      <c r="G194" s="32">
        <v>144.58000000000001</v>
      </c>
      <c r="H194" s="32" t="s">
        <v>920</v>
      </c>
    </row>
    <row r="195" spans="1:8" ht="15" customHeight="1">
      <c r="A195" s="83">
        <v>45414</v>
      </c>
      <c r="B195" s="32" t="s">
        <v>1112</v>
      </c>
      <c r="C195" s="31" t="s">
        <v>1113</v>
      </c>
      <c r="D195" s="31" t="s">
        <v>1178</v>
      </c>
      <c r="E195" s="31" t="s">
        <v>559</v>
      </c>
      <c r="F195" s="84">
        <v>2912880</v>
      </c>
      <c r="G195" s="32">
        <v>144.53</v>
      </c>
      <c r="H195" s="32" t="s">
        <v>920</v>
      </c>
    </row>
    <row r="196" spans="1:8" ht="15" customHeight="1">
      <c r="A196" s="83">
        <v>45414</v>
      </c>
      <c r="B196" s="32" t="s">
        <v>967</v>
      </c>
      <c r="C196" s="31" t="s">
        <v>968</v>
      </c>
      <c r="D196" s="31" t="s">
        <v>918</v>
      </c>
      <c r="E196" s="31" t="s">
        <v>559</v>
      </c>
      <c r="F196" s="84">
        <v>331719</v>
      </c>
      <c r="G196" s="32">
        <v>679.33</v>
      </c>
      <c r="H196" s="32" t="s">
        <v>920</v>
      </c>
    </row>
    <row r="197" spans="1:8" ht="15" customHeight="1">
      <c r="A197" s="83">
        <v>45414</v>
      </c>
      <c r="B197" s="32" t="s">
        <v>1115</v>
      </c>
      <c r="C197" s="31" t="s">
        <v>1116</v>
      </c>
      <c r="D197" s="31" t="s">
        <v>918</v>
      </c>
      <c r="E197" s="31" t="s">
        <v>559</v>
      </c>
      <c r="F197" s="84">
        <v>742616</v>
      </c>
      <c r="G197" s="32">
        <v>645.20000000000005</v>
      </c>
      <c r="H197" s="32" t="s">
        <v>920</v>
      </c>
    </row>
    <row r="198" spans="1:8" ht="15" customHeight="1">
      <c r="A198" s="83">
        <v>45414</v>
      </c>
      <c r="B198" s="32" t="s">
        <v>1117</v>
      </c>
      <c r="C198" s="31" t="s">
        <v>1118</v>
      </c>
      <c r="D198" s="31" t="s">
        <v>1119</v>
      </c>
      <c r="E198" s="31" t="s">
        <v>559</v>
      </c>
      <c r="F198" s="84">
        <v>1300808</v>
      </c>
      <c r="G198" s="32">
        <v>235.26</v>
      </c>
      <c r="H198" s="32" t="s">
        <v>920</v>
      </c>
    </row>
    <row r="199" spans="1:8" ht="15" customHeight="1">
      <c r="A199" s="83">
        <v>45414</v>
      </c>
      <c r="B199" s="32" t="s">
        <v>1117</v>
      </c>
      <c r="C199" s="31" t="s">
        <v>1118</v>
      </c>
      <c r="D199" s="31" t="s">
        <v>1120</v>
      </c>
      <c r="E199" s="31" t="s">
        <v>559</v>
      </c>
      <c r="F199" s="84">
        <v>1393450</v>
      </c>
      <c r="G199" s="32">
        <v>237.13</v>
      </c>
      <c r="H199" s="32" t="s">
        <v>920</v>
      </c>
    </row>
    <row r="200" spans="1:8" ht="15" customHeight="1">
      <c r="A200" s="83">
        <v>45414</v>
      </c>
      <c r="B200" s="32" t="s">
        <v>1126</v>
      </c>
      <c r="C200" s="31" t="s">
        <v>1127</v>
      </c>
      <c r="D200" s="31" t="s">
        <v>1179</v>
      </c>
      <c r="E200" s="31" t="s">
        <v>559</v>
      </c>
      <c r="F200" s="84">
        <v>1145000</v>
      </c>
      <c r="G200" s="32">
        <v>8.15</v>
      </c>
      <c r="H200" s="32" t="s">
        <v>920</v>
      </c>
    </row>
    <row r="201" spans="1:8" ht="15" customHeight="1">
      <c r="A201" s="83">
        <v>45414</v>
      </c>
      <c r="B201" s="32" t="s">
        <v>1129</v>
      </c>
      <c r="C201" s="31" t="s">
        <v>1130</v>
      </c>
      <c r="D201" s="31" t="s">
        <v>918</v>
      </c>
      <c r="E201" s="31" t="s">
        <v>559</v>
      </c>
      <c r="F201" s="84">
        <v>1440585</v>
      </c>
      <c r="G201" s="32">
        <v>437.5</v>
      </c>
      <c r="H201" s="32" t="s">
        <v>920</v>
      </c>
    </row>
    <row r="202" spans="1:8" ht="15" customHeight="1">
      <c r="A202" s="83">
        <v>45414</v>
      </c>
      <c r="B202" s="32" t="s">
        <v>1131</v>
      </c>
      <c r="C202" s="31" t="s">
        <v>1132</v>
      </c>
      <c r="D202" s="31" t="s">
        <v>1134</v>
      </c>
      <c r="E202" s="31" t="s">
        <v>559</v>
      </c>
      <c r="F202" s="84">
        <v>222400</v>
      </c>
      <c r="G202" s="32">
        <v>191.45</v>
      </c>
      <c r="H202" s="32" t="s">
        <v>920</v>
      </c>
    </row>
    <row r="203" spans="1:8" ht="15" customHeight="1">
      <c r="A203" s="83">
        <v>45414</v>
      </c>
      <c r="B203" s="32" t="s">
        <v>1131</v>
      </c>
      <c r="C203" s="31" t="s">
        <v>1132</v>
      </c>
      <c r="D203" s="31" t="s">
        <v>1136</v>
      </c>
      <c r="E203" s="31" t="s">
        <v>559</v>
      </c>
      <c r="F203" s="84">
        <v>127200</v>
      </c>
      <c r="G203" s="32">
        <v>192.91</v>
      </c>
      <c r="H203" s="32" t="s">
        <v>920</v>
      </c>
    </row>
    <row r="204" spans="1:8" ht="15" customHeight="1">
      <c r="A204" s="83">
        <v>45414</v>
      </c>
      <c r="B204" s="32" t="s">
        <v>1131</v>
      </c>
      <c r="C204" s="31" t="s">
        <v>1132</v>
      </c>
      <c r="D204" s="31" t="s">
        <v>1133</v>
      </c>
      <c r="E204" s="31" t="s">
        <v>559</v>
      </c>
      <c r="F204" s="84">
        <v>201600</v>
      </c>
      <c r="G204" s="32">
        <v>191.67</v>
      </c>
      <c r="H204" s="32" t="s">
        <v>920</v>
      </c>
    </row>
    <row r="205" spans="1:8" ht="15" customHeight="1">
      <c r="A205" s="83">
        <v>45414</v>
      </c>
      <c r="B205" s="32" t="s">
        <v>1138</v>
      </c>
      <c r="C205" s="31" t="s">
        <v>1139</v>
      </c>
      <c r="D205" s="31" t="s">
        <v>931</v>
      </c>
      <c r="E205" s="31" t="s">
        <v>559</v>
      </c>
      <c r="F205" s="84">
        <v>58091</v>
      </c>
      <c r="G205" s="32">
        <v>660.13</v>
      </c>
      <c r="H205" s="32" t="s">
        <v>920</v>
      </c>
    </row>
    <row r="206" spans="1:8" ht="15" customHeight="1">
      <c r="A206" s="83">
        <v>45414</v>
      </c>
      <c r="B206" s="32" t="s">
        <v>1140</v>
      </c>
      <c r="C206" s="31" t="s">
        <v>1141</v>
      </c>
      <c r="D206" s="31" t="s">
        <v>918</v>
      </c>
      <c r="E206" s="31" t="s">
        <v>559</v>
      </c>
      <c r="F206" s="84">
        <v>1668755</v>
      </c>
      <c r="G206" s="32">
        <v>55.65</v>
      </c>
      <c r="H206" s="32" t="s">
        <v>920</v>
      </c>
    </row>
    <row r="207" spans="1:8" ht="15" customHeight="1">
      <c r="A207" s="83">
        <v>45414</v>
      </c>
      <c r="B207" s="32" t="s">
        <v>1140</v>
      </c>
      <c r="C207" s="31" t="s">
        <v>1141</v>
      </c>
      <c r="D207" s="31" t="s">
        <v>1178</v>
      </c>
      <c r="E207" s="31" t="s">
        <v>559</v>
      </c>
      <c r="F207" s="84">
        <v>1400000</v>
      </c>
      <c r="G207" s="32">
        <v>55.33</v>
      </c>
      <c r="H207" s="32" t="s">
        <v>920</v>
      </c>
    </row>
    <row r="208" spans="1:8" ht="15" customHeight="1">
      <c r="A208" s="83">
        <v>45414</v>
      </c>
      <c r="B208" s="32" t="s">
        <v>969</v>
      </c>
      <c r="C208" s="31" t="s">
        <v>970</v>
      </c>
      <c r="D208" s="31" t="s">
        <v>918</v>
      </c>
      <c r="E208" s="31" t="s">
        <v>559</v>
      </c>
      <c r="F208" s="84">
        <v>543803</v>
      </c>
      <c r="G208" s="32">
        <v>89.29</v>
      </c>
      <c r="H208" s="32" t="s">
        <v>920</v>
      </c>
    </row>
    <row r="209" spans="1:8" ht="15" customHeight="1">
      <c r="A209" s="83">
        <v>45414</v>
      </c>
      <c r="B209" s="32" t="s">
        <v>1145</v>
      </c>
      <c r="C209" s="31" t="s">
        <v>1146</v>
      </c>
      <c r="D209" s="31" t="s">
        <v>918</v>
      </c>
      <c r="E209" s="31" t="s">
        <v>559</v>
      </c>
      <c r="F209" s="84">
        <v>290861</v>
      </c>
      <c r="G209" s="32">
        <v>393.65</v>
      </c>
      <c r="H209" s="32" t="s">
        <v>920</v>
      </c>
    </row>
    <row r="210" spans="1:8" ht="15" customHeight="1">
      <c r="A210" s="83">
        <v>45414</v>
      </c>
      <c r="B210" s="32" t="s">
        <v>1180</v>
      </c>
      <c r="C210" s="31" t="s">
        <v>1181</v>
      </c>
      <c r="D210" s="31" t="s">
        <v>1182</v>
      </c>
      <c r="E210" s="31" t="s">
        <v>559</v>
      </c>
      <c r="F210" s="84">
        <v>136800</v>
      </c>
      <c r="G210" s="32">
        <v>39.340000000000003</v>
      </c>
      <c r="H210" s="32" t="s">
        <v>920</v>
      </c>
    </row>
    <row r="211" spans="1:8" ht="15" customHeight="1">
      <c r="A211" s="83">
        <v>45414</v>
      </c>
      <c r="B211" s="32" t="s">
        <v>1183</v>
      </c>
      <c r="C211" s="31" t="s">
        <v>1184</v>
      </c>
      <c r="D211" s="31" t="s">
        <v>1185</v>
      </c>
      <c r="E211" s="31" t="s">
        <v>559</v>
      </c>
      <c r="F211" s="84">
        <v>192000</v>
      </c>
      <c r="G211" s="32">
        <v>122.66</v>
      </c>
      <c r="H211" s="32" t="s">
        <v>920</v>
      </c>
    </row>
    <row r="212" spans="1:8" ht="15" customHeight="1">
      <c r="A212" s="83">
        <v>45414</v>
      </c>
      <c r="B212" s="32" t="s">
        <v>971</v>
      </c>
      <c r="C212" s="31" t="s">
        <v>972</v>
      </c>
      <c r="D212" s="31" t="s">
        <v>957</v>
      </c>
      <c r="E212" s="31" t="s">
        <v>559</v>
      </c>
      <c r="F212" s="84">
        <v>68000</v>
      </c>
      <c r="G212" s="32">
        <v>125.5</v>
      </c>
      <c r="H212" s="32" t="s">
        <v>920</v>
      </c>
    </row>
    <row r="213" spans="1:8" ht="15" customHeight="1">
      <c r="A213" s="83">
        <v>45414</v>
      </c>
      <c r="B213" s="32" t="s">
        <v>1147</v>
      </c>
      <c r="C213" s="31" t="s">
        <v>1148</v>
      </c>
      <c r="D213" s="31" t="s">
        <v>1149</v>
      </c>
      <c r="E213" s="31" t="s">
        <v>559</v>
      </c>
      <c r="F213" s="84">
        <v>3051931</v>
      </c>
      <c r="G213" s="32">
        <v>4.2300000000000004</v>
      </c>
      <c r="H213" s="32" t="s">
        <v>920</v>
      </c>
    </row>
    <row r="214" spans="1:8" ht="15" customHeight="1">
      <c r="A214" s="83">
        <v>45414</v>
      </c>
      <c r="B214" s="32" t="s">
        <v>731</v>
      </c>
      <c r="C214" s="31" t="s">
        <v>1150</v>
      </c>
      <c r="D214" s="31" t="s">
        <v>918</v>
      </c>
      <c r="E214" s="31" t="s">
        <v>559</v>
      </c>
      <c r="F214" s="84">
        <v>633497</v>
      </c>
      <c r="G214" s="32">
        <v>353.56</v>
      </c>
      <c r="H214" s="32" t="s">
        <v>920</v>
      </c>
    </row>
    <row r="215" spans="1:8" ht="15" customHeight="1">
      <c r="A215" s="83">
        <v>45414</v>
      </c>
      <c r="B215" s="32" t="s">
        <v>508</v>
      </c>
      <c r="C215" s="31" t="s">
        <v>1151</v>
      </c>
      <c r="D215" s="31" t="s">
        <v>931</v>
      </c>
      <c r="E215" s="31" t="s">
        <v>559</v>
      </c>
      <c r="F215" s="84">
        <v>1938447</v>
      </c>
      <c r="G215" s="32">
        <v>236.8</v>
      </c>
      <c r="H215" s="32" t="s">
        <v>920</v>
      </c>
    </row>
    <row r="216" spans="1:8" ht="15" customHeight="1">
      <c r="A216" s="83">
        <v>45414</v>
      </c>
      <c r="B216" s="32" t="s">
        <v>1152</v>
      </c>
      <c r="C216" s="31" t="s">
        <v>1153</v>
      </c>
      <c r="D216" s="31" t="s">
        <v>1154</v>
      </c>
      <c r="E216" s="31" t="s">
        <v>559</v>
      </c>
      <c r="F216" s="84">
        <v>47500</v>
      </c>
      <c r="G216" s="32">
        <v>309.66000000000003</v>
      </c>
      <c r="H216" s="32" t="s">
        <v>920</v>
      </c>
    </row>
    <row r="217" spans="1:8" ht="15" customHeight="1">
      <c r="A217" s="83">
        <v>45414</v>
      </c>
      <c r="B217" s="32" t="s">
        <v>1157</v>
      </c>
      <c r="C217" s="31" t="s">
        <v>1158</v>
      </c>
      <c r="D217" s="31" t="s">
        <v>1186</v>
      </c>
      <c r="E217" s="31" t="s">
        <v>559</v>
      </c>
      <c r="F217" s="84">
        <v>60000</v>
      </c>
      <c r="G217" s="32">
        <v>223.6</v>
      </c>
      <c r="H217" s="32" t="s">
        <v>920</v>
      </c>
    </row>
    <row r="218" spans="1:8" ht="15" customHeight="1">
      <c r="A218" s="83">
        <v>45414</v>
      </c>
      <c r="B218" s="32" t="s">
        <v>1157</v>
      </c>
      <c r="C218" s="31" t="s">
        <v>1158</v>
      </c>
      <c r="D218" s="31" t="s">
        <v>957</v>
      </c>
      <c r="E218" s="31" t="s">
        <v>559</v>
      </c>
      <c r="F218" s="84">
        <v>97200</v>
      </c>
      <c r="G218" s="32">
        <v>221.86</v>
      </c>
      <c r="H218" s="32" t="s">
        <v>920</v>
      </c>
    </row>
    <row r="219" spans="1:8" ht="15" customHeight="1">
      <c r="A219" s="83">
        <v>45414</v>
      </c>
      <c r="B219" s="32" t="s">
        <v>1157</v>
      </c>
      <c r="C219" s="31" t="s">
        <v>1158</v>
      </c>
      <c r="D219" s="31" t="s">
        <v>931</v>
      </c>
      <c r="E219" s="31" t="s">
        <v>559</v>
      </c>
      <c r="F219" s="84">
        <v>152400</v>
      </c>
      <c r="G219" s="32">
        <v>223.6</v>
      </c>
      <c r="H219" s="32" t="s">
        <v>920</v>
      </c>
    </row>
    <row r="220" spans="1:8" ht="15" customHeight="1">
      <c r="A220" s="83">
        <v>45414</v>
      </c>
      <c r="B220" s="32" t="s">
        <v>933</v>
      </c>
      <c r="C220" s="31" t="s">
        <v>934</v>
      </c>
      <c r="D220" s="31" t="s">
        <v>973</v>
      </c>
      <c r="E220" s="31" t="s">
        <v>559</v>
      </c>
      <c r="F220" s="84">
        <v>718159</v>
      </c>
      <c r="G220" s="32">
        <v>66.040000000000006</v>
      </c>
      <c r="H220" s="32" t="s">
        <v>920</v>
      </c>
    </row>
    <row r="221" spans="1:8" ht="15" customHeight="1">
      <c r="A221" s="83">
        <v>45414</v>
      </c>
      <c r="B221" s="32" t="s">
        <v>1160</v>
      </c>
      <c r="C221" s="31" t="s">
        <v>1161</v>
      </c>
      <c r="D221" s="31" t="s">
        <v>918</v>
      </c>
      <c r="E221" s="31" t="s">
        <v>559</v>
      </c>
      <c r="F221" s="84">
        <v>133699</v>
      </c>
      <c r="G221" s="32">
        <v>333.37</v>
      </c>
      <c r="H221" s="32" t="s">
        <v>920</v>
      </c>
    </row>
    <row r="222" spans="1:8" ht="15" customHeight="1">
      <c r="A222" s="83">
        <v>45414</v>
      </c>
      <c r="B222" s="32" t="s">
        <v>1160</v>
      </c>
      <c r="C222" s="31" t="s">
        <v>1161</v>
      </c>
      <c r="D222" s="31" t="s">
        <v>919</v>
      </c>
      <c r="E222" s="31" t="s">
        <v>559</v>
      </c>
      <c r="F222" s="84">
        <v>104295</v>
      </c>
      <c r="G222" s="32">
        <v>345.94</v>
      </c>
      <c r="H222" s="32" t="s">
        <v>920</v>
      </c>
    </row>
    <row r="223" spans="1:8" ht="15" customHeight="1">
      <c r="A223" s="83">
        <v>45414</v>
      </c>
      <c r="B223" s="32" t="s">
        <v>1160</v>
      </c>
      <c r="C223" s="31" t="s">
        <v>1161</v>
      </c>
      <c r="D223" s="31" t="s">
        <v>931</v>
      </c>
      <c r="E223" s="31" t="s">
        <v>559</v>
      </c>
      <c r="F223" s="84">
        <v>207800</v>
      </c>
      <c r="G223" s="32">
        <v>360.27</v>
      </c>
      <c r="H223" s="32" t="s">
        <v>920</v>
      </c>
    </row>
    <row r="224" spans="1:8" ht="15" customHeight="1">
      <c r="A224" s="83">
        <v>45414</v>
      </c>
      <c r="B224" s="32" t="s">
        <v>974</v>
      </c>
      <c r="C224" s="31" t="s">
        <v>975</v>
      </c>
      <c r="D224" s="31" t="s">
        <v>935</v>
      </c>
      <c r="E224" s="31" t="s">
        <v>559</v>
      </c>
      <c r="F224" s="84">
        <v>2693125</v>
      </c>
      <c r="G224" s="32">
        <v>77.11</v>
      </c>
      <c r="H224" s="32" t="s">
        <v>920</v>
      </c>
    </row>
    <row r="225" spans="1:8" ht="15" customHeight="1">
      <c r="A225" s="83">
        <v>45414</v>
      </c>
      <c r="B225" s="32" t="s">
        <v>974</v>
      </c>
      <c r="C225" s="31" t="s">
        <v>975</v>
      </c>
      <c r="D225" s="31" t="s">
        <v>918</v>
      </c>
      <c r="E225" s="31" t="s">
        <v>559</v>
      </c>
      <c r="F225" s="84">
        <v>1442655</v>
      </c>
      <c r="G225" s="32">
        <v>77.239999999999995</v>
      </c>
      <c r="H225" s="32" t="s">
        <v>920</v>
      </c>
    </row>
    <row r="226" spans="1:8" ht="15" customHeight="1">
      <c r="A226" s="83">
        <v>45414</v>
      </c>
      <c r="B226" s="32" t="s">
        <v>956</v>
      </c>
      <c r="C226" s="31" t="s">
        <v>1162</v>
      </c>
      <c r="D226" s="31" t="s">
        <v>1088</v>
      </c>
      <c r="E226" s="31" t="s">
        <v>559</v>
      </c>
      <c r="F226" s="84">
        <v>43300</v>
      </c>
      <c r="G226" s="32">
        <v>41.44</v>
      </c>
      <c r="H226" s="32" t="s">
        <v>920</v>
      </c>
    </row>
    <row r="227" spans="1:8" ht="15" customHeight="1">
      <c r="A227" s="83">
        <v>45414</v>
      </c>
      <c r="B227" s="32" t="s">
        <v>1163</v>
      </c>
      <c r="C227" s="31" t="s">
        <v>1164</v>
      </c>
      <c r="D227" s="31" t="s">
        <v>1187</v>
      </c>
      <c r="E227" s="31" t="s">
        <v>559</v>
      </c>
      <c r="F227" s="84">
        <v>2227438</v>
      </c>
      <c r="G227" s="32">
        <v>302</v>
      </c>
      <c r="H227" s="32" t="s">
        <v>920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1"/>
  <sheetViews>
    <sheetView zoomScale="80" zoomScaleNormal="80" workbookViewId="0">
      <selection activeCell="F28" sqref="F28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1188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45415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550</v>
      </c>
      <c r="C9" s="93"/>
      <c r="D9" s="94" t="s">
        <v>561</v>
      </c>
      <c r="E9" s="93" t="s">
        <v>562</v>
      </c>
      <c r="F9" s="93" t="s">
        <v>563</v>
      </c>
      <c r="G9" s="93" t="s">
        <v>564</v>
      </c>
      <c r="H9" s="93" t="s">
        <v>565</v>
      </c>
      <c r="I9" s="93" t="s">
        <v>566</v>
      </c>
      <c r="J9" s="92" t="s">
        <v>567</v>
      </c>
      <c r="K9" s="93" t="s">
        <v>568</v>
      </c>
      <c r="L9" s="95" t="s">
        <v>569</v>
      </c>
      <c r="M9" s="95" t="s">
        <v>570</v>
      </c>
      <c r="N9" s="93" t="s">
        <v>571</v>
      </c>
      <c r="O9" s="245" t="s">
        <v>572</v>
      </c>
      <c r="P9" s="199" t="s">
        <v>573</v>
      </c>
      <c r="Q9" s="199" t="s">
        <v>848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191">
        <v>1</v>
      </c>
      <c r="B10" s="188">
        <v>45362</v>
      </c>
      <c r="C10" s="192"/>
      <c r="D10" s="196" t="s">
        <v>185</v>
      </c>
      <c r="E10" s="193" t="s">
        <v>574</v>
      </c>
      <c r="F10" s="187" t="s">
        <v>886</v>
      </c>
      <c r="G10" s="189">
        <v>2390</v>
      </c>
      <c r="H10" s="187"/>
      <c r="I10" s="187" t="s">
        <v>887</v>
      </c>
      <c r="J10" s="189" t="s">
        <v>575</v>
      </c>
      <c r="K10" s="189"/>
      <c r="L10" s="190"/>
      <c r="M10" s="194"/>
      <c r="N10" s="189"/>
      <c r="O10" s="195"/>
      <c r="P10" s="190">
        <f>VLOOKUP(D10,'MidCap Intra'!$B$11:$C$568,2,0)</f>
        <v>2512.3000000000002</v>
      </c>
      <c r="Q10" s="233"/>
      <c r="S10" s="37" t="s">
        <v>576</v>
      </c>
    </row>
    <row r="11" spans="1:27" ht="15" customHeight="1">
      <c r="A11" s="191">
        <v>2</v>
      </c>
      <c r="B11" s="188">
        <v>45373</v>
      </c>
      <c r="C11" s="192"/>
      <c r="D11" s="196" t="s">
        <v>226</v>
      </c>
      <c r="E11" s="193" t="s">
        <v>574</v>
      </c>
      <c r="F11" s="187" t="s">
        <v>889</v>
      </c>
      <c r="G11" s="189">
        <v>3640</v>
      </c>
      <c r="H11" s="187"/>
      <c r="I11" s="187" t="s">
        <v>890</v>
      </c>
      <c r="J11" s="189" t="s">
        <v>575</v>
      </c>
      <c r="K11" s="189"/>
      <c r="L11" s="190"/>
      <c r="M11" s="194"/>
      <c r="N11" s="189"/>
      <c r="O11" s="195"/>
      <c r="P11" s="190">
        <f>VLOOKUP(D11,'MidCap Intra'!$B$11:$C$568,2,0)</f>
        <v>3863.3</v>
      </c>
      <c r="Q11" s="233"/>
      <c r="S11" s="37" t="s">
        <v>576</v>
      </c>
    </row>
    <row r="12" spans="1:27" ht="15" customHeight="1">
      <c r="A12" s="191">
        <v>3</v>
      </c>
      <c r="B12" s="188">
        <v>45385</v>
      </c>
      <c r="C12" s="192"/>
      <c r="D12" s="196" t="s">
        <v>84</v>
      </c>
      <c r="E12" s="193" t="s">
        <v>574</v>
      </c>
      <c r="F12" s="187" t="s">
        <v>894</v>
      </c>
      <c r="G12" s="189">
        <v>4580</v>
      </c>
      <c r="H12" s="187"/>
      <c r="I12" s="187" t="s">
        <v>895</v>
      </c>
      <c r="J12" s="189" t="s">
        <v>575</v>
      </c>
      <c r="K12" s="189"/>
      <c r="L12" s="190"/>
      <c r="M12" s="194"/>
      <c r="N12" s="189"/>
      <c r="O12" s="195"/>
      <c r="P12" s="190">
        <f>VLOOKUP(D12,'MidCap Intra'!$B$11:$C$568,2,0)</f>
        <v>4759.6499999999996</v>
      </c>
      <c r="Q12" s="233"/>
      <c r="S12" s="37" t="s">
        <v>576</v>
      </c>
    </row>
    <row r="13" spans="1:27" ht="15" customHeight="1">
      <c r="A13" s="191">
        <v>4</v>
      </c>
      <c r="B13" s="188">
        <v>45394</v>
      </c>
      <c r="C13" s="192"/>
      <c r="D13" s="196" t="s">
        <v>274</v>
      </c>
      <c r="E13" s="193" t="s">
        <v>574</v>
      </c>
      <c r="F13" s="187" t="s">
        <v>899</v>
      </c>
      <c r="G13" s="189">
        <v>1625</v>
      </c>
      <c r="H13" s="187"/>
      <c r="I13" s="187" t="s">
        <v>900</v>
      </c>
      <c r="J13" s="189" t="s">
        <v>575</v>
      </c>
      <c r="K13" s="189"/>
      <c r="L13" s="190"/>
      <c r="M13" s="194"/>
      <c r="N13" s="189"/>
      <c r="O13" s="195"/>
      <c r="P13" s="190">
        <f>VLOOKUP(D13,'MidCap Intra'!$B$11:$C$568,2,0)</f>
        <v>1722.3</v>
      </c>
      <c r="Q13" s="233"/>
      <c r="S13" s="37" t="s">
        <v>768</v>
      </c>
    </row>
    <row r="14" spans="1:27" ht="15" customHeight="1">
      <c r="A14" s="191">
        <v>5</v>
      </c>
      <c r="B14" s="188">
        <v>45397</v>
      </c>
      <c r="C14" s="192"/>
      <c r="D14" s="196" t="s">
        <v>127</v>
      </c>
      <c r="E14" s="193" t="s">
        <v>574</v>
      </c>
      <c r="F14" s="187" t="s">
        <v>901</v>
      </c>
      <c r="G14" s="189">
        <v>1377</v>
      </c>
      <c r="H14" s="187"/>
      <c r="I14" s="187" t="s">
        <v>902</v>
      </c>
      <c r="J14" s="189" t="s">
        <v>575</v>
      </c>
      <c r="K14" s="189"/>
      <c r="L14" s="190"/>
      <c r="M14" s="194"/>
      <c r="N14" s="189"/>
      <c r="O14" s="195"/>
      <c r="P14" s="190">
        <f>VLOOKUP(D14,'MidCap Intra'!$B$11:$C$568,2,0)</f>
        <v>1532.25</v>
      </c>
      <c r="Q14" s="233"/>
      <c r="S14" s="37" t="s">
        <v>576</v>
      </c>
    </row>
    <row r="15" spans="1:27" ht="15" customHeight="1">
      <c r="A15" s="191">
        <v>6</v>
      </c>
      <c r="B15" s="188">
        <v>45405</v>
      </c>
      <c r="C15" s="192"/>
      <c r="D15" s="196" t="s">
        <v>474</v>
      </c>
      <c r="E15" s="193" t="s">
        <v>574</v>
      </c>
      <c r="F15" s="187" t="s">
        <v>905</v>
      </c>
      <c r="G15" s="189">
        <v>149.5</v>
      </c>
      <c r="H15" s="187"/>
      <c r="I15" s="187" t="s">
        <v>906</v>
      </c>
      <c r="J15" s="189" t="s">
        <v>575</v>
      </c>
      <c r="K15" s="189"/>
      <c r="L15" s="190"/>
      <c r="M15" s="194"/>
      <c r="N15" s="189"/>
      <c r="O15" s="195"/>
      <c r="P15" s="190">
        <f>VLOOKUP(D15,'MidCap Intra'!$B$11:$C$568,2,0)</f>
        <v>162.75</v>
      </c>
      <c r="Q15" s="233"/>
      <c r="S15" s="37" t="s">
        <v>576</v>
      </c>
    </row>
    <row r="16" spans="1:27" ht="15" customHeight="1">
      <c r="A16" s="191">
        <v>7</v>
      </c>
      <c r="B16" s="188">
        <v>45411</v>
      </c>
      <c r="C16" s="192"/>
      <c r="D16" s="196" t="s">
        <v>218</v>
      </c>
      <c r="E16" s="193" t="s">
        <v>574</v>
      </c>
      <c r="F16" s="187" t="s">
        <v>925</v>
      </c>
      <c r="G16" s="189">
        <v>618</v>
      </c>
      <c r="H16" s="187"/>
      <c r="I16" s="187" t="s">
        <v>926</v>
      </c>
      <c r="J16" s="189" t="s">
        <v>575</v>
      </c>
      <c r="K16" s="189"/>
      <c r="L16" s="190"/>
      <c r="M16" s="194"/>
      <c r="N16" s="189"/>
      <c r="O16" s="195"/>
      <c r="P16" s="190">
        <f>VLOOKUP(D16,'MidCap Intra'!$B$11:$C$568,2,0)</f>
        <v>657.8</v>
      </c>
      <c r="Q16" s="233"/>
      <c r="S16" s="37" t="s">
        <v>576</v>
      </c>
    </row>
    <row r="17" spans="1:39" ht="15" customHeight="1">
      <c r="A17" s="191">
        <v>8</v>
      </c>
      <c r="B17" s="188">
        <v>45412</v>
      </c>
      <c r="C17" s="192"/>
      <c r="D17" s="196" t="s">
        <v>910</v>
      </c>
      <c r="E17" s="193" t="s">
        <v>574</v>
      </c>
      <c r="F17" s="187" t="s">
        <v>936</v>
      </c>
      <c r="G17" s="189">
        <v>159</v>
      </c>
      <c r="H17" s="187"/>
      <c r="I17" s="187" t="s">
        <v>937</v>
      </c>
      <c r="J17" s="189" t="s">
        <v>575</v>
      </c>
      <c r="K17" s="189"/>
      <c r="L17" s="190"/>
      <c r="M17" s="194"/>
      <c r="N17" s="189"/>
      <c r="O17" s="195"/>
      <c r="P17" s="190">
        <f>VLOOKUP(D17,'MidCap Intra'!$B$11:$C$568,2,0)</f>
        <v>169.75</v>
      </c>
      <c r="Q17" s="233"/>
      <c r="S17" s="37" t="s">
        <v>576</v>
      </c>
    </row>
    <row r="18" spans="1:39" ht="15" customHeight="1">
      <c r="A18" s="191">
        <v>9</v>
      </c>
      <c r="B18" s="188">
        <v>45412</v>
      </c>
      <c r="C18" s="192"/>
      <c r="D18" s="196" t="s">
        <v>428</v>
      </c>
      <c r="E18" s="193" t="s">
        <v>574</v>
      </c>
      <c r="F18" s="187" t="s">
        <v>938</v>
      </c>
      <c r="G18" s="189">
        <v>1360</v>
      </c>
      <c r="H18" s="187"/>
      <c r="I18" s="187" t="s">
        <v>939</v>
      </c>
      <c r="J18" s="189" t="s">
        <v>575</v>
      </c>
      <c r="K18" s="189"/>
      <c r="L18" s="190"/>
      <c r="M18" s="194"/>
      <c r="N18" s="189"/>
      <c r="O18" s="195"/>
      <c r="P18" s="190">
        <f>VLOOKUP(D18,'MidCap Intra'!$B$11:$C$568,2,0)</f>
        <v>1512.2</v>
      </c>
      <c r="Q18" s="233"/>
      <c r="S18" s="37" t="s">
        <v>576</v>
      </c>
    </row>
    <row r="19" spans="1:39" ht="15" customHeight="1">
      <c r="A19" s="191">
        <v>10</v>
      </c>
      <c r="B19" s="188">
        <v>45414</v>
      </c>
      <c r="C19" s="192"/>
      <c r="D19" s="196" t="s">
        <v>125</v>
      </c>
      <c r="E19" s="193" t="s">
        <v>574</v>
      </c>
      <c r="F19" s="187" t="s">
        <v>979</v>
      </c>
      <c r="G19" s="189">
        <v>1285</v>
      </c>
      <c r="H19" s="187"/>
      <c r="I19" s="187" t="s">
        <v>980</v>
      </c>
      <c r="J19" s="189" t="s">
        <v>575</v>
      </c>
      <c r="K19" s="189"/>
      <c r="L19" s="190"/>
      <c r="M19" s="194"/>
      <c r="N19" s="189"/>
      <c r="O19" s="195"/>
      <c r="P19" s="190">
        <f>VLOOKUP(D19,'MidCap Intra'!$B$11:$C$568,2,0)</f>
        <v>1360.7</v>
      </c>
      <c r="Q19" s="233"/>
      <c r="S19" s="37" t="s">
        <v>576</v>
      </c>
    </row>
    <row r="20" spans="1:39" ht="15" customHeight="1">
      <c r="A20" s="191"/>
      <c r="B20" s="188"/>
      <c r="C20" s="192"/>
      <c r="D20" s="196"/>
      <c r="E20" s="193"/>
      <c r="F20" s="187"/>
      <c r="G20" s="189"/>
      <c r="H20" s="187"/>
      <c r="I20" s="187"/>
      <c r="J20" s="189"/>
      <c r="K20" s="189"/>
      <c r="L20" s="190"/>
      <c r="M20" s="194"/>
      <c r="N20" s="189"/>
      <c r="O20" s="195"/>
      <c r="P20" s="190"/>
      <c r="Q20" s="233"/>
      <c r="S20" s="37"/>
    </row>
    <row r="21" spans="1:39" ht="15" customHeight="1"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39" ht="14.25" customHeight="1">
      <c r="A22" s="99"/>
      <c r="B22" s="100"/>
      <c r="C22" s="101"/>
      <c r="D22" s="102"/>
      <c r="E22" s="103"/>
      <c r="F22" s="103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105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  <row r="23" spans="1:39" ht="12" customHeight="1">
      <c r="A23" s="106" t="s">
        <v>578</v>
      </c>
      <c r="B23" s="107"/>
      <c r="C23" s="108"/>
      <c r="E23" s="109"/>
      <c r="F23" s="109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10" t="s">
        <v>579</v>
      </c>
      <c r="B24" s="106"/>
      <c r="C24" s="106"/>
      <c r="D24" s="106"/>
      <c r="E24" s="37"/>
      <c r="F24" s="111" t="s">
        <v>580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06" t="s">
        <v>581</v>
      </c>
      <c r="B25" s="106"/>
      <c r="C25" s="106"/>
      <c r="D25" s="106" t="s">
        <v>582</v>
      </c>
      <c r="E25" s="6"/>
      <c r="F25" s="111" t="s">
        <v>583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06"/>
      <c r="B26" s="106"/>
      <c r="C26" s="106"/>
      <c r="D26" s="106"/>
      <c r="E26" s="6"/>
      <c r="F26" s="6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200"/>
      <c r="B27" s="200"/>
      <c r="C27" s="200"/>
      <c r="D27" s="200"/>
      <c r="E27" s="201"/>
      <c r="F27" s="201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4.25" customHeight="1">
      <c r="A28" s="106"/>
      <c r="B28" s="106"/>
      <c r="C28" s="106"/>
      <c r="D28" s="106"/>
      <c r="E28" s="6"/>
      <c r="F28" s="6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6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.75" customHeight="1">
      <c r="A29" s="118" t="s">
        <v>588</v>
      </c>
      <c r="B29" s="118"/>
      <c r="C29" s="118"/>
      <c r="D29" s="118"/>
      <c r="E29" s="6"/>
      <c r="F29" s="6"/>
      <c r="G29" s="54"/>
      <c r="H29" s="54"/>
      <c r="I29" s="54"/>
      <c r="J29" s="54"/>
      <c r="K29" s="54"/>
      <c r="L29" s="54"/>
      <c r="M29" s="54"/>
      <c r="N29" s="54"/>
      <c r="O29" s="54"/>
      <c r="P29" s="54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38.25" customHeight="1">
      <c r="A30" s="93" t="s">
        <v>16</v>
      </c>
      <c r="B30" s="93" t="s">
        <v>550</v>
      </c>
      <c r="C30" s="93"/>
      <c r="D30" s="94" t="s">
        <v>561</v>
      </c>
      <c r="E30" s="93" t="s">
        <v>562</v>
      </c>
      <c r="F30" s="93" t="s">
        <v>563</v>
      </c>
      <c r="G30" s="93" t="s">
        <v>584</v>
      </c>
      <c r="H30" s="93" t="s">
        <v>565</v>
      </c>
      <c r="I30" s="197" t="s">
        <v>566</v>
      </c>
      <c r="J30" s="199" t="s">
        <v>567</v>
      </c>
      <c r="K30" s="198" t="s">
        <v>589</v>
      </c>
      <c r="L30" s="95" t="s">
        <v>569</v>
      </c>
      <c r="M30" s="119" t="s">
        <v>590</v>
      </c>
      <c r="N30" s="93" t="s">
        <v>591</v>
      </c>
      <c r="O30" s="92" t="s">
        <v>571</v>
      </c>
      <c r="P30" s="323" t="s">
        <v>572</v>
      </c>
      <c r="Q30" s="236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.75" customHeight="1">
      <c r="A31" s="187">
        <v>1</v>
      </c>
      <c r="B31" s="237">
        <v>45408</v>
      </c>
      <c r="C31" s="232"/>
      <c r="D31" s="232" t="s">
        <v>911</v>
      </c>
      <c r="E31" s="187" t="s">
        <v>586</v>
      </c>
      <c r="F31" s="187" t="s">
        <v>912</v>
      </c>
      <c r="G31" s="187">
        <v>1078</v>
      </c>
      <c r="H31" s="187"/>
      <c r="I31" s="189" t="s">
        <v>913</v>
      </c>
      <c r="J31" s="186" t="s">
        <v>575</v>
      </c>
      <c r="K31" s="96"/>
      <c r="L31" s="98"/>
      <c r="M31" s="234"/>
      <c r="N31" s="96"/>
      <c r="O31" s="97"/>
      <c r="P31" s="238"/>
      <c r="Q31" s="231"/>
      <c r="R31" s="120"/>
      <c r="S31" s="54" t="s">
        <v>576</v>
      </c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121"/>
      <c r="AH31" s="122"/>
      <c r="AI31" s="120"/>
      <c r="AJ31" s="120"/>
      <c r="AK31" s="121"/>
      <c r="AL31" s="121"/>
      <c r="AM31" s="121"/>
    </row>
    <row r="32" spans="1:39" ht="12.75" customHeight="1">
      <c r="A32" s="187">
        <v>2</v>
      </c>
      <c r="B32" s="237">
        <v>45414</v>
      </c>
      <c r="C32" s="232"/>
      <c r="D32" s="232" t="s">
        <v>991</v>
      </c>
      <c r="E32" s="187" t="s">
        <v>586</v>
      </c>
      <c r="F32" s="187" t="s">
        <v>992</v>
      </c>
      <c r="G32" s="187">
        <v>448</v>
      </c>
      <c r="H32" s="187"/>
      <c r="I32" s="189" t="s">
        <v>993</v>
      </c>
      <c r="J32" s="186" t="s">
        <v>575</v>
      </c>
      <c r="K32" s="96"/>
      <c r="L32" s="98"/>
      <c r="M32" s="234"/>
      <c r="N32" s="96"/>
      <c r="O32" s="97"/>
      <c r="P32" s="238"/>
      <c r="Q32" s="231"/>
      <c r="R32" s="120"/>
      <c r="S32" s="54" t="s">
        <v>576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21"/>
      <c r="AH32" s="122"/>
      <c r="AI32" s="120"/>
      <c r="AJ32" s="120"/>
      <c r="AK32" s="121"/>
      <c r="AL32" s="121"/>
      <c r="AM32" s="121"/>
    </row>
    <row r="33" spans="1:39" ht="12.75" customHeight="1">
      <c r="A33" s="187">
        <v>3</v>
      </c>
      <c r="B33" s="237">
        <v>45414</v>
      </c>
      <c r="C33" s="232"/>
      <c r="D33" s="232" t="s">
        <v>994</v>
      </c>
      <c r="E33" s="187" t="s">
        <v>586</v>
      </c>
      <c r="F33" s="187" t="s">
        <v>995</v>
      </c>
      <c r="G33" s="187">
        <v>2950</v>
      </c>
      <c r="H33" s="187"/>
      <c r="I33" s="189" t="s">
        <v>996</v>
      </c>
      <c r="J33" s="186" t="s">
        <v>575</v>
      </c>
      <c r="K33" s="96"/>
      <c r="L33" s="98"/>
      <c r="M33" s="234"/>
      <c r="N33" s="96"/>
      <c r="O33" s="97"/>
      <c r="P33" s="238"/>
      <c r="Q33" s="231"/>
      <c r="R33" s="120"/>
      <c r="S33" s="54" t="s">
        <v>863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21"/>
      <c r="AH33" s="122"/>
      <c r="AI33" s="120"/>
      <c r="AJ33" s="120"/>
      <c r="AK33" s="121"/>
      <c r="AL33" s="121"/>
      <c r="AM33" s="121"/>
    </row>
    <row r="34" spans="1:39" ht="12.75" customHeight="1">
      <c r="A34" s="187"/>
      <c r="B34" s="237"/>
      <c r="C34" s="232"/>
      <c r="D34" s="232"/>
      <c r="E34" s="187"/>
      <c r="F34" s="187"/>
      <c r="G34" s="187"/>
      <c r="H34" s="187"/>
      <c r="I34" s="189"/>
      <c r="J34" s="186"/>
      <c r="K34" s="96"/>
      <c r="L34" s="98"/>
      <c r="M34" s="234"/>
      <c r="N34" s="96"/>
      <c r="O34" s="97"/>
      <c r="P34" s="238"/>
      <c r="Q34" s="231"/>
      <c r="R34" s="120"/>
      <c r="S34" s="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21"/>
      <c r="AH34" s="122"/>
      <c r="AI34" s="120"/>
      <c r="AJ34" s="120"/>
      <c r="AK34" s="121"/>
      <c r="AL34" s="121"/>
      <c r="AM34" s="121"/>
    </row>
    <row r="35" spans="1:39" ht="12.75" customHeight="1">
      <c r="A35" s="187"/>
      <c r="B35" s="237"/>
      <c r="C35" s="232"/>
      <c r="D35" s="232"/>
      <c r="E35" s="187"/>
      <c r="F35" s="187"/>
      <c r="G35" s="187"/>
      <c r="H35" s="187"/>
      <c r="I35" s="189"/>
      <c r="J35" s="186"/>
      <c r="K35" s="96"/>
      <c r="L35" s="98"/>
      <c r="M35" s="234"/>
      <c r="N35" s="96"/>
      <c r="O35" s="97"/>
      <c r="P35" s="238"/>
      <c r="Q35" s="231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121"/>
      <c r="AL35" s="121"/>
      <c r="AM35" s="121"/>
    </row>
    <row r="36" spans="1:39" ht="15" customHeight="1"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</row>
    <row r="37" spans="1:39" ht="12.75" customHeight="1">
      <c r="A37" s="121"/>
      <c r="B37" s="123"/>
      <c r="C37" s="120"/>
      <c r="D37" s="120"/>
      <c r="E37" s="121"/>
      <c r="F37" s="121"/>
      <c r="G37" s="121"/>
      <c r="H37" s="124"/>
      <c r="I37" s="124"/>
      <c r="J37" s="124"/>
      <c r="K37" s="120"/>
      <c r="L37" s="121"/>
      <c r="M37" s="121"/>
      <c r="N37" s="121"/>
      <c r="O37" s="124"/>
      <c r="P37" s="124"/>
      <c r="Q37" s="12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121"/>
      <c r="AL37" s="121"/>
      <c r="AM37" s="121"/>
    </row>
    <row r="38" spans="1:39">
      <c r="A38" s="125" t="s">
        <v>592</v>
      </c>
      <c r="B38" s="125"/>
      <c r="C38" s="125"/>
      <c r="D38" s="125"/>
      <c r="E38" s="126"/>
      <c r="F38" s="104"/>
      <c r="G38" s="104"/>
      <c r="H38" s="104"/>
      <c r="I38" s="104"/>
      <c r="J38" s="1"/>
      <c r="K38" s="6"/>
      <c r="L38" s="6"/>
      <c r="M38" s="6"/>
      <c r="N38" s="1"/>
      <c r="O38" s="1"/>
      <c r="P38" s="37"/>
      <c r="Q38" s="37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37"/>
      <c r="AL38" s="37"/>
      <c r="AM38" s="37"/>
    </row>
    <row r="39" spans="1:39" ht="38.25">
      <c r="A39" s="93" t="s">
        <v>16</v>
      </c>
      <c r="B39" s="93" t="s">
        <v>550</v>
      </c>
      <c r="C39" s="93"/>
      <c r="D39" s="94" t="s">
        <v>561</v>
      </c>
      <c r="E39" s="93" t="s">
        <v>562</v>
      </c>
      <c r="F39" s="93" t="s">
        <v>563</v>
      </c>
      <c r="G39" s="93" t="s">
        <v>584</v>
      </c>
      <c r="H39" s="93" t="s">
        <v>565</v>
      </c>
      <c r="I39" s="93" t="s">
        <v>566</v>
      </c>
      <c r="J39" s="92" t="s">
        <v>567</v>
      </c>
      <c r="K39" s="92" t="s">
        <v>593</v>
      </c>
      <c r="L39" s="95" t="s">
        <v>569</v>
      </c>
      <c r="M39" s="119" t="s">
        <v>590</v>
      </c>
      <c r="N39" s="93" t="s">
        <v>591</v>
      </c>
      <c r="O39" s="93" t="s">
        <v>571</v>
      </c>
      <c r="P39" s="94" t="s">
        <v>572</v>
      </c>
      <c r="Q39" s="235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37"/>
      <c r="AL39" s="37"/>
      <c r="AM39" s="37"/>
    </row>
    <row r="40" spans="1:39" ht="12.75" customHeight="1">
      <c r="A40" s="306">
        <v>1</v>
      </c>
      <c r="B40" s="308">
        <v>45411</v>
      </c>
      <c r="C40" s="232"/>
      <c r="D40" s="232" t="s">
        <v>921</v>
      </c>
      <c r="E40" s="187" t="s">
        <v>855</v>
      </c>
      <c r="F40" s="187" t="s">
        <v>923</v>
      </c>
      <c r="G40" s="187"/>
      <c r="H40" s="187"/>
      <c r="I40" s="189"/>
      <c r="J40" s="317" t="s">
        <v>575</v>
      </c>
      <c r="K40" s="187"/>
      <c r="L40" s="190"/>
      <c r="M40" s="287"/>
      <c r="N40" s="187"/>
      <c r="O40" s="189"/>
      <c r="P40" s="316"/>
      <c r="Q40" s="231"/>
      <c r="R40" s="54"/>
      <c r="S40" s="54" t="s">
        <v>576</v>
      </c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121"/>
      <c r="AL40" s="121"/>
      <c r="AM40" s="121"/>
    </row>
    <row r="41" spans="1:39" ht="12.75" customHeight="1">
      <c r="A41" s="307"/>
      <c r="B41" s="309"/>
      <c r="C41" s="232"/>
      <c r="D41" s="232" t="s">
        <v>922</v>
      </c>
      <c r="E41" s="187" t="s">
        <v>855</v>
      </c>
      <c r="F41" s="187" t="s">
        <v>924</v>
      </c>
      <c r="G41" s="187"/>
      <c r="H41" s="187"/>
      <c r="I41" s="189"/>
      <c r="J41" s="318"/>
      <c r="K41" s="187"/>
      <c r="L41" s="190"/>
      <c r="M41" s="287"/>
      <c r="N41" s="187"/>
      <c r="O41" s="189"/>
      <c r="P41" s="316"/>
      <c r="Q41" s="231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121"/>
      <c r="AL41" s="121"/>
      <c r="AM41" s="121"/>
    </row>
    <row r="42" spans="1:39" ht="12.75" customHeight="1">
      <c r="A42" s="310">
        <v>2</v>
      </c>
      <c r="B42" s="300">
        <v>45414</v>
      </c>
      <c r="C42" s="266"/>
      <c r="D42" s="266" t="s">
        <v>981</v>
      </c>
      <c r="E42" s="267" t="s">
        <v>586</v>
      </c>
      <c r="F42" s="267">
        <v>32</v>
      </c>
      <c r="G42" s="267"/>
      <c r="H42" s="267">
        <v>44</v>
      </c>
      <c r="I42" s="268"/>
      <c r="J42" s="304" t="s">
        <v>983</v>
      </c>
      <c r="K42" s="262">
        <f>H42-F42</f>
        <v>12</v>
      </c>
      <c r="L42" s="263">
        <v>50</v>
      </c>
      <c r="M42" s="302">
        <v>2700</v>
      </c>
      <c r="N42" s="262">
        <v>400</v>
      </c>
      <c r="O42" s="304" t="s">
        <v>577</v>
      </c>
      <c r="P42" s="300">
        <v>45414</v>
      </c>
      <c r="Q42" s="231"/>
      <c r="R42" s="54"/>
      <c r="S42" s="54" t="s">
        <v>576</v>
      </c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121"/>
      <c r="AL42" s="121"/>
      <c r="AM42" s="121"/>
    </row>
    <row r="43" spans="1:39" ht="12.75" customHeight="1">
      <c r="A43" s="311"/>
      <c r="B43" s="301"/>
      <c r="C43" s="266"/>
      <c r="D43" s="266" t="s">
        <v>982</v>
      </c>
      <c r="E43" s="267" t="s">
        <v>855</v>
      </c>
      <c r="F43" s="267">
        <v>16</v>
      </c>
      <c r="G43" s="267"/>
      <c r="H43" s="267">
        <v>21</v>
      </c>
      <c r="I43" s="268"/>
      <c r="J43" s="305"/>
      <c r="K43" s="262">
        <f>F43-H43</f>
        <v>-5</v>
      </c>
      <c r="L43" s="263">
        <v>50</v>
      </c>
      <c r="M43" s="303"/>
      <c r="N43" s="262">
        <v>400</v>
      </c>
      <c r="O43" s="305"/>
      <c r="P43" s="301"/>
      <c r="Q43" s="231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121"/>
      <c r="AL43" s="121"/>
      <c r="AM43" s="121"/>
    </row>
    <row r="44" spans="1:39" ht="12.75" customHeight="1">
      <c r="A44" s="285">
        <v>3</v>
      </c>
      <c r="B44" s="286">
        <v>45414</v>
      </c>
      <c r="C44" s="266"/>
      <c r="D44" s="266" t="s">
        <v>986</v>
      </c>
      <c r="E44" s="267" t="s">
        <v>586</v>
      </c>
      <c r="F44" s="267">
        <v>40</v>
      </c>
      <c r="G44" s="267">
        <v>10</v>
      </c>
      <c r="H44" s="267">
        <v>65.5</v>
      </c>
      <c r="I44" s="268" t="s">
        <v>987</v>
      </c>
      <c r="J44" s="261" t="s">
        <v>988</v>
      </c>
      <c r="K44" s="262">
        <f>H44-F44</f>
        <v>25.5</v>
      </c>
      <c r="L44" s="263">
        <v>50</v>
      </c>
      <c r="M44" s="264">
        <f t="shared" ref="M44" si="0">(K44*N44)-L44</f>
        <v>1225</v>
      </c>
      <c r="N44" s="262">
        <v>50</v>
      </c>
      <c r="O44" s="282" t="s">
        <v>577</v>
      </c>
      <c r="P44" s="286">
        <v>45414</v>
      </c>
      <c r="Q44" s="231"/>
      <c r="R44" s="54"/>
      <c r="S44" s="54" t="s">
        <v>576</v>
      </c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121"/>
      <c r="AL44" s="121"/>
      <c r="AM44" s="121"/>
    </row>
    <row r="45" spans="1:39" ht="12.75" customHeight="1">
      <c r="A45" s="267">
        <v>4</v>
      </c>
      <c r="B45" s="265">
        <v>45414</v>
      </c>
      <c r="C45" s="266"/>
      <c r="D45" s="266" t="s">
        <v>986</v>
      </c>
      <c r="E45" s="267" t="s">
        <v>586</v>
      </c>
      <c r="F45" s="267">
        <v>37.5</v>
      </c>
      <c r="G45" s="267">
        <v>10</v>
      </c>
      <c r="H45" s="267">
        <v>57.5</v>
      </c>
      <c r="I45" s="268" t="s">
        <v>987</v>
      </c>
      <c r="J45" s="261" t="s">
        <v>893</v>
      </c>
      <c r="K45" s="262">
        <f>H45-F45</f>
        <v>20</v>
      </c>
      <c r="L45" s="263">
        <v>50</v>
      </c>
      <c r="M45" s="264">
        <f t="shared" ref="M45" si="1">(K45*N45)-L45</f>
        <v>950</v>
      </c>
      <c r="N45" s="262">
        <v>50</v>
      </c>
      <c r="O45" s="261" t="s">
        <v>577</v>
      </c>
      <c r="P45" s="265">
        <v>45414</v>
      </c>
      <c r="Q45" s="231"/>
      <c r="R45" s="54"/>
      <c r="S45" s="54" t="s">
        <v>576</v>
      </c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121"/>
      <c r="AL45" s="121"/>
      <c r="AM45" s="121"/>
    </row>
    <row r="46" spans="1:39" ht="12.75" customHeight="1">
      <c r="A46" s="312">
        <v>5</v>
      </c>
      <c r="B46" s="314">
        <v>45414</v>
      </c>
      <c r="C46" s="248"/>
      <c r="D46" s="248" t="s">
        <v>981</v>
      </c>
      <c r="E46" s="246" t="s">
        <v>586</v>
      </c>
      <c r="F46" s="246" t="s">
        <v>984</v>
      </c>
      <c r="G46" s="246"/>
      <c r="H46" s="246"/>
      <c r="I46" s="249"/>
      <c r="J46" s="321"/>
      <c r="K46" s="283"/>
      <c r="L46" s="284"/>
      <c r="M46" s="319"/>
      <c r="N46" s="283"/>
      <c r="O46" s="321"/>
      <c r="P46" s="314"/>
      <c r="Q46" s="231"/>
      <c r="R46" s="54"/>
      <c r="S46" s="54" t="s">
        <v>576</v>
      </c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121"/>
      <c r="AL46" s="121"/>
      <c r="AM46" s="121"/>
    </row>
    <row r="47" spans="1:39" ht="12.75" customHeight="1">
      <c r="A47" s="313"/>
      <c r="B47" s="315"/>
      <c r="C47" s="248"/>
      <c r="D47" s="248" t="s">
        <v>982</v>
      </c>
      <c r="E47" s="246" t="s">
        <v>855</v>
      </c>
      <c r="F47" s="246" t="s">
        <v>985</v>
      </c>
      <c r="G47" s="246"/>
      <c r="H47" s="246"/>
      <c r="I47" s="249"/>
      <c r="J47" s="322"/>
      <c r="K47" s="283"/>
      <c r="L47" s="284"/>
      <c r="M47" s="320"/>
      <c r="N47" s="283"/>
      <c r="O47" s="322"/>
      <c r="P47" s="315"/>
      <c r="Q47" s="231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121"/>
      <c r="AL47" s="121"/>
      <c r="AM47" s="121"/>
    </row>
    <row r="48" spans="1:39" ht="12.75" customHeight="1">
      <c r="A48" s="310">
        <v>6</v>
      </c>
      <c r="B48" s="300">
        <v>45411</v>
      </c>
      <c r="C48" s="266"/>
      <c r="D48" s="266" t="s">
        <v>989</v>
      </c>
      <c r="E48" s="267" t="s">
        <v>855</v>
      </c>
      <c r="F48" s="267">
        <v>132</v>
      </c>
      <c r="G48" s="267"/>
      <c r="H48" s="267">
        <v>87</v>
      </c>
      <c r="I48" s="268"/>
      <c r="J48" s="304" t="s">
        <v>907</v>
      </c>
      <c r="K48" s="262">
        <f>F48-H48</f>
        <v>45</v>
      </c>
      <c r="L48" s="263">
        <v>50</v>
      </c>
      <c r="M48" s="302">
        <v>1100</v>
      </c>
      <c r="N48" s="262">
        <v>50</v>
      </c>
      <c r="O48" s="304" t="s">
        <v>577</v>
      </c>
      <c r="P48" s="300">
        <v>45414</v>
      </c>
      <c r="Q48" s="231"/>
      <c r="R48" s="54"/>
      <c r="S48" s="37" t="s">
        <v>863</v>
      </c>
      <c r="T48" s="54"/>
      <c r="U48" s="37"/>
      <c r="V48" s="54"/>
      <c r="W48" s="37"/>
      <c r="X48" s="54"/>
      <c r="Y48" s="37"/>
      <c r="Z48" s="54"/>
      <c r="AA48" s="37"/>
      <c r="AB48" s="54"/>
      <c r="AC48" s="37"/>
      <c r="AD48" s="54"/>
      <c r="AE48" s="37"/>
      <c r="AF48" s="54"/>
      <c r="AG48" s="37"/>
      <c r="AH48" s="122"/>
      <c r="AI48" s="120"/>
      <c r="AJ48" s="120"/>
      <c r="AK48" s="121"/>
      <c r="AL48" s="121"/>
      <c r="AM48" s="121"/>
    </row>
    <row r="49" spans="1:39" ht="12.75" customHeight="1">
      <c r="A49" s="311"/>
      <c r="B49" s="301"/>
      <c r="C49" s="266"/>
      <c r="D49" s="266" t="s">
        <v>990</v>
      </c>
      <c r="E49" s="267" t="s">
        <v>586</v>
      </c>
      <c r="F49" s="267">
        <v>26</v>
      </c>
      <c r="G49" s="267"/>
      <c r="H49" s="267">
        <v>5</v>
      </c>
      <c r="I49" s="268"/>
      <c r="J49" s="305"/>
      <c r="K49" s="262">
        <f>H49-F49</f>
        <v>-21</v>
      </c>
      <c r="L49" s="263">
        <v>50</v>
      </c>
      <c r="M49" s="303"/>
      <c r="N49" s="262">
        <v>50</v>
      </c>
      <c r="O49" s="305"/>
      <c r="P49" s="301"/>
      <c r="Q49" s="231"/>
      <c r="R49" s="54"/>
      <c r="S49" s="37"/>
      <c r="T49" s="54"/>
      <c r="U49" s="37"/>
      <c r="V49" s="54"/>
      <c r="W49" s="37"/>
      <c r="X49" s="54"/>
      <c r="Y49" s="37"/>
      <c r="Z49" s="54"/>
      <c r="AA49" s="37"/>
      <c r="AB49" s="54"/>
      <c r="AC49" s="37"/>
      <c r="AD49" s="54"/>
      <c r="AE49" s="37"/>
      <c r="AF49" s="54"/>
      <c r="AG49" s="37"/>
      <c r="AH49" s="122"/>
      <c r="AI49" s="120"/>
      <c r="AJ49" s="120"/>
      <c r="AK49" s="121"/>
      <c r="AL49" s="121"/>
      <c r="AM49" s="121"/>
    </row>
    <row r="50" spans="1:39" ht="12.75" customHeight="1">
      <c r="A50" s="281"/>
      <c r="B50" s="280"/>
      <c r="C50" s="232"/>
      <c r="D50" s="232"/>
      <c r="E50" s="187"/>
      <c r="F50" s="187"/>
      <c r="G50" s="187"/>
      <c r="H50" s="187"/>
      <c r="I50" s="189"/>
      <c r="J50" s="269"/>
      <c r="K50" s="187"/>
      <c r="L50" s="190"/>
      <c r="M50" s="260"/>
      <c r="N50" s="187"/>
      <c r="O50" s="269"/>
      <c r="P50" s="280"/>
      <c r="Q50" s="231"/>
      <c r="R50" s="54"/>
      <c r="S50" s="37"/>
      <c r="T50" s="54"/>
      <c r="U50" s="37"/>
      <c r="V50" s="54"/>
      <c r="W50" s="37"/>
      <c r="X50" s="54"/>
      <c r="Y50" s="37"/>
      <c r="Z50" s="54"/>
      <c r="AA50" s="37"/>
      <c r="AB50" s="54"/>
      <c r="AC50" s="37"/>
      <c r="AD50" s="54"/>
      <c r="AE50" s="37"/>
      <c r="AF50" s="54"/>
      <c r="AG50" s="37"/>
      <c r="AH50" s="122"/>
      <c r="AI50" s="120"/>
      <c r="AJ50" s="120"/>
      <c r="AK50" s="121"/>
      <c r="AL50" s="121"/>
      <c r="AM50" s="121"/>
    </row>
    <row r="51" spans="1:39" ht="12.75" customHeight="1">
      <c r="A51" s="281"/>
      <c r="B51" s="280"/>
      <c r="C51" s="232"/>
      <c r="D51" s="232"/>
      <c r="E51" s="187"/>
      <c r="F51" s="187"/>
      <c r="G51" s="187"/>
      <c r="H51" s="187"/>
      <c r="I51" s="189"/>
      <c r="J51" s="269"/>
      <c r="K51" s="187"/>
      <c r="L51" s="190"/>
      <c r="M51" s="260"/>
      <c r="N51" s="187"/>
      <c r="O51" s="269"/>
      <c r="P51" s="280"/>
      <c r="Q51" s="231"/>
      <c r="R51" s="54"/>
      <c r="S51" s="37"/>
      <c r="T51" s="54"/>
      <c r="U51" s="37"/>
      <c r="V51" s="54"/>
      <c r="W51" s="37"/>
      <c r="X51" s="54"/>
      <c r="Y51" s="37"/>
      <c r="Z51" s="54"/>
      <c r="AA51" s="37"/>
      <c r="AB51" s="54"/>
      <c r="AC51" s="37"/>
      <c r="AD51" s="54"/>
      <c r="AE51" s="37"/>
      <c r="AF51" s="54"/>
      <c r="AG51" s="37"/>
      <c r="AH51" s="122"/>
      <c r="AI51" s="120"/>
      <c r="AJ51" s="120"/>
      <c r="AK51" s="121"/>
      <c r="AL51" s="121"/>
      <c r="AM51" s="121"/>
    </row>
    <row r="52" spans="1:39" ht="12.75" customHeight="1">
      <c r="A52" s="281"/>
      <c r="B52" s="280"/>
      <c r="C52" s="232"/>
      <c r="D52" s="232"/>
      <c r="E52" s="187"/>
      <c r="F52" s="187"/>
      <c r="G52" s="187"/>
      <c r="H52" s="187"/>
      <c r="I52" s="189"/>
      <c r="J52" s="269"/>
      <c r="K52" s="187"/>
      <c r="L52" s="190"/>
      <c r="M52" s="260"/>
      <c r="N52" s="187"/>
      <c r="O52" s="269"/>
      <c r="P52" s="280"/>
      <c r="Q52" s="231"/>
      <c r="R52" s="54"/>
      <c r="S52" s="37"/>
      <c r="T52" s="54"/>
      <c r="U52" s="37"/>
      <c r="V52" s="54"/>
      <c r="W52" s="37"/>
      <c r="X52" s="54"/>
      <c r="Y52" s="37"/>
      <c r="Z52" s="54"/>
      <c r="AA52" s="37"/>
      <c r="AB52" s="54"/>
      <c r="AC52" s="37"/>
      <c r="AD52" s="54"/>
      <c r="AE52" s="37"/>
      <c r="AF52" s="54"/>
      <c r="AG52" s="37"/>
      <c r="AH52" s="122"/>
      <c r="AI52" s="120"/>
      <c r="AJ52" s="120"/>
      <c r="AK52" s="121"/>
      <c r="AL52" s="121"/>
      <c r="AM52" s="121"/>
    </row>
    <row r="53" spans="1:39" s="254" customFormat="1" ht="12.75" customHeight="1">
      <c r="A53" s="246"/>
      <c r="B53" s="247"/>
      <c r="C53" s="248"/>
      <c r="D53" s="248"/>
      <c r="E53" s="246"/>
      <c r="F53" s="246"/>
      <c r="G53" s="246"/>
      <c r="H53" s="246"/>
      <c r="I53" s="249"/>
      <c r="J53" s="249"/>
      <c r="K53" s="246"/>
      <c r="L53" s="256"/>
      <c r="M53" s="255"/>
      <c r="N53" s="246"/>
      <c r="O53" s="249"/>
      <c r="P53" s="247"/>
      <c r="Q53" s="250"/>
      <c r="R53" s="54"/>
      <c r="S53" s="37"/>
      <c r="T53" s="54"/>
      <c r="U53" s="37"/>
      <c r="V53" s="54"/>
      <c r="W53" s="37"/>
      <c r="X53" s="54"/>
      <c r="Y53" s="37"/>
      <c r="Z53" s="54"/>
      <c r="AA53" s="37"/>
      <c r="AB53" s="54"/>
      <c r="AC53" s="37"/>
      <c r="AD53" s="54"/>
      <c r="AE53" s="37"/>
      <c r="AF53" s="54"/>
      <c r="AG53" s="37"/>
      <c r="AH53" s="253"/>
      <c r="AI53" s="251"/>
      <c r="AJ53" s="251"/>
      <c r="AK53" s="252"/>
      <c r="AL53" s="252"/>
      <c r="AM53" s="252"/>
    </row>
    <row r="54" spans="1:39" ht="38.25" customHeight="1">
      <c r="A54" s="91" t="s">
        <v>598</v>
      </c>
      <c r="B54" s="127"/>
      <c r="C54" s="127"/>
      <c r="D54" s="128"/>
      <c r="E54" s="112"/>
      <c r="F54" s="6"/>
      <c r="G54" s="6"/>
      <c r="H54" s="113"/>
      <c r="I54" s="129"/>
      <c r="J54" s="1"/>
      <c r="K54" s="6"/>
      <c r="L54" s="6"/>
      <c r="M54" s="6"/>
      <c r="N54" s="1"/>
      <c r="O54" s="1"/>
      <c r="R54" s="54"/>
      <c r="S54" s="37"/>
      <c r="T54" s="54"/>
      <c r="U54" s="37"/>
      <c r="V54" s="54"/>
      <c r="W54" s="37"/>
      <c r="X54" s="54"/>
      <c r="Y54" s="37"/>
      <c r="Z54" s="54"/>
      <c r="AA54" s="37"/>
      <c r="AB54" s="54"/>
      <c r="AC54" s="37"/>
      <c r="AD54" s="54"/>
      <c r="AE54" s="37"/>
      <c r="AF54" s="54"/>
      <c r="AG54" s="37"/>
      <c r="AH54" s="1"/>
      <c r="AI54" s="1"/>
      <c r="AJ54" s="1"/>
      <c r="AK54" s="6"/>
      <c r="AL54" s="1"/>
    </row>
    <row r="55" spans="1:39" ht="38.25">
      <c r="A55" s="92" t="s">
        <v>16</v>
      </c>
      <c r="B55" s="93" t="s">
        <v>550</v>
      </c>
      <c r="C55" s="93"/>
      <c r="D55" s="94" t="s">
        <v>561</v>
      </c>
      <c r="E55" s="93" t="s">
        <v>562</v>
      </c>
      <c r="F55" s="93" t="s">
        <v>563</v>
      </c>
      <c r="G55" s="93" t="s">
        <v>564</v>
      </c>
      <c r="H55" s="93" t="s">
        <v>565</v>
      </c>
      <c r="I55" s="93" t="s">
        <v>566</v>
      </c>
      <c r="J55" s="92" t="s">
        <v>567</v>
      </c>
      <c r="K55" s="116" t="s">
        <v>585</v>
      </c>
      <c r="L55" s="117" t="s">
        <v>569</v>
      </c>
      <c r="M55" s="95" t="s">
        <v>570</v>
      </c>
      <c r="N55" s="93" t="s">
        <v>571</v>
      </c>
      <c r="O55" s="94" t="s">
        <v>572</v>
      </c>
      <c r="P55" s="197" t="s">
        <v>573</v>
      </c>
      <c r="Q55" s="199" t="s">
        <v>848</v>
      </c>
      <c r="R55" s="54"/>
      <c r="S55" s="37"/>
      <c r="T55" s="54"/>
      <c r="U55" s="37"/>
      <c r="V55" s="54"/>
      <c r="W55" s="37"/>
      <c r="X55" s="54"/>
      <c r="Y55" s="37"/>
      <c r="Z55" s="54"/>
      <c r="AA55" s="37"/>
      <c r="AB55" s="54"/>
      <c r="AC55" s="37"/>
      <c r="AD55" s="54"/>
      <c r="AE55" s="37"/>
      <c r="AF55" s="54"/>
      <c r="AG55" s="37"/>
      <c r="AH55" s="37"/>
      <c r="AI55" s="37"/>
      <c r="AJ55" s="37"/>
      <c r="AK55" s="37"/>
      <c r="AL55" s="37"/>
      <c r="AM55" s="37"/>
    </row>
    <row r="56" spans="1:39" ht="12.75" customHeight="1">
      <c r="A56" s="187">
        <v>1</v>
      </c>
      <c r="B56" s="188">
        <v>45356</v>
      </c>
      <c r="C56" s="232"/>
      <c r="D56" s="232" t="s">
        <v>297</v>
      </c>
      <c r="E56" s="187" t="s">
        <v>574</v>
      </c>
      <c r="F56" s="187" t="s">
        <v>884</v>
      </c>
      <c r="G56" s="187">
        <v>35</v>
      </c>
      <c r="H56" s="187"/>
      <c r="I56" s="187" t="s">
        <v>882</v>
      </c>
      <c r="J56" s="187" t="s">
        <v>575</v>
      </c>
      <c r="K56" s="187"/>
      <c r="L56" s="258"/>
      <c r="M56" s="259"/>
      <c r="N56" s="187"/>
      <c r="O56" s="237"/>
      <c r="P56" s="190">
        <f>VLOOKUP(D56,'MidCap Intra'!$B$11:$C$568,2,0)</f>
        <v>39.700000000000003</v>
      </c>
      <c r="Q56" s="257"/>
      <c r="R56" s="54"/>
      <c r="S56" s="37" t="s">
        <v>576</v>
      </c>
      <c r="T56" s="54"/>
      <c r="U56" s="37"/>
      <c r="V56" s="54"/>
      <c r="W56" s="37"/>
      <c r="X56" s="54"/>
      <c r="Y56" s="37"/>
      <c r="Z56" s="54"/>
      <c r="AA56" s="37"/>
      <c r="AB56" s="54"/>
      <c r="AC56" s="37"/>
      <c r="AD56" s="54"/>
      <c r="AE56" s="37"/>
      <c r="AF56" s="54"/>
      <c r="AG56" s="37"/>
    </row>
    <row r="57" spans="1:39" ht="12.75" customHeight="1">
      <c r="A57" s="187">
        <v>2</v>
      </c>
      <c r="B57" s="188">
        <v>45390</v>
      </c>
      <c r="C57" s="232"/>
      <c r="D57" s="232" t="s">
        <v>897</v>
      </c>
      <c r="E57" s="187" t="s">
        <v>574</v>
      </c>
      <c r="F57" s="187" t="s">
        <v>898</v>
      </c>
      <c r="G57" s="187">
        <v>1770</v>
      </c>
      <c r="H57" s="187"/>
      <c r="I57" s="187" t="s">
        <v>891</v>
      </c>
      <c r="J57" s="187" t="s">
        <v>575</v>
      </c>
      <c r="K57" s="187"/>
      <c r="L57" s="258"/>
      <c r="M57" s="259"/>
      <c r="N57" s="187"/>
      <c r="O57" s="237"/>
      <c r="P57" s="190"/>
      <c r="Q57" s="257"/>
      <c r="R57" s="54"/>
      <c r="S57" s="37" t="s">
        <v>576</v>
      </c>
      <c r="T57" s="54"/>
      <c r="U57" s="37"/>
      <c r="V57" s="54"/>
      <c r="W57" s="37"/>
      <c r="X57" s="54"/>
      <c r="Y57" s="37"/>
      <c r="Z57" s="54"/>
      <c r="AA57" s="37"/>
      <c r="AB57" s="54"/>
      <c r="AC57" s="37"/>
      <c r="AD57" s="54"/>
      <c r="AE57" s="37"/>
      <c r="AF57" s="54"/>
      <c r="AG57" s="37"/>
    </row>
    <row r="58" spans="1:39" ht="12.75" customHeight="1">
      <c r="A58" s="187"/>
      <c r="B58" s="188"/>
      <c r="C58" s="232"/>
      <c r="D58" s="232"/>
      <c r="E58" s="187"/>
      <c r="F58" s="187"/>
      <c r="G58" s="187"/>
      <c r="H58" s="187"/>
      <c r="I58" s="187"/>
      <c r="J58" s="187"/>
      <c r="K58" s="187"/>
      <c r="L58" s="258"/>
      <c r="M58" s="259"/>
      <c r="N58" s="187"/>
      <c r="O58" s="237"/>
      <c r="P58" s="188"/>
      <c r="Q58" s="257"/>
      <c r="R58" s="54"/>
      <c r="S58" s="37"/>
      <c r="T58" s="54"/>
      <c r="U58" s="37"/>
      <c r="V58" s="54"/>
      <c r="W58" s="37"/>
      <c r="X58" s="54"/>
      <c r="Y58" s="37"/>
      <c r="Z58" s="54"/>
      <c r="AA58" s="37"/>
      <c r="AB58" s="54"/>
      <c r="AC58" s="37"/>
      <c r="AD58" s="54"/>
      <c r="AE58" s="37"/>
      <c r="AF58" s="54"/>
      <c r="AG58" s="37"/>
    </row>
    <row r="59" spans="1:39" ht="12.75" customHeight="1">
      <c r="A59" s="106" t="s">
        <v>578</v>
      </c>
      <c r="B59" s="106"/>
      <c r="C59" s="106"/>
      <c r="D59" s="54"/>
      <c r="E59" s="37"/>
      <c r="F59" s="111" t="s">
        <v>580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37"/>
      <c r="T59" s="54"/>
      <c r="U59" s="37"/>
      <c r="V59" s="54"/>
      <c r="W59" s="37"/>
      <c r="X59" s="54"/>
      <c r="Y59" s="37"/>
      <c r="Z59" s="54"/>
      <c r="AA59" s="37"/>
      <c r="AB59" s="54"/>
      <c r="AC59" s="37"/>
      <c r="AD59" s="54"/>
      <c r="AE59" s="37"/>
      <c r="AF59" s="54"/>
      <c r="AG59" s="37"/>
    </row>
    <row r="60" spans="1:39" ht="12.75" customHeight="1">
      <c r="A60" s="110" t="s">
        <v>579</v>
      </c>
      <c r="B60" s="106"/>
      <c r="C60" s="106"/>
      <c r="D60" s="54"/>
      <c r="E60" s="37"/>
      <c r="F60" s="111" t="s">
        <v>583</v>
      </c>
      <c r="G60" s="54"/>
      <c r="H60" s="54" t="s">
        <v>600</v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37"/>
      <c r="T60" s="54"/>
      <c r="U60" s="37"/>
      <c r="V60" s="54"/>
      <c r="W60" s="37"/>
      <c r="X60" s="54"/>
      <c r="Y60" s="37"/>
      <c r="Z60" s="54"/>
      <c r="AA60" s="37"/>
      <c r="AB60" s="54"/>
      <c r="AC60" s="37"/>
      <c r="AD60" s="54"/>
      <c r="AE60" s="37"/>
      <c r="AF60" s="54"/>
      <c r="AG60" s="37"/>
    </row>
    <row r="61" spans="1:39" ht="12.75" customHeight="1">
      <c r="A61" s="54"/>
      <c r="B61" s="54"/>
      <c r="C61" s="106"/>
      <c r="D61" s="54"/>
      <c r="E61" s="37"/>
      <c r="F61" s="111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37"/>
      <c r="T61" s="54"/>
      <c r="U61" s="37"/>
      <c r="V61" s="54"/>
      <c r="W61" s="37"/>
      <c r="X61" s="54"/>
      <c r="Y61" s="37"/>
      <c r="Z61" s="54"/>
      <c r="AA61" s="37"/>
      <c r="AB61" s="54"/>
      <c r="AC61" s="37"/>
      <c r="AD61" s="54"/>
      <c r="AE61" s="37"/>
      <c r="AF61" s="54"/>
      <c r="AG61" s="37"/>
    </row>
    <row r="62" spans="1:39" ht="12.75" customHeight="1">
      <c r="A62" s="54"/>
      <c r="B62" s="54"/>
      <c r="C62" s="106"/>
      <c r="D62" s="54"/>
      <c r="E62" s="37"/>
      <c r="F62" s="111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37"/>
      <c r="T62" s="54"/>
      <c r="U62" s="37"/>
      <c r="V62" s="54"/>
      <c r="W62" s="37"/>
      <c r="X62" s="54"/>
      <c r="Y62" s="37"/>
      <c r="Z62" s="54"/>
      <c r="AA62" s="37"/>
      <c r="AB62" s="54"/>
      <c r="AC62" s="37"/>
      <c r="AD62" s="54"/>
      <c r="AE62" s="37"/>
    </row>
    <row r="63" spans="1:39" ht="12.75" customHeight="1">
      <c r="A63" s="54"/>
      <c r="B63" s="54"/>
      <c r="C63" s="106"/>
      <c r="D63" s="54"/>
      <c r="E63" s="37"/>
      <c r="F63" s="111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37"/>
      <c r="T63" s="54"/>
      <c r="U63" s="37"/>
      <c r="V63" s="54"/>
      <c r="W63" s="37"/>
      <c r="X63" s="54"/>
      <c r="Y63" s="37"/>
      <c r="Z63" s="54"/>
      <c r="AA63" s="37"/>
      <c r="AB63" s="54"/>
      <c r="AC63" s="37"/>
      <c r="AD63" s="54"/>
      <c r="AE63" s="37"/>
    </row>
    <row r="64" spans="1:39" ht="12.75" customHeight="1">
      <c r="A64" s="54"/>
      <c r="B64" s="54"/>
      <c r="C64" s="106"/>
      <c r="D64" s="54"/>
      <c r="E64" s="37"/>
      <c r="F64" s="111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37"/>
      <c r="T64" s="54"/>
      <c r="U64" s="37"/>
      <c r="V64" s="54"/>
      <c r="W64" s="37"/>
      <c r="X64" s="54"/>
      <c r="Y64" s="37"/>
      <c r="Z64" s="54"/>
      <c r="AA64" s="37"/>
      <c r="AB64" s="54"/>
      <c r="AC64" s="37"/>
      <c r="AD64" s="54"/>
      <c r="AE64" s="37"/>
    </row>
    <row r="65" spans="1:31" ht="12.75" customHeight="1">
      <c r="A65" s="54"/>
      <c r="B65" s="54"/>
      <c r="C65" s="106"/>
      <c r="D65" s="54"/>
      <c r="E65" s="37"/>
      <c r="F65" s="111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37"/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</row>
    <row r="66" spans="1:31" ht="12.75" customHeight="1">
      <c r="A66" s="54"/>
      <c r="B66" s="54"/>
      <c r="C66" s="106"/>
      <c r="D66" s="54"/>
      <c r="E66" s="37"/>
      <c r="F66" s="111"/>
      <c r="G66" s="54"/>
      <c r="H66" s="37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37"/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</row>
    <row r="67" spans="1:31" ht="12.75" customHeight="1">
      <c r="A67" s="54"/>
      <c r="B67" s="54"/>
      <c r="C67" s="106"/>
      <c r="D67" s="54"/>
      <c r="E67" s="37"/>
      <c r="F67" s="111"/>
      <c r="G67" s="54"/>
      <c r="H67" s="37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37"/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</row>
    <row r="68" spans="1:31" ht="12.75" customHeight="1">
      <c r="A68" s="54"/>
      <c r="B68" s="54"/>
      <c r="C68" s="100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37"/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</row>
    <row r="69" spans="1:31" ht="38.25" customHeight="1">
      <c r="A69" s="37"/>
      <c r="B69" s="130" t="s">
        <v>601</v>
      </c>
      <c r="C69" s="130"/>
      <c r="D69" s="54"/>
      <c r="E69" s="130"/>
      <c r="F69" s="6"/>
      <c r="G69" s="6"/>
      <c r="H69" s="114"/>
      <c r="I69" s="6"/>
      <c r="J69" s="114"/>
      <c r="K69" s="115"/>
      <c r="L69" s="6"/>
      <c r="M69" s="6"/>
      <c r="N69" s="1"/>
      <c r="O69" s="54"/>
      <c r="P69" s="54"/>
      <c r="Q69" s="202"/>
      <c r="R69" s="54"/>
      <c r="S69" s="37"/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</row>
    <row r="70" spans="1:31" ht="12.75" customHeight="1">
      <c r="A70" s="92" t="s">
        <v>16</v>
      </c>
      <c r="B70" s="93" t="s">
        <v>550</v>
      </c>
      <c r="C70" s="93"/>
      <c r="D70" s="94" t="s">
        <v>561</v>
      </c>
      <c r="E70" s="93" t="s">
        <v>562</v>
      </c>
      <c r="F70" s="93" t="s">
        <v>563</v>
      </c>
      <c r="G70" s="93" t="s">
        <v>602</v>
      </c>
      <c r="H70" s="93" t="s">
        <v>603</v>
      </c>
      <c r="I70" s="93" t="s">
        <v>566</v>
      </c>
      <c r="J70" s="131" t="s">
        <v>567</v>
      </c>
      <c r="K70" s="93" t="s">
        <v>568</v>
      </c>
      <c r="L70" s="93" t="s">
        <v>604</v>
      </c>
      <c r="M70" s="93" t="s">
        <v>571</v>
      </c>
      <c r="N70" s="94" t="s">
        <v>572</v>
      </c>
      <c r="O70" s="54"/>
      <c r="P70" s="54"/>
      <c r="Q70" s="202"/>
      <c r="R70" s="54"/>
      <c r="S70" s="37"/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</row>
    <row r="71" spans="1:31" ht="12.75" customHeight="1">
      <c r="A71" s="132">
        <v>1</v>
      </c>
      <c r="B71" s="133">
        <v>41579</v>
      </c>
      <c r="C71" s="133"/>
      <c r="D71" s="134" t="s">
        <v>605</v>
      </c>
      <c r="E71" s="135" t="s">
        <v>574</v>
      </c>
      <c r="F71" s="136">
        <v>82</v>
      </c>
      <c r="G71" s="135" t="s">
        <v>606</v>
      </c>
      <c r="H71" s="135">
        <v>100</v>
      </c>
      <c r="I71" s="137">
        <v>100</v>
      </c>
      <c r="J71" s="138" t="s">
        <v>607</v>
      </c>
      <c r="K71" s="139">
        <f t="shared" ref="K71:K102" si="2">H71-F71</f>
        <v>18</v>
      </c>
      <c r="L71" s="140">
        <f t="shared" ref="L71:L102" si="3">K71/F71</f>
        <v>0.21951219512195122</v>
      </c>
      <c r="M71" s="135" t="s">
        <v>577</v>
      </c>
      <c r="N71" s="141">
        <v>42657</v>
      </c>
      <c r="O71" s="54"/>
      <c r="P71" s="54"/>
      <c r="Q71" s="202"/>
      <c r="R71" s="54"/>
      <c r="S71" s="37"/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</row>
    <row r="72" spans="1:31" ht="12.75" customHeight="1">
      <c r="A72" s="132">
        <v>2</v>
      </c>
      <c r="B72" s="133">
        <v>41794</v>
      </c>
      <c r="C72" s="133"/>
      <c r="D72" s="134" t="s">
        <v>608</v>
      </c>
      <c r="E72" s="135" t="s">
        <v>586</v>
      </c>
      <c r="F72" s="136">
        <v>257</v>
      </c>
      <c r="G72" s="135" t="s">
        <v>606</v>
      </c>
      <c r="H72" s="135">
        <v>300</v>
      </c>
      <c r="I72" s="137">
        <v>300</v>
      </c>
      <c r="J72" s="138" t="s">
        <v>607</v>
      </c>
      <c r="K72" s="139">
        <f t="shared" si="2"/>
        <v>43</v>
      </c>
      <c r="L72" s="140">
        <f t="shared" si="3"/>
        <v>0.16731517509727625</v>
      </c>
      <c r="M72" s="135" t="s">
        <v>577</v>
      </c>
      <c r="N72" s="141">
        <v>41822</v>
      </c>
      <c r="O72" s="54"/>
      <c r="P72" s="54"/>
      <c r="Q72" s="202"/>
      <c r="R72" s="54"/>
      <c r="S72" s="37"/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</row>
    <row r="73" spans="1:31" ht="12.75" customHeight="1">
      <c r="A73" s="132">
        <v>3</v>
      </c>
      <c r="B73" s="133">
        <v>41828</v>
      </c>
      <c r="C73" s="133"/>
      <c r="D73" s="134" t="s">
        <v>609</v>
      </c>
      <c r="E73" s="135" t="s">
        <v>586</v>
      </c>
      <c r="F73" s="136">
        <v>393</v>
      </c>
      <c r="G73" s="135" t="s">
        <v>606</v>
      </c>
      <c r="H73" s="135">
        <v>468</v>
      </c>
      <c r="I73" s="137">
        <v>468</v>
      </c>
      <c r="J73" s="138" t="s">
        <v>607</v>
      </c>
      <c r="K73" s="139">
        <f t="shared" si="2"/>
        <v>75</v>
      </c>
      <c r="L73" s="140">
        <f t="shared" si="3"/>
        <v>0.19083969465648856</v>
      </c>
      <c r="M73" s="135" t="s">
        <v>577</v>
      </c>
      <c r="N73" s="141">
        <v>41863</v>
      </c>
      <c r="O73" s="54"/>
      <c r="P73" s="54"/>
      <c r="Q73" s="202"/>
      <c r="R73" s="54"/>
      <c r="S73" s="37"/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</row>
    <row r="74" spans="1:31" ht="12.75" customHeight="1">
      <c r="A74" s="132">
        <v>4</v>
      </c>
      <c r="B74" s="133">
        <v>41857</v>
      </c>
      <c r="C74" s="133"/>
      <c r="D74" s="134" t="s">
        <v>610</v>
      </c>
      <c r="E74" s="135" t="s">
        <v>586</v>
      </c>
      <c r="F74" s="136">
        <v>205</v>
      </c>
      <c r="G74" s="135" t="s">
        <v>606</v>
      </c>
      <c r="H74" s="135">
        <v>275</v>
      </c>
      <c r="I74" s="137">
        <v>250</v>
      </c>
      <c r="J74" s="138" t="s">
        <v>607</v>
      </c>
      <c r="K74" s="139">
        <f t="shared" si="2"/>
        <v>70</v>
      </c>
      <c r="L74" s="140">
        <f t="shared" si="3"/>
        <v>0.34146341463414637</v>
      </c>
      <c r="M74" s="135" t="s">
        <v>577</v>
      </c>
      <c r="N74" s="141">
        <v>41962</v>
      </c>
      <c r="O74" s="54"/>
      <c r="P74" s="54"/>
      <c r="Q74" s="202"/>
      <c r="R74" s="54"/>
      <c r="S74" s="37"/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</row>
    <row r="75" spans="1:31" ht="12.75" customHeight="1">
      <c r="A75" s="132">
        <v>5</v>
      </c>
      <c r="B75" s="133">
        <v>41886</v>
      </c>
      <c r="C75" s="133"/>
      <c r="D75" s="134" t="s">
        <v>611</v>
      </c>
      <c r="E75" s="135" t="s">
        <v>586</v>
      </c>
      <c r="F75" s="136">
        <v>162</v>
      </c>
      <c r="G75" s="135" t="s">
        <v>606</v>
      </c>
      <c r="H75" s="135">
        <v>190</v>
      </c>
      <c r="I75" s="137">
        <v>190</v>
      </c>
      <c r="J75" s="138" t="s">
        <v>607</v>
      </c>
      <c r="K75" s="139">
        <f t="shared" si="2"/>
        <v>28</v>
      </c>
      <c r="L75" s="140">
        <f t="shared" si="3"/>
        <v>0.1728395061728395</v>
      </c>
      <c r="M75" s="135" t="s">
        <v>577</v>
      </c>
      <c r="N75" s="141">
        <v>42006</v>
      </c>
      <c r="O75" s="54"/>
      <c r="P75" s="54"/>
      <c r="Q75" s="202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</row>
    <row r="76" spans="1:31" ht="12.75" customHeight="1">
      <c r="A76" s="132">
        <v>6</v>
      </c>
      <c r="B76" s="133">
        <v>41886</v>
      </c>
      <c r="C76" s="133"/>
      <c r="D76" s="134" t="s">
        <v>612</v>
      </c>
      <c r="E76" s="135" t="s">
        <v>586</v>
      </c>
      <c r="F76" s="136">
        <v>75</v>
      </c>
      <c r="G76" s="135" t="s">
        <v>606</v>
      </c>
      <c r="H76" s="135">
        <v>91.5</v>
      </c>
      <c r="I76" s="137" t="s">
        <v>599</v>
      </c>
      <c r="J76" s="138" t="s">
        <v>613</v>
      </c>
      <c r="K76" s="139">
        <f t="shared" si="2"/>
        <v>16.5</v>
      </c>
      <c r="L76" s="140">
        <f t="shared" si="3"/>
        <v>0.22</v>
      </c>
      <c r="M76" s="135" t="s">
        <v>577</v>
      </c>
      <c r="N76" s="141">
        <v>41954</v>
      </c>
      <c r="O76" s="54"/>
      <c r="P76" s="54"/>
      <c r="Q76" s="202"/>
      <c r="R76" s="54"/>
      <c r="S76" s="37"/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</row>
    <row r="77" spans="1:31" ht="12.75" customHeight="1">
      <c r="A77" s="132">
        <v>7</v>
      </c>
      <c r="B77" s="133">
        <v>41913</v>
      </c>
      <c r="C77" s="133"/>
      <c r="D77" s="134" t="s">
        <v>614</v>
      </c>
      <c r="E77" s="135" t="s">
        <v>586</v>
      </c>
      <c r="F77" s="136">
        <v>850</v>
      </c>
      <c r="G77" s="135" t="s">
        <v>606</v>
      </c>
      <c r="H77" s="135">
        <v>982.5</v>
      </c>
      <c r="I77" s="137">
        <v>1050</v>
      </c>
      <c r="J77" s="138" t="s">
        <v>615</v>
      </c>
      <c r="K77" s="139">
        <f t="shared" si="2"/>
        <v>132.5</v>
      </c>
      <c r="L77" s="140">
        <f t="shared" si="3"/>
        <v>0.15588235294117647</v>
      </c>
      <c r="M77" s="135" t="s">
        <v>577</v>
      </c>
      <c r="N77" s="141">
        <v>42039</v>
      </c>
      <c r="O77" s="54"/>
      <c r="P77" s="54"/>
      <c r="Q77" s="202"/>
      <c r="R77" s="54"/>
      <c r="S77" s="37"/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</row>
    <row r="78" spans="1:31" ht="12.75" customHeight="1">
      <c r="A78" s="132">
        <v>8</v>
      </c>
      <c r="B78" s="133">
        <v>41913</v>
      </c>
      <c r="C78" s="133"/>
      <c r="D78" s="134" t="s">
        <v>616</v>
      </c>
      <c r="E78" s="135" t="s">
        <v>586</v>
      </c>
      <c r="F78" s="136">
        <v>475</v>
      </c>
      <c r="G78" s="135" t="s">
        <v>606</v>
      </c>
      <c r="H78" s="135">
        <v>515</v>
      </c>
      <c r="I78" s="137">
        <v>600</v>
      </c>
      <c r="J78" s="138" t="s">
        <v>617</v>
      </c>
      <c r="K78" s="139">
        <f t="shared" si="2"/>
        <v>40</v>
      </c>
      <c r="L78" s="140">
        <f t="shared" si="3"/>
        <v>8.4210526315789472E-2</v>
      </c>
      <c r="M78" s="135" t="s">
        <v>577</v>
      </c>
      <c r="N78" s="141">
        <v>41939</v>
      </c>
      <c r="O78" s="54"/>
      <c r="P78" s="54"/>
      <c r="Q78" s="202"/>
      <c r="R78" s="54"/>
      <c r="S78" s="37"/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</row>
    <row r="79" spans="1:31" ht="12.75" customHeight="1">
      <c r="A79" s="132">
        <v>9</v>
      </c>
      <c r="B79" s="133">
        <v>41913</v>
      </c>
      <c r="C79" s="133"/>
      <c r="D79" s="134" t="s">
        <v>618</v>
      </c>
      <c r="E79" s="135" t="s">
        <v>586</v>
      </c>
      <c r="F79" s="136">
        <v>86</v>
      </c>
      <c r="G79" s="135" t="s">
        <v>606</v>
      </c>
      <c r="H79" s="135">
        <v>99</v>
      </c>
      <c r="I79" s="137">
        <v>140</v>
      </c>
      <c r="J79" s="138" t="s">
        <v>619</v>
      </c>
      <c r="K79" s="139">
        <f t="shared" si="2"/>
        <v>13</v>
      </c>
      <c r="L79" s="140">
        <f t="shared" si="3"/>
        <v>0.15116279069767441</v>
      </c>
      <c r="M79" s="135" t="s">
        <v>577</v>
      </c>
      <c r="N79" s="141">
        <v>41939</v>
      </c>
      <c r="O79" s="54"/>
      <c r="P79" s="54"/>
      <c r="Q79" s="202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</row>
    <row r="80" spans="1:31" ht="12.75" customHeight="1">
      <c r="A80" s="132">
        <v>10</v>
      </c>
      <c r="B80" s="133">
        <v>41926</v>
      </c>
      <c r="C80" s="133"/>
      <c r="D80" s="134" t="s">
        <v>620</v>
      </c>
      <c r="E80" s="135" t="s">
        <v>586</v>
      </c>
      <c r="F80" s="136">
        <v>496.6</v>
      </c>
      <c r="G80" s="135" t="s">
        <v>606</v>
      </c>
      <c r="H80" s="135">
        <v>621</v>
      </c>
      <c r="I80" s="137">
        <v>580</v>
      </c>
      <c r="J80" s="138" t="s">
        <v>607</v>
      </c>
      <c r="K80" s="139">
        <f t="shared" si="2"/>
        <v>124.39999999999998</v>
      </c>
      <c r="L80" s="140">
        <f t="shared" si="3"/>
        <v>0.25050342327829234</v>
      </c>
      <c r="M80" s="135" t="s">
        <v>577</v>
      </c>
      <c r="N80" s="141">
        <v>42605</v>
      </c>
      <c r="O80" s="54"/>
      <c r="P80" s="54"/>
      <c r="Q80" s="202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</row>
    <row r="81" spans="1:31" ht="12.75" customHeight="1">
      <c r="A81" s="132">
        <v>11</v>
      </c>
      <c r="B81" s="133">
        <v>41926</v>
      </c>
      <c r="C81" s="133"/>
      <c r="D81" s="134" t="s">
        <v>621</v>
      </c>
      <c r="E81" s="135" t="s">
        <v>586</v>
      </c>
      <c r="F81" s="136">
        <v>2481.9</v>
      </c>
      <c r="G81" s="135" t="s">
        <v>606</v>
      </c>
      <c r="H81" s="135">
        <v>2840</v>
      </c>
      <c r="I81" s="137">
        <v>2870</v>
      </c>
      <c r="J81" s="138" t="s">
        <v>622</v>
      </c>
      <c r="K81" s="139">
        <f t="shared" si="2"/>
        <v>358.09999999999991</v>
      </c>
      <c r="L81" s="140">
        <f t="shared" si="3"/>
        <v>0.14428462065353154</v>
      </c>
      <c r="M81" s="135" t="s">
        <v>577</v>
      </c>
      <c r="N81" s="141">
        <v>42017</v>
      </c>
      <c r="O81" s="54"/>
      <c r="P81" s="54"/>
      <c r="Q81" s="202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</row>
    <row r="82" spans="1:31" ht="12.75" customHeight="1">
      <c r="A82" s="132">
        <v>12</v>
      </c>
      <c r="B82" s="133">
        <v>41928</v>
      </c>
      <c r="C82" s="133"/>
      <c r="D82" s="134" t="s">
        <v>623</v>
      </c>
      <c r="E82" s="135" t="s">
        <v>586</v>
      </c>
      <c r="F82" s="136">
        <v>84.5</v>
      </c>
      <c r="G82" s="135" t="s">
        <v>606</v>
      </c>
      <c r="H82" s="135">
        <v>93</v>
      </c>
      <c r="I82" s="137">
        <v>110</v>
      </c>
      <c r="J82" s="138" t="s">
        <v>624</v>
      </c>
      <c r="K82" s="139">
        <f t="shared" si="2"/>
        <v>8.5</v>
      </c>
      <c r="L82" s="140">
        <f t="shared" si="3"/>
        <v>0.10059171597633136</v>
      </c>
      <c r="M82" s="135" t="s">
        <v>577</v>
      </c>
      <c r="N82" s="141">
        <v>41939</v>
      </c>
      <c r="O82" s="54"/>
      <c r="P82" s="54"/>
      <c r="Q82" s="202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</row>
    <row r="83" spans="1:31" ht="12.75" customHeight="1">
      <c r="A83" s="132">
        <v>13</v>
      </c>
      <c r="B83" s="133">
        <v>41928</v>
      </c>
      <c r="C83" s="133"/>
      <c r="D83" s="134" t="s">
        <v>625</v>
      </c>
      <c r="E83" s="135" t="s">
        <v>586</v>
      </c>
      <c r="F83" s="136">
        <v>401</v>
      </c>
      <c r="G83" s="135" t="s">
        <v>606</v>
      </c>
      <c r="H83" s="135">
        <v>428</v>
      </c>
      <c r="I83" s="137">
        <v>450</v>
      </c>
      <c r="J83" s="138" t="s">
        <v>626</v>
      </c>
      <c r="K83" s="139">
        <f t="shared" si="2"/>
        <v>27</v>
      </c>
      <c r="L83" s="140">
        <f t="shared" si="3"/>
        <v>6.7331670822942641E-2</v>
      </c>
      <c r="M83" s="135" t="s">
        <v>577</v>
      </c>
      <c r="N83" s="141">
        <v>42020</v>
      </c>
      <c r="O83" s="54"/>
      <c r="P83" s="54"/>
      <c r="Q83" s="202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</row>
    <row r="84" spans="1:31" ht="12.75" customHeight="1">
      <c r="A84" s="132">
        <v>14</v>
      </c>
      <c r="B84" s="133">
        <v>41928</v>
      </c>
      <c r="C84" s="133"/>
      <c r="D84" s="134" t="s">
        <v>627</v>
      </c>
      <c r="E84" s="135" t="s">
        <v>586</v>
      </c>
      <c r="F84" s="136">
        <v>101</v>
      </c>
      <c r="G84" s="135" t="s">
        <v>606</v>
      </c>
      <c r="H84" s="135">
        <v>112</v>
      </c>
      <c r="I84" s="137">
        <v>120</v>
      </c>
      <c r="J84" s="138" t="s">
        <v>628</v>
      </c>
      <c r="K84" s="139">
        <f t="shared" si="2"/>
        <v>11</v>
      </c>
      <c r="L84" s="140">
        <f t="shared" si="3"/>
        <v>0.10891089108910891</v>
      </c>
      <c r="M84" s="135" t="s">
        <v>577</v>
      </c>
      <c r="N84" s="141">
        <v>41939</v>
      </c>
      <c r="O84" s="54"/>
      <c r="P84" s="54"/>
      <c r="Q84" s="202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</row>
    <row r="85" spans="1:31" ht="12.75" customHeight="1">
      <c r="A85" s="132">
        <v>15</v>
      </c>
      <c r="B85" s="133">
        <v>41954</v>
      </c>
      <c r="C85" s="133"/>
      <c r="D85" s="134" t="s">
        <v>629</v>
      </c>
      <c r="E85" s="135" t="s">
        <v>586</v>
      </c>
      <c r="F85" s="136">
        <v>59</v>
      </c>
      <c r="G85" s="135" t="s">
        <v>606</v>
      </c>
      <c r="H85" s="135">
        <v>76</v>
      </c>
      <c r="I85" s="137">
        <v>76</v>
      </c>
      <c r="J85" s="138" t="s">
        <v>607</v>
      </c>
      <c r="K85" s="139">
        <f t="shared" si="2"/>
        <v>17</v>
      </c>
      <c r="L85" s="140">
        <f t="shared" si="3"/>
        <v>0.28813559322033899</v>
      </c>
      <c r="M85" s="135" t="s">
        <v>577</v>
      </c>
      <c r="N85" s="141">
        <v>43032</v>
      </c>
      <c r="O85" s="54"/>
      <c r="P85" s="54"/>
      <c r="Q85" s="202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</row>
    <row r="86" spans="1:31" ht="12.75" customHeight="1">
      <c r="A86" s="132">
        <v>16</v>
      </c>
      <c r="B86" s="133">
        <v>41954</v>
      </c>
      <c r="C86" s="133"/>
      <c r="D86" s="134" t="s">
        <v>618</v>
      </c>
      <c r="E86" s="135" t="s">
        <v>586</v>
      </c>
      <c r="F86" s="136">
        <v>99</v>
      </c>
      <c r="G86" s="135" t="s">
        <v>606</v>
      </c>
      <c r="H86" s="135">
        <v>120</v>
      </c>
      <c r="I86" s="137">
        <v>120</v>
      </c>
      <c r="J86" s="138" t="s">
        <v>595</v>
      </c>
      <c r="K86" s="139">
        <f t="shared" si="2"/>
        <v>21</v>
      </c>
      <c r="L86" s="140">
        <f t="shared" si="3"/>
        <v>0.21212121212121213</v>
      </c>
      <c r="M86" s="135" t="s">
        <v>577</v>
      </c>
      <c r="N86" s="141">
        <v>41960</v>
      </c>
      <c r="O86" s="54"/>
      <c r="P86" s="54"/>
      <c r="Q86" s="202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</row>
    <row r="87" spans="1:31" ht="12.75" customHeight="1">
      <c r="A87" s="132">
        <v>17</v>
      </c>
      <c r="B87" s="133">
        <v>41956</v>
      </c>
      <c r="C87" s="133"/>
      <c r="D87" s="134" t="s">
        <v>630</v>
      </c>
      <c r="E87" s="135" t="s">
        <v>586</v>
      </c>
      <c r="F87" s="136">
        <v>22</v>
      </c>
      <c r="G87" s="135" t="s">
        <v>606</v>
      </c>
      <c r="H87" s="135">
        <v>33.549999999999997</v>
      </c>
      <c r="I87" s="137">
        <v>32</v>
      </c>
      <c r="J87" s="138" t="s">
        <v>631</v>
      </c>
      <c r="K87" s="139">
        <f t="shared" si="2"/>
        <v>11.549999999999997</v>
      </c>
      <c r="L87" s="140">
        <f t="shared" si="3"/>
        <v>0.52499999999999991</v>
      </c>
      <c r="M87" s="135" t="s">
        <v>577</v>
      </c>
      <c r="N87" s="141">
        <v>42188</v>
      </c>
      <c r="O87" s="54"/>
      <c r="P87" s="54"/>
      <c r="Q87" s="202"/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</row>
    <row r="88" spans="1:31" ht="12.75" customHeight="1">
      <c r="A88" s="132">
        <v>18</v>
      </c>
      <c r="B88" s="133">
        <v>41976</v>
      </c>
      <c r="C88" s="133"/>
      <c r="D88" s="134" t="s">
        <v>632</v>
      </c>
      <c r="E88" s="135" t="s">
        <v>586</v>
      </c>
      <c r="F88" s="136">
        <v>440</v>
      </c>
      <c r="G88" s="135" t="s">
        <v>606</v>
      </c>
      <c r="H88" s="135">
        <v>520</v>
      </c>
      <c r="I88" s="137">
        <v>520</v>
      </c>
      <c r="J88" s="138" t="s">
        <v>633</v>
      </c>
      <c r="K88" s="139">
        <f t="shared" si="2"/>
        <v>80</v>
      </c>
      <c r="L88" s="140">
        <f t="shared" si="3"/>
        <v>0.18181818181818182</v>
      </c>
      <c r="M88" s="135" t="s">
        <v>577</v>
      </c>
      <c r="N88" s="141">
        <v>42208</v>
      </c>
      <c r="O88" s="54"/>
      <c r="P88" s="54"/>
      <c r="Q88" s="202"/>
      <c r="R88" s="54"/>
      <c r="S88" s="37"/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</row>
    <row r="89" spans="1:31" ht="12.75" customHeight="1">
      <c r="A89" s="132">
        <v>19</v>
      </c>
      <c r="B89" s="133">
        <v>41976</v>
      </c>
      <c r="C89" s="133"/>
      <c r="D89" s="134" t="s">
        <v>634</v>
      </c>
      <c r="E89" s="135" t="s">
        <v>586</v>
      </c>
      <c r="F89" s="136">
        <v>360</v>
      </c>
      <c r="G89" s="135" t="s">
        <v>606</v>
      </c>
      <c r="H89" s="135">
        <v>427</v>
      </c>
      <c r="I89" s="137">
        <v>425</v>
      </c>
      <c r="J89" s="138" t="s">
        <v>635</v>
      </c>
      <c r="K89" s="139">
        <f t="shared" si="2"/>
        <v>67</v>
      </c>
      <c r="L89" s="140">
        <f t="shared" si="3"/>
        <v>0.18611111111111112</v>
      </c>
      <c r="M89" s="135" t="s">
        <v>577</v>
      </c>
      <c r="N89" s="141">
        <v>42058</v>
      </c>
      <c r="O89" s="54"/>
      <c r="P89" s="54"/>
      <c r="Q89" s="202"/>
      <c r="R89" s="54"/>
      <c r="S89" s="37"/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</row>
    <row r="90" spans="1:31" ht="12.75" customHeight="1">
      <c r="A90" s="132">
        <v>20</v>
      </c>
      <c r="B90" s="133">
        <v>42012</v>
      </c>
      <c r="C90" s="133"/>
      <c r="D90" s="134" t="s">
        <v>636</v>
      </c>
      <c r="E90" s="135" t="s">
        <v>586</v>
      </c>
      <c r="F90" s="136">
        <v>360</v>
      </c>
      <c r="G90" s="135" t="s">
        <v>606</v>
      </c>
      <c r="H90" s="135">
        <v>455</v>
      </c>
      <c r="I90" s="137">
        <v>420</v>
      </c>
      <c r="J90" s="138" t="s">
        <v>637</v>
      </c>
      <c r="K90" s="139">
        <f t="shared" si="2"/>
        <v>95</v>
      </c>
      <c r="L90" s="140">
        <f t="shared" si="3"/>
        <v>0.2638888888888889</v>
      </c>
      <c r="M90" s="135" t="s">
        <v>577</v>
      </c>
      <c r="N90" s="141">
        <v>42024</v>
      </c>
      <c r="O90" s="54"/>
      <c r="P90" s="54"/>
      <c r="Q90" s="202"/>
      <c r="R90" s="54"/>
      <c r="S90" s="37"/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</row>
    <row r="91" spans="1:31" ht="12.75" customHeight="1">
      <c r="A91" s="132">
        <v>21</v>
      </c>
      <c r="B91" s="133">
        <v>42012</v>
      </c>
      <c r="C91" s="133"/>
      <c r="D91" s="134" t="s">
        <v>638</v>
      </c>
      <c r="E91" s="135" t="s">
        <v>586</v>
      </c>
      <c r="F91" s="136">
        <v>130</v>
      </c>
      <c r="G91" s="135"/>
      <c r="H91" s="135">
        <v>175.5</v>
      </c>
      <c r="I91" s="137">
        <v>165</v>
      </c>
      <c r="J91" s="138" t="s">
        <v>639</v>
      </c>
      <c r="K91" s="139">
        <f t="shared" si="2"/>
        <v>45.5</v>
      </c>
      <c r="L91" s="140">
        <f t="shared" si="3"/>
        <v>0.35</v>
      </c>
      <c r="M91" s="135" t="s">
        <v>577</v>
      </c>
      <c r="N91" s="141">
        <v>43088</v>
      </c>
      <c r="O91" s="54"/>
      <c r="P91" s="54"/>
      <c r="Q91" s="202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</row>
    <row r="92" spans="1:31" ht="12.75" customHeight="1">
      <c r="A92" s="132">
        <v>22</v>
      </c>
      <c r="B92" s="133">
        <v>42040</v>
      </c>
      <c r="C92" s="133"/>
      <c r="D92" s="134" t="s">
        <v>396</v>
      </c>
      <c r="E92" s="135" t="s">
        <v>574</v>
      </c>
      <c r="F92" s="136">
        <v>98</v>
      </c>
      <c r="G92" s="135"/>
      <c r="H92" s="135">
        <v>120</v>
      </c>
      <c r="I92" s="137">
        <v>120</v>
      </c>
      <c r="J92" s="138" t="s">
        <v>607</v>
      </c>
      <c r="K92" s="139">
        <f t="shared" si="2"/>
        <v>22</v>
      </c>
      <c r="L92" s="140">
        <f t="shared" si="3"/>
        <v>0.22448979591836735</v>
      </c>
      <c r="M92" s="135" t="s">
        <v>577</v>
      </c>
      <c r="N92" s="141">
        <v>42753</v>
      </c>
      <c r="O92" s="54"/>
      <c r="P92" s="54"/>
      <c r="Q92" s="202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</row>
    <row r="93" spans="1:31" ht="12.75" customHeight="1">
      <c r="A93" s="132">
        <v>23</v>
      </c>
      <c r="B93" s="133">
        <v>42040</v>
      </c>
      <c r="C93" s="133"/>
      <c r="D93" s="134" t="s">
        <v>640</v>
      </c>
      <c r="E93" s="135" t="s">
        <v>574</v>
      </c>
      <c r="F93" s="136">
        <v>196</v>
      </c>
      <c r="G93" s="135"/>
      <c r="H93" s="135">
        <v>262</v>
      </c>
      <c r="I93" s="137">
        <v>255</v>
      </c>
      <c r="J93" s="138" t="s">
        <v>607</v>
      </c>
      <c r="K93" s="139">
        <f t="shared" si="2"/>
        <v>66</v>
      </c>
      <c r="L93" s="140">
        <f t="shared" si="3"/>
        <v>0.33673469387755101</v>
      </c>
      <c r="M93" s="135" t="s">
        <v>577</v>
      </c>
      <c r="N93" s="141">
        <v>42599</v>
      </c>
      <c r="O93" s="54"/>
      <c r="P93" s="54"/>
      <c r="Q93" s="202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</row>
    <row r="94" spans="1:31" ht="12.75" customHeight="1">
      <c r="A94" s="142">
        <v>24</v>
      </c>
      <c r="B94" s="143">
        <v>42067</v>
      </c>
      <c r="C94" s="143"/>
      <c r="D94" s="144" t="s">
        <v>395</v>
      </c>
      <c r="E94" s="145" t="s">
        <v>574</v>
      </c>
      <c r="F94" s="146">
        <v>235</v>
      </c>
      <c r="G94" s="146"/>
      <c r="H94" s="147">
        <v>77</v>
      </c>
      <c r="I94" s="147" t="s">
        <v>641</v>
      </c>
      <c r="J94" s="148" t="s">
        <v>642</v>
      </c>
      <c r="K94" s="149">
        <f t="shared" si="2"/>
        <v>-158</v>
      </c>
      <c r="L94" s="150">
        <f t="shared" si="3"/>
        <v>-0.67234042553191486</v>
      </c>
      <c r="M94" s="146" t="s">
        <v>587</v>
      </c>
      <c r="N94" s="143">
        <v>43522</v>
      </c>
      <c r="O94" s="54"/>
      <c r="P94" s="54"/>
      <c r="Q94" s="202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</row>
    <row r="95" spans="1:31" ht="12.75" customHeight="1">
      <c r="A95" s="132">
        <v>25</v>
      </c>
      <c r="B95" s="133">
        <v>42067</v>
      </c>
      <c r="C95" s="133"/>
      <c r="D95" s="134" t="s">
        <v>643</v>
      </c>
      <c r="E95" s="135" t="s">
        <v>574</v>
      </c>
      <c r="F95" s="136">
        <v>185</v>
      </c>
      <c r="G95" s="135"/>
      <c r="H95" s="135">
        <v>224</v>
      </c>
      <c r="I95" s="137" t="s">
        <v>644</v>
      </c>
      <c r="J95" s="138" t="s">
        <v>607</v>
      </c>
      <c r="K95" s="139">
        <f t="shared" si="2"/>
        <v>39</v>
      </c>
      <c r="L95" s="140">
        <f t="shared" si="3"/>
        <v>0.21081081081081082</v>
      </c>
      <c r="M95" s="135" t="s">
        <v>577</v>
      </c>
      <c r="N95" s="141">
        <v>42647</v>
      </c>
      <c r="O95" s="54"/>
      <c r="P95" s="54"/>
      <c r="Q95" s="202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</row>
    <row r="96" spans="1:31" ht="12.75" customHeight="1">
      <c r="A96" s="142">
        <v>26</v>
      </c>
      <c r="B96" s="143">
        <v>42090</v>
      </c>
      <c r="C96" s="143"/>
      <c r="D96" s="151" t="s">
        <v>645</v>
      </c>
      <c r="E96" s="146" t="s">
        <v>574</v>
      </c>
      <c r="F96" s="146">
        <v>49.5</v>
      </c>
      <c r="G96" s="147"/>
      <c r="H96" s="147">
        <v>15.85</v>
      </c>
      <c r="I96" s="147">
        <v>67</v>
      </c>
      <c r="J96" s="148" t="s">
        <v>646</v>
      </c>
      <c r="K96" s="147">
        <f t="shared" si="2"/>
        <v>-33.65</v>
      </c>
      <c r="L96" s="152">
        <f t="shared" si="3"/>
        <v>-0.67979797979797973</v>
      </c>
      <c r="M96" s="146" t="s">
        <v>587</v>
      </c>
      <c r="N96" s="153">
        <v>43627</v>
      </c>
      <c r="O96" s="54"/>
      <c r="P96" s="54"/>
      <c r="Q96" s="202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</row>
    <row r="97" spans="1:31" ht="12.75" customHeight="1">
      <c r="A97" s="132">
        <v>27</v>
      </c>
      <c r="B97" s="133">
        <v>42093</v>
      </c>
      <c r="C97" s="133"/>
      <c r="D97" s="134" t="s">
        <v>647</v>
      </c>
      <c r="E97" s="135" t="s">
        <v>574</v>
      </c>
      <c r="F97" s="136">
        <v>183.5</v>
      </c>
      <c r="G97" s="135"/>
      <c r="H97" s="135">
        <v>219</v>
      </c>
      <c r="I97" s="137">
        <v>218</v>
      </c>
      <c r="J97" s="138" t="s">
        <v>648</v>
      </c>
      <c r="K97" s="139">
        <f t="shared" si="2"/>
        <v>35.5</v>
      </c>
      <c r="L97" s="140">
        <f t="shared" si="3"/>
        <v>0.19346049046321526</v>
      </c>
      <c r="M97" s="135" t="s">
        <v>577</v>
      </c>
      <c r="N97" s="141">
        <v>42103</v>
      </c>
      <c r="O97" s="54"/>
      <c r="P97" s="54"/>
      <c r="Q97" s="202"/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</row>
    <row r="98" spans="1:31" ht="12.75" customHeight="1">
      <c r="A98" s="132">
        <v>28</v>
      </c>
      <c r="B98" s="133">
        <v>42114</v>
      </c>
      <c r="C98" s="133"/>
      <c r="D98" s="134" t="s">
        <v>649</v>
      </c>
      <c r="E98" s="135" t="s">
        <v>574</v>
      </c>
      <c r="F98" s="136">
        <f>(227+237)/2</f>
        <v>232</v>
      </c>
      <c r="G98" s="135"/>
      <c r="H98" s="135">
        <v>298</v>
      </c>
      <c r="I98" s="137">
        <v>298</v>
      </c>
      <c r="J98" s="138" t="s">
        <v>607</v>
      </c>
      <c r="K98" s="139">
        <f t="shared" si="2"/>
        <v>66</v>
      </c>
      <c r="L98" s="140">
        <f t="shared" si="3"/>
        <v>0.28448275862068967</v>
      </c>
      <c r="M98" s="135" t="s">
        <v>577</v>
      </c>
      <c r="N98" s="141">
        <v>42823</v>
      </c>
      <c r="O98" s="54"/>
      <c r="P98" s="54"/>
      <c r="Q98" s="202"/>
      <c r="R98" s="54"/>
      <c r="S98" s="37"/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</row>
    <row r="99" spans="1:31" ht="12.75" customHeight="1">
      <c r="A99" s="132">
        <v>29</v>
      </c>
      <c r="B99" s="133">
        <v>42128</v>
      </c>
      <c r="C99" s="133"/>
      <c r="D99" s="134" t="s">
        <v>650</v>
      </c>
      <c r="E99" s="135" t="s">
        <v>586</v>
      </c>
      <c r="F99" s="136">
        <v>385</v>
      </c>
      <c r="G99" s="135"/>
      <c r="H99" s="135">
        <f>212.5+331</f>
        <v>543.5</v>
      </c>
      <c r="I99" s="137">
        <v>510</v>
      </c>
      <c r="J99" s="138" t="s">
        <v>651</v>
      </c>
      <c r="K99" s="139">
        <f t="shared" si="2"/>
        <v>158.5</v>
      </c>
      <c r="L99" s="140">
        <f t="shared" si="3"/>
        <v>0.41168831168831171</v>
      </c>
      <c r="M99" s="135" t="s">
        <v>577</v>
      </c>
      <c r="N99" s="141">
        <v>42235</v>
      </c>
      <c r="O99" s="54"/>
      <c r="P99" s="54"/>
      <c r="Q99" s="202"/>
      <c r="R99" s="54"/>
      <c r="S99" s="37"/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</row>
    <row r="100" spans="1:31" ht="12.75" customHeight="1">
      <c r="A100" s="132">
        <v>30</v>
      </c>
      <c r="B100" s="133">
        <v>42128</v>
      </c>
      <c r="C100" s="133"/>
      <c r="D100" s="134" t="s">
        <v>652</v>
      </c>
      <c r="E100" s="135" t="s">
        <v>586</v>
      </c>
      <c r="F100" s="136">
        <v>115.5</v>
      </c>
      <c r="G100" s="135"/>
      <c r="H100" s="135">
        <v>146</v>
      </c>
      <c r="I100" s="137">
        <v>142</v>
      </c>
      <c r="J100" s="138" t="s">
        <v>653</v>
      </c>
      <c r="K100" s="139">
        <f t="shared" si="2"/>
        <v>30.5</v>
      </c>
      <c r="L100" s="140">
        <f t="shared" si="3"/>
        <v>0.26406926406926406</v>
      </c>
      <c r="M100" s="135" t="s">
        <v>577</v>
      </c>
      <c r="N100" s="141">
        <v>42202</v>
      </c>
      <c r="O100" s="54"/>
      <c r="P100" s="54"/>
      <c r="Q100" s="202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</row>
    <row r="101" spans="1:31" ht="12.75" customHeight="1">
      <c r="A101" s="132">
        <v>31</v>
      </c>
      <c r="B101" s="133">
        <v>42151</v>
      </c>
      <c r="C101" s="133"/>
      <c r="D101" s="134" t="s">
        <v>527</v>
      </c>
      <c r="E101" s="135" t="s">
        <v>586</v>
      </c>
      <c r="F101" s="136">
        <v>237.5</v>
      </c>
      <c r="G101" s="135"/>
      <c r="H101" s="135">
        <v>279.5</v>
      </c>
      <c r="I101" s="137">
        <v>278</v>
      </c>
      <c r="J101" s="138" t="s">
        <v>607</v>
      </c>
      <c r="K101" s="139">
        <f t="shared" si="2"/>
        <v>42</v>
      </c>
      <c r="L101" s="140">
        <f t="shared" si="3"/>
        <v>0.17684210526315788</v>
      </c>
      <c r="M101" s="135" t="s">
        <v>577</v>
      </c>
      <c r="N101" s="141">
        <v>42222</v>
      </c>
      <c r="O101" s="54"/>
      <c r="P101" s="54"/>
      <c r="Q101" s="202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</row>
    <row r="102" spans="1:31" ht="12.75" customHeight="1">
      <c r="A102" s="132">
        <v>32</v>
      </c>
      <c r="B102" s="133">
        <v>42174</v>
      </c>
      <c r="C102" s="133"/>
      <c r="D102" s="134" t="s">
        <v>625</v>
      </c>
      <c r="E102" s="135" t="s">
        <v>574</v>
      </c>
      <c r="F102" s="136">
        <v>340</v>
      </c>
      <c r="G102" s="135"/>
      <c r="H102" s="135">
        <v>448</v>
      </c>
      <c r="I102" s="137">
        <v>448</v>
      </c>
      <c r="J102" s="138" t="s">
        <v>607</v>
      </c>
      <c r="K102" s="139">
        <f t="shared" si="2"/>
        <v>108</v>
      </c>
      <c r="L102" s="140">
        <f t="shared" si="3"/>
        <v>0.31764705882352939</v>
      </c>
      <c r="M102" s="135" t="s">
        <v>577</v>
      </c>
      <c r="N102" s="141">
        <v>43018</v>
      </c>
      <c r="O102" s="54"/>
      <c r="P102" s="54"/>
      <c r="Q102" s="202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</row>
    <row r="103" spans="1:31" ht="12.75" customHeight="1">
      <c r="A103" s="132">
        <v>33</v>
      </c>
      <c r="B103" s="133">
        <v>42191</v>
      </c>
      <c r="C103" s="133"/>
      <c r="D103" s="134" t="s">
        <v>654</v>
      </c>
      <c r="E103" s="135" t="s">
        <v>574</v>
      </c>
      <c r="F103" s="136">
        <v>390</v>
      </c>
      <c r="G103" s="135"/>
      <c r="H103" s="135">
        <v>460</v>
      </c>
      <c r="I103" s="137">
        <v>460</v>
      </c>
      <c r="J103" s="138" t="s">
        <v>607</v>
      </c>
      <c r="K103" s="139">
        <f t="shared" ref="K103:K123" si="4">H103-F103</f>
        <v>70</v>
      </c>
      <c r="L103" s="140">
        <f t="shared" ref="L103:L123" si="5">K103/F103</f>
        <v>0.17948717948717949</v>
      </c>
      <c r="M103" s="135" t="s">
        <v>577</v>
      </c>
      <c r="N103" s="141">
        <v>42478</v>
      </c>
      <c r="O103" s="54"/>
      <c r="P103" s="54"/>
      <c r="Q103" s="202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</row>
    <row r="104" spans="1:31" ht="12.75" customHeight="1">
      <c r="A104" s="142">
        <v>34</v>
      </c>
      <c r="B104" s="143">
        <v>42195</v>
      </c>
      <c r="C104" s="143"/>
      <c r="D104" s="144" t="s">
        <v>655</v>
      </c>
      <c r="E104" s="145" t="s">
        <v>574</v>
      </c>
      <c r="F104" s="146">
        <v>122.5</v>
      </c>
      <c r="G104" s="146"/>
      <c r="H104" s="147">
        <v>61</v>
      </c>
      <c r="I104" s="147">
        <v>172</v>
      </c>
      <c r="J104" s="148" t="s">
        <v>656</v>
      </c>
      <c r="K104" s="149">
        <f t="shared" si="4"/>
        <v>-61.5</v>
      </c>
      <c r="L104" s="150">
        <f t="shared" si="5"/>
        <v>-0.50204081632653064</v>
      </c>
      <c r="M104" s="146" t="s">
        <v>587</v>
      </c>
      <c r="N104" s="143">
        <v>43333</v>
      </c>
      <c r="O104" s="54"/>
      <c r="P104" s="54"/>
      <c r="Q104" s="202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</row>
    <row r="105" spans="1:31" ht="12.75" customHeight="1">
      <c r="A105" s="132">
        <v>35</v>
      </c>
      <c r="B105" s="133">
        <v>42219</v>
      </c>
      <c r="C105" s="133"/>
      <c r="D105" s="134" t="s">
        <v>657</v>
      </c>
      <c r="E105" s="135" t="s">
        <v>574</v>
      </c>
      <c r="F105" s="136">
        <v>297.5</v>
      </c>
      <c r="G105" s="135"/>
      <c r="H105" s="135">
        <v>350</v>
      </c>
      <c r="I105" s="137">
        <v>360</v>
      </c>
      <c r="J105" s="138" t="s">
        <v>658</v>
      </c>
      <c r="K105" s="139">
        <f t="shared" si="4"/>
        <v>52.5</v>
      </c>
      <c r="L105" s="140">
        <f t="shared" si="5"/>
        <v>0.17647058823529413</v>
      </c>
      <c r="M105" s="135" t="s">
        <v>577</v>
      </c>
      <c r="N105" s="141">
        <v>42232</v>
      </c>
      <c r="O105" s="54"/>
      <c r="P105" s="54"/>
      <c r="Q105" s="202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</row>
    <row r="106" spans="1:31" ht="12.75" customHeight="1">
      <c r="A106" s="132">
        <v>36</v>
      </c>
      <c r="B106" s="133">
        <v>42219</v>
      </c>
      <c r="C106" s="133"/>
      <c r="D106" s="134" t="s">
        <v>659</v>
      </c>
      <c r="E106" s="135" t="s">
        <v>574</v>
      </c>
      <c r="F106" s="136">
        <v>115.5</v>
      </c>
      <c r="G106" s="135"/>
      <c r="H106" s="135">
        <v>149</v>
      </c>
      <c r="I106" s="137">
        <v>140</v>
      </c>
      <c r="J106" s="138" t="s">
        <v>660</v>
      </c>
      <c r="K106" s="139">
        <f t="shared" si="4"/>
        <v>33.5</v>
      </c>
      <c r="L106" s="140">
        <f t="shared" si="5"/>
        <v>0.29004329004329005</v>
      </c>
      <c r="M106" s="135" t="s">
        <v>577</v>
      </c>
      <c r="N106" s="141">
        <v>42740</v>
      </c>
      <c r="O106" s="54"/>
      <c r="P106" s="54"/>
      <c r="Q106" s="202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</row>
    <row r="107" spans="1:31" ht="12.75" customHeight="1">
      <c r="A107" s="132">
        <v>37</v>
      </c>
      <c r="B107" s="133">
        <v>42251</v>
      </c>
      <c r="C107" s="133"/>
      <c r="D107" s="134" t="s">
        <v>527</v>
      </c>
      <c r="E107" s="135" t="s">
        <v>574</v>
      </c>
      <c r="F107" s="136">
        <v>226</v>
      </c>
      <c r="G107" s="135"/>
      <c r="H107" s="135">
        <v>292</v>
      </c>
      <c r="I107" s="137">
        <v>292</v>
      </c>
      <c r="J107" s="138" t="s">
        <v>661</v>
      </c>
      <c r="K107" s="139">
        <f t="shared" si="4"/>
        <v>66</v>
      </c>
      <c r="L107" s="140">
        <f t="shared" si="5"/>
        <v>0.29203539823008851</v>
      </c>
      <c r="M107" s="135" t="s">
        <v>577</v>
      </c>
      <c r="N107" s="141">
        <v>42286</v>
      </c>
      <c r="O107" s="54"/>
      <c r="P107" s="54"/>
      <c r="Q107" s="202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</row>
    <row r="108" spans="1:31" ht="12.75" customHeight="1">
      <c r="A108" s="132">
        <v>38</v>
      </c>
      <c r="B108" s="133">
        <v>42254</v>
      </c>
      <c r="C108" s="133"/>
      <c r="D108" s="134" t="s">
        <v>649</v>
      </c>
      <c r="E108" s="135" t="s">
        <v>574</v>
      </c>
      <c r="F108" s="136">
        <v>232.5</v>
      </c>
      <c r="G108" s="135"/>
      <c r="H108" s="135">
        <v>312.5</v>
      </c>
      <c r="I108" s="137">
        <v>310</v>
      </c>
      <c r="J108" s="138" t="s">
        <v>607</v>
      </c>
      <c r="K108" s="139">
        <f t="shared" si="4"/>
        <v>80</v>
      </c>
      <c r="L108" s="140">
        <f t="shared" si="5"/>
        <v>0.34408602150537637</v>
      </c>
      <c r="M108" s="135" t="s">
        <v>577</v>
      </c>
      <c r="N108" s="141">
        <v>42823</v>
      </c>
      <c r="O108" s="54"/>
      <c r="P108" s="54"/>
      <c r="Q108" s="202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</row>
    <row r="109" spans="1:31" ht="12.75" customHeight="1">
      <c r="A109" s="132">
        <v>39</v>
      </c>
      <c r="B109" s="133">
        <v>42268</v>
      </c>
      <c r="C109" s="133"/>
      <c r="D109" s="134" t="s">
        <v>662</v>
      </c>
      <c r="E109" s="135" t="s">
        <v>574</v>
      </c>
      <c r="F109" s="136">
        <v>196.5</v>
      </c>
      <c r="G109" s="135"/>
      <c r="H109" s="135">
        <v>238</v>
      </c>
      <c r="I109" s="137">
        <v>238</v>
      </c>
      <c r="J109" s="138" t="s">
        <v>661</v>
      </c>
      <c r="K109" s="139">
        <f t="shared" si="4"/>
        <v>41.5</v>
      </c>
      <c r="L109" s="140">
        <f t="shared" si="5"/>
        <v>0.21119592875318066</v>
      </c>
      <c r="M109" s="135" t="s">
        <v>577</v>
      </c>
      <c r="N109" s="141">
        <v>42291</v>
      </c>
      <c r="O109" s="54"/>
      <c r="P109" s="54"/>
      <c r="Q109" s="202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</row>
    <row r="110" spans="1:31" ht="12.75" customHeight="1">
      <c r="A110" s="132">
        <v>40</v>
      </c>
      <c r="B110" s="133">
        <v>42271</v>
      </c>
      <c r="C110" s="133"/>
      <c r="D110" s="134" t="s">
        <v>605</v>
      </c>
      <c r="E110" s="135" t="s">
        <v>574</v>
      </c>
      <c r="F110" s="136">
        <v>65</v>
      </c>
      <c r="G110" s="135"/>
      <c r="H110" s="135">
        <v>82</v>
      </c>
      <c r="I110" s="137">
        <v>82</v>
      </c>
      <c r="J110" s="138" t="s">
        <v>661</v>
      </c>
      <c r="K110" s="139">
        <f t="shared" si="4"/>
        <v>17</v>
      </c>
      <c r="L110" s="140">
        <f t="shared" si="5"/>
        <v>0.26153846153846155</v>
      </c>
      <c r="M110" s="135" t="s">
        <v>577</v>
      </c>
      <c r="N110" s="141">
        <v>42578</v>
      </c>
      <c r="O110" s="54"/>
      <c r="P110" s="54"/>
      <c r="Q110" s="202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</row>
    <row r="111" spans="1:31" ht="12.75" customHeight="1">
      <c r="A111" s="132">
        <v>41</v>
      </c>
      <c r="B111" s="133">
        <v>42291</v>
      </c>
      <c r="C111" s="133"/>
      <c r="D111" s="134" t="s">
        <v>663</v>
      </c>
      <c r="E111" s="135" t="s">
        <v>574</v>
      </c>
      <c r="F111" s="136">
        <v>144</v>
      </c>
      <c r="G111" s="135"/>
      <c r="H111" s="135">
        <v>182.5</v>
      </c>
      <c r="I111" s="137">
        <v>181</v>
      </c>
      <c r="J111" s="138" t="s">
        <v>661</v>
      </c>
      <c r="K111" s="139">
        <f t="shared" si="4"/>
        <v>38.5</v>
      </c>
      <c r="L111" s="140">
        <f t="shared" si="5"/>
        <v>0.2673611111111111</v>
      </c>
      <c r="M111" s="135" t="s">
        <v>577</v>
      </c>
      <c r="N111" s="141">
        <v>42817</v>
      </c>
      <c r="O111" s="54"/>
      <c r="P111" s="54"/>
      <c r="Q111" s="202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</row>
    <row r="112" spans="1:31" ht="12.75" customHeight="1">
      <c r="A112" s="132">
        <v>42</v>
      </c>
      <c r="B112" s="133">
        <v>42291</v>
      </c>
      <c r="C112" s="133"/>
      <c r="D112" s="134" t="s">
        <v>664</v>
      </c>
      <c r="E112" s="135" t="s">
        <v>574</v>
      </c>
      <c r="F112" s="136">
        <v>264</v>
      </c>
      <c r="G112" s="135"/>
      <c r="H112" s="135">
        <v>311</v>
      </c>
      <c r="I112" s="137">
        <v>311</v>
      </c>
      <c r="J112" s="138" t="s">
        <v>661</v>
      </c>
      <c r="K112" s="139">
        <f t="shared" si="4"/>
        <v>47</v>
      </c>
      <c r="L112" s="140">
        <f t="shared" si="5"/>
        <v>0.17803030303030304</v>
      </c>
      <c r="M112" s="135" t="s">
        <v>577</v>
      </c>
      <c r="N112" s="141">
        <v>42604</v>
      </c>
      <c r="O112" s="54"/>
      <c r="P112" s="54"/>
      <c r="Q112" s="202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</row>
    <row r="113" spans="1:31" ht="12.75" customHeight="1">
      <c r="A113" s="132">
        <v>43</v>
      </c>
      <c r="B113" s="133">
        <v>42318</v>
      </c>
      <c r="C113" s="133"/>
      <c r="D113" s="134" t="s">
        <v>665</v>
      </c>
      <c r="E113" s="135" t="s">
        <v>586</v>
      </c>
      <c r="F113" s="136">
        <v>549.5</v>
      </c>
      <c r="G113" s="135"/>
      <c r="H113" s="135">
        <v>630</v>
      </c>
      <c r="I113" s="137">
        <v>630</v>
      </c>
      <c r="J113" s="138" t="s">
        <v>661</v>
      </c>
      <c r="K113" s="139">
        <f t="shared" si="4"/>
        <v>80.5</v>
      </c>
      <c r="L113" s="140">
        <f t="shared" si="5"/>
        <v>0.1464968152866242</v>
      </c>
      <c r="M113" s="135" t="s">
        <v>577</v>
      </c>
      <c r="N113" s="141">
        <v>42419</v>
      </c>
      <c r="O113" s="54"/>
      <c r="P113" s="54"/>
      <c r="Q113" s="202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</row>
    <row r="114" spans="1:31" ht="12.75" customHeight="1">
      <c r="A114" s="132">
        <v>44</v>
      </c>
      <c r="B114" s="133">
        <v>42342</v>
      </c>
      <c r="C114" s="133"/>
      <c r="D114" s="134" t="s">
        <v>666</v>
      </c>
      <c r="E114" s="135" t="s">
        <v>574</v>
      </c>
      <c r="F114" s="136">
        <v>1027.5</v>
      </c>
      <c r="G114" s="135"/>
      <c r="H114" s="135">
        <v>1315</v>
      </c>
      <c r="I114" s="137">
        <v>1250</v>
      </c>
      <c r="J114" s="138" t="s">
        <v>661</v>
      </c>
      <c r="K114" s="139">
        <f t="shared" si="4"/>
        <v>287.5</v>
      </c>
      <c r="L114" s="140">
        <f t="shared" si="5"/>
        <v>0.27980535279805352</v>
      </c>
      <c r="M114" s="135" t="s">
        <v>577</v>
      </c>
      <c r="N114" s="141">
        <v>43244</v>
      </c>
      <c r="O114" s="54"/>
      <c r="P114" s="54"/>
      <c r="Q114" s="202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</row>
    <row r="115" spans="1:31" ht="12.75" customHeight="1">
      <c r="A115" s="132">
        <v>45</v>
      </c>
      <c r="B115" s="133">
        <v>42367</v>
      </c>
      <c r="C115" s="133"/>
      <c r="D115" s="134" t="s">
        <v>667</v>
      </c>
      <c r="E115" s="135" t="s">
        <v>574</v>
      </c>
      <c r="F115" s="136">
        <v>465</v>
      </c>
      <c r="G115" s="135"/>
      <c r="H115" s="135">
        <v>540</v>
      </c>
      <c r="I115" s="137">
        <v>540</v>
      </c>
      <c r="J115" s="138" t="s">
        <v>661</v>
      </c>
      <c r="K115" s="139">
        <f t="shared" si="4"/>
        <v>75</v>
      </c>
      <c r="L115" s="140">
        <f t="shared" si="5"/>
        <v>0.16129032258064516</v>
      </c>
      <c r="M115" s="135" t="s">
        <v>577</v>
      </c>
      <c r="N115" s="141">
        <v>42530</v>
      </c>
      <c r="O115" s="54"/>
      <c r="P115" s="54"/>
      <c r="Q115" s="202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</row>
    <row r="116" spans="1:31" ht="12.75" customHeight="1">
      <c r="A116" s="132">
        <v>46</v>
      </c>
      <c r="B116" s="133">
        <v>42380</v>
      </c>
      <c r="C116" s="133"/>
      <c r="D116" s="134" t="s">
        <v>396</v>
      </c>
      <c r="E116" s="135" t="s">
        <v>586</v>
      </c>
      <c r="F116" s="136">
        <v>81</v>
      </c>
      <c r="G116" s="135"/>
      <c r="H116" s="135">
        <v>110</v>
      </c>
      <c r="I116" s="137">
        <v>110</v>
      </c>
      <c r="J116" s="138" t="s">
        <v>661</v>
      </c>
      <c r="K116" s="139">
        <f t="shared" si="4"/>
        <v>29</v>
      </c>
      <c r="L116" s="140">
        <f t="shared" si="5"/>
        <v>0.35802469135802467</v>
      </c>
      <c r="M116" s="135" t="s">
        <v>577</v>
      </c>
      <c r="N116" s="141">
        <v>42745</v>
      </c>
      <c r="O116" s="54"/>
      <c r="P116" s="54"/>
      <c r="Q116" s="202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</row>
    <row r="117" spans="1:31" ht="12.75" customHeight="1">
      <c r="A117" s="132">
        <v>47</v>
      </c>
      <c r="B117" s="133">
        <v>42382</v>
      </c>
      <c r="C117" s="133"/>
      <c r="D117" s="134" t="s">
        <v>668</v>
      </c>
      <c r="E117" s="135" t="s">
        <v>586</v>
      </c>
      <c r="F117" s="136">
        <v>417.5</v>
      </c>
      <c r="G117" s="135"/>
      <c r="H117" s="135">
        <v>547</v>
      </c>
      <c r="I117" s="137">
        <v>535</v>
      </c>
      <c r="J117" s="138" t="s">
        <v>661</v>
      </c>
      <c r="K117" s="139">
        <f t="shared" si="4"/>
        <v>129.5</v>
      </c>
      <c r="L117" s="140">
        <f t="shared" si="5"/>
        <v>0.31017964071856285</v>
      </c>
      <c r="M117" s="135" t="s">
        <v>577</v>
      </c>
      <c r="N117" s="141">
        <v>42578</v>
      </c>
      <c r="O117" s="54"/>
      <c r="P117" s="54"/>
      <c r="Q117" s="202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</row>
    <row r="118" spans="1:31" ht="12.75" customHeight="1">
      <c r="A118" s="132">
        <v>48</v>
      </c>
      <c r="B118" s="133">
        <v>42408</v>
      </c>
      <c r="C118" s="133"/>
      <c r="D118" s="134" t="s">
        <v>669</v>
      </c>
      <c r="E118" s="135" t="s">
        <v>574</v>
      </c>
      <c r="F118" s="136">
        <v>650</v>
      </c>
      <c r="G118" s="135"/>
      <c r="H118" s="135">
        <v>800</v>
      </c>
      <c r="I118" s="137">
        <v>800</v>
      </c>
      <c r="J118" s="138" t="s">
        <v>661</v>
      </c>
      <c r="K118" s="139">
        <f t="shared" si="4"/>
        <v>150</v>
      </c>
      <c r="L118" s="140">
        <f t="shared" si="5"/>
        <v>0.23076923076923078</v>
      </c>
      <c r="M118" s="135" t="s">
        <v>577</v>
      </c>
      <c r="N118" s="141">
        <v>43154</v>
      </c>
      <c r="O118" s="54"/>
      <c r="P118" s="54"/>
      <c r="Q118" s="202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</row>
    <row r="119" spans="1:31" ht="12.75" customHeight="1">
      <c r="A119" s="132">
        <v>49</v>
      </c>
      <c r="B119" s="133">
        <v>42433</v>
      </c>
      <c r="C119" s="133"/>
      <c r="D119" s="134" t="s">
        <v>234</v>
      </c>
      <c r="E119" s="135" t="s">
        <v>574</v>
      </c>
      <c r="F119" s="136">
        <v>437.5</v>
      </c>
      <c r="G119" s="135"/>
      <c r="H119" s="135">
        <v>504.5</v>
      </c>
      <c r="I119" s="137">
        <v>522</v>
      </c>
      <c r="J119" s="138" t="s">
        <v>670</v>
      </c>
      <c r="K119" s="139">
        <f t="shared" si="4"/>
        <v>67</v>
      </c>
      <c r="L119" s="140">
        <f t="shared" si="5"/>
        <v>0.15314285714285714</v>
      </c>
      <c r="M119" s="135" t="s">
        <v>577</v>
      </c>
      <c r="N119" s="141">
        <v>42480</v>
      </c>
      <c r="O119" s="54"/>
      <c r="P119" s="54"/>
      <c r="Q119" s="202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</row>
    <row r="120" spans="1:31" ht="12.75" customHeight="1">
      <c r="A120" s="132">
        <v>50</v>
      </c>
      <c r="B120" s="133">
        <v>42438</v>
      </c>
      <c r="C120" s="133"/>
      <c r="D120" s="134" t="s">
        <v>671</v>
      </c>
      <c r="E120" s="135" t="s">
        <v>574</v>
      </c>
      <c r="F120" s="136">
        <v>189.5</v>
      </c>
      <c r="G120" s="135"/>
      <c r="H120" s="135">
        <v>218</v>
      </c>
      <c r="I120" s="137">
        <v>218</v>
      </c>
      <c r="J120" s="138" t="s">
        <v>661</v>
      </c>
      <c r="K120" s="139">
        <f t="shared" si="4"/>
        <v>28.5</v>
      </c>
      <c r="L120" s="140">
        <f t="shared" si="5"/>
        <v>0.15039577836411611</v>
      </c>
      <c r="M120" s="135" t="s">
        <v>577</v>
      </c>
      <c r="N120" s="141">
        <v>43034</v>
      </c>
      <c r="O120" s="54"/>
      <c r="P120" s="54"/>
      <c r="Q120" s="202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</row>
    <row r="121" spans="1:31" ht="12.75" customHeight="1">
      <c r="A121" s="142">
        <v>51</v>
      </c>
      <c r="B121" s="143">
        <v>42471</v>
      </c>
      <c r="C121" s="143"/>
      <c r="D121" s="151" t="s">
        <v>672</v>
      </c>
      <c r="E121" s="146" t="s">
        <v>574</v>
      </c>
      <c r="F121" s="146">
        <v>36.5</v>
      </c>
      <c r="G121" s="147"/>
      <c r="H121" s="147">
        <v>15.85</v>
      </c>
      <c r="I121" s="147">
        <v>60</v>
      </c>
      <c r="J121" s="148" t="s">
        <v>673</v>
      </c>
      <c r="K121" s="149">
        <f t="shared" si="4"/>
        <v>-20.65</v>
      </c>
      <c r="L121" s="150">
        <f t="shared" si="5"/>
        <v>-0.5657534246575342</v>
      </c>
      <c r="M121" s="146" t="s">
        <v>587</v>
      </c>
      <c r="N121" s="154">
        <v>43627</v>
      </c>
      <c r="O121" s="54"/>
      <c r="P121" s="54"/>
      <c r="Q121" s="202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</row>
    <row r="122" spans="1:31" ht="12.75" customHeight="1">
      <c r="A122" s="132">
        <v>52</v>
      </c>
      <c r="B122" s="133">
        <v>42472</v>
      </c>
      <c r="C122" s="133"/>
      <c r="D122" s="134" t="s">
        <v>674</v>
      </c>
      <c r="E122" s="135" t="s">
        <v>574</v>
      </c>
      <c r="F122" s="136">
        <v>93</v>
      </c>
      <c r="G122" s="135"/>
      <c r="H122" s="135">
        <v>149</v>
      </c>
      <c r="I122" s="137">
        <v>140</v>
      </c>
      <c r="J122" s="138" t="s">
        <v>675</v>
      </c>
      <c r="K122" s="139">
        <f t="shared" si="4"/>
        <v>56</v>
      </c>
      <c r="L122" s="140">
        <f t="shared" si="5"/>
        <v>0.60215053763440862</v>
      </c>
      <c r="M122" s="135" t="s">
        <v>577</v>
      </c>
      <c r="N122" s="141">
        <v>42740</v>
      </c>
      <c r="O122" s="54"/>
      <c r="P122" s="54"/>
      <c r="Q122" s="202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</row>
    <row r="123" spans="1:31" ht="12.75" customHeight="1">
      <c r="A123" s="132">
        <v>53</v>
      </c>
      <c r="B123" s="133">
        <v>42472</v>
      </c>
      <c r="C123" s="133"/>
      <c r="D123" s="134" t="s">
        <v>676</v>
      </c>
      <c r="E123" s="135" t="s">
        <v>574</v>
      </c>
      <c r="F123" s="136">
        <v>130</v>
      </c>
      <c r="G123" s="135"/>
      <c r="H123" s="135">
        <v>150</v>
      </c>
      <c r="I123" s="137" t="s">
        <v>677</v>
      </c>
      <c r="J123" s="138" t="s">
        <v>661</v>
      </c>
      <c r="K123" s="139">
        <f t="shared" si="4"/>
        <v>20</v>
      </c>
      <c r="L123" s="140">
        <f t="shared" si="5"/>
        <v>0.15384615384615385</v>
      </c>
      <c r="M123" s="135" t="s">
        <v>577</v>
      </c>
      <c r="N123" s="141">
        <v>42564</v>
      </c>
      <c r="O123" s="54"/>
      <c r="P123" s="54"/>
      <c r="Q123" s="202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</row>
    <row r="124" spans="1:31" ht="12.75" customHeight="1">
      <c r="A124" s="132">
        <v>54</v>
      </c>
      <c r="B124" s="133">
        <v>42473</v>
      </c>
      <c r="C124" s="133"/>
      <c r="D124" s="134" t="s">
        <v>678</v>
      </c>
      <c r="E124" s="135" t="s">
        <v>574</v>
      </c>
      <c r="F124" s="136">
        <v>196</v>
      </c>
      <c r="G124" s="135"/>
      <c r="H124" s="135">
        <v>299</v>
      </c>
      <c r="I124" s="137">
        <v>299</v>
      </c>
      <c r="J124" s="138" t="s">
        <v>661</v>
      </c>
      <c r="K124" s="139">
        <v>103</v>
      </c>
      <c r="L124" s="140">
        <v>0.52551020408163296</v>
      </c>
      <c r="M124" s="135" t="s">
        <v>577</v>
      </c>
      <c r="N124" s="141">
        <v>42620</v>
      </c>
      <c r="O124" s="54"/>
      <c r="P124" s="54"/>
      <c r="Q124" s="202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</row>
    <row r="125" spans="1:31" ht="12.75" customHeight="1">
      <c r="A125" s="132">
        <v>55</v>
      </c>
      <c r="B125" s="133">
        <v>42473</v>
      </c>
      <c r="C125" s="133"/>
      <c r="D125" s="134" t="s">
        <v>679</v>
      </c>
      <c r="E125" s="135" t="s">
        <v>574</v>
      </c>
      <c r="F125" s="136">
        <v>88</v>
      </c>
      <c r="G125" s="135"/>
      <c r="H125" s="135">
        <v>103</v>
      </c>
      <c r="I125" s="137">
        <v>103</v>
      </c>
      <c r="J125" s="138" t="s">
        <v>661</v>
      </c>
      <c r="K125" s="139">
        <v>15</v>
      </c>
      <c r="L125" s="140">
        <v>0.170454545454545</v>
      </c>
      <c r="M125" s="135" t="s">
        <v>577</v>
      </c>
      <c r="N125" s="141">
        <v>42530</v>
      </c>
      <c r="O125" s="54"/>
      <c r="P125" s="54"/>
      <c r="Q125" s="202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</row>
    <row r="126" spans="1:31" ht="12.75" customHeight="1">
      <c r="A126" s="132">
        <v>56</v>
      </c>
      <c r="B126" s="133">
        <v>42492</v>
      </c>
      <c r="C126" s="133"/>
      <c r="D126" s="134" t="s">
        <v>680</v>
      </c>
      <c r="E126" s="135" t="s">
        <v>574</v>
      </c>
      <c r="F126" s="136">
        <v>127.5</v>
      </c>
      <c r="G126" s="135"/>
      <c r="H126" s="135">
        <v>148</v>
      </c>
      <c r="I126" s="137" t="s">
        <v>681</v>
      </c>
      <c r="J126" s="138" t="s">
        <v>661</v>
      </c>
      <c r="K126" s="139">
        <f>H126-F126</f>
        <v>20.5</v>
      </c>
      <c r="L126" s="140">
        <f>K126/F126</f>
        <v>0.16078431372549021</v>
      </c>
      <c r="M126" s="135" t="s">
        <v>577</v>
      </c>
      <c r="N126" s="141">
        <v>42564</v>
      </c>
      <c r="O126" s="54"/>
      <c r="P126" s="54"/>
      <c r="Q126" s="202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</row>
    <row r="127" spans="1:31" ht="12.75" customHeight="1">
      <c r="A127" s="132">
        <v>57</v>
      </c>
      <c r="B127" s="133">
        <v>42493</v>
      </c>
      <c r="C127" s="133"/>
      <c r="D127" s="134" t="s">
        <v>682</v>
      </c>
      <c r="E127" s="135" t="s">
        <v>574</v>
      </c>
      <c r="F127" s="136">
        <v>675</v>
      </c>
      <c r="G127" s="135"/>
      <c r="H127" s="135">
        <v>815</v>
      </c>
      <c r="I127" s="137" t="s">
        <v>683</v>
      </c>
      <c r="J127" s="138" t="s">
        <v>661</v>
      </c>
      <c r="K127" s="139">
        <f>H127-F127</f>
        <v>140</v>
      </c>
      <c r="L127" s="140">
        <f>K127/F127</f>
        <v>0.2074074074074074</v>
      </c>
      <c r="M127" s="135" t="s">
        <v>577</v>
      </c>
      <c r="N127" s="141">
        <v>43154</v>
      </c>
      <c r="O127" s="54"/>
      <c r="P127" s="54"/>
      <c r="Q127" s="202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</row>
    <row r="128" spans="1:31" ht="12.75" customHeight="1">
      <c r="A128" s="142">
        <v>58</v>
      </c>
      <c r="B128" s="143">
        <v>42522</v>
      </c>
      <c r="C128" s="143"/>
      <c r="D128" s="144" t="s">
        <v>684</v>
      </c>
      <c r="E128" s="145" t="s">
        <v>574</v>
      </c>
      <c r="F128" s="146">
        <v>500</v>
      </c>
      <c r="G128" s="146"/>
      <c r="H128" s="147">
        <v>232.5</v>
      </c>
      <c r="I128" s="147" t="s">
        <v>685</v>
      </c>
      <c r="J128" s="148" t="s">
        <v>686</v>
      </c>
      <c r="K128" s="149">
        <f>H128-F128</f>
        <v>-267.5</v>
      </c>
      <c r="L128" s="150">
        <f>K128/F128</f>
        <v>-0.53500000000000003</v>
      </c>
      <c r="M128" s="146" t="s">
        <v>587</v>
      </c>
      <c r="N128" s="143">
        <v>43735</v>
      </c>
      <c r="O128" s="54"/>
      <c r="P128" s="54"/>
      <c r="Q128" s="202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</row>
    <row r="129" spans="1:31" ht="12.75" customHeight="1">
      <c r="A129" s="132">
        <v>59</v>
      </c>
      <c r="B129" s="133">
        <v>42527</v>
      </c>
      <c r="C129" s="133"/>
      <c r="D129" s="134" t="s">
        <v>529</v>
      </c>
      <c r="E129" s="135" t="s">
        <v>574</v>
      </c>
      <c r="F129" s="136">
        <v>110</v>
      </c>
      <c r="G129" s="135"/>
      <c r="H129" s="135">
        <v>126.5</v>
      </c>
      <c r="I129" s="137">
        <v>125</v>
      </c>
      <c r="J129" s="138" t="s">
        <v>613</v>
      </c>
      <c r="K129" s="139">
        <f>H129-F129</f>
        <v>16.5</v>
      </c>
      <c r="L129" s="140">
        <f>K129/F129</f>
        <v>0.15</v>
      </c>
      <c r="M129" s="135" t="s">
        <v>577</v>
      </c>
      <c r="N129" s="141">
        <v>42552</v>
      </c>
      <c r="O129" s="54"/>
      <c r="P129" s="54"/>
      <c r="Q129" s="202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</row>
    <row r="130" spans="1:31" ht="12.75" customHeight="1">
      <c r="A130" s="132">
        <v>60</v>
      </c>
      <c r="B130" s="133">
        <v>42538</v>
      </c>
      <c r="C130" s="133"/>
      <c r="D130" s="134" t="s">
        <v>687</v>
      </c>
      <c r="E130" s="135" t="s">
        <v>574</v>
      </c>
      <c r="F130" s="136">
        <v>44</v>
      </c>
      <c r="G130" s="135"/>
      <c r="H130" s="135">
        <v>69.5</v>
      </c>
      <c r="I130" s="137">
        <v>69.5</v>
      </c>
      <c r="J130" s="138" t="s">
        <v>688</v>
      </c>
      <c r="K130" s="139">
        <f>H130-F130</f>
        <v>25.5</v>
      </c>
      <c r="L130" s="140">
        <f>K130/F130</f>
        <v>0.57954545454545459</v>
      </c>
      <c r="M130" s="135" t="s">
        <v>577</v>
      </c>
      <c r="N130" s="141">
        <v>42977</v>
      </c>
      <c r="O130" s="54"/>
      <c r="P130" s="54"/>
      <c r="Q130" s="202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</row>
    <row r="131" spans="1:31" ht="12.75" customHeight="1">
      <c r="A131" s="132">
        <v>61</v>
      </c>
      <c r="B131" s="133">
        <v>42549</v>
      </c>
      <c r="C131" s="133"/>
      <c r="D131" s="134" t="s">
        <v>689</v>
      </c>
      <c r="E131" s="135" t="s">
        <v>574</v>
      </c>
      <c r="F131" s="136">
        <v>262.5</v>
      </c>
      <c r="G131" s="135"/>
      <c r="H131" s="135">
        <v>340</v>
      </c>
      <c r="I131" s="137">
        <v>333</v>
      </c>
      <c r="J131" s="138" t="s">
        <v>690</v>
      </c>
      <c r="K131" s="139">
        <v>77.5</v>
      </c>
      <c r="L131" s="140">
        <v>0.29523809523809502</v>
      </c>
      <c r="M131" s="135" t="s">
        <v>577</v>
      </c>
      <c r="N131" s="141">
        <v>43017</v>
      </c>
      <c r="O131" s="54"/>
      <c r="P131" s="54"/>
      <c r="Q131" s="202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</row>
    <row r="132" spans="1:31" ht="12.75" customHeight="1">
      <c r="A132" s="132">
        <v>62</v>
      </c>
      <c r="B132" s="133">
        <v>42549</v>
      </c>
      <c r="C132" s="133"/>
      <c r="D132" s="134" t="s">
        <v>691</v>
      </c>
      <c r="E132" s="135" t="s">
        <v>574</v>
      </c>
      <c r="F132" s="136">
        <v>840</v>
      </c>
      <c r="G132" s="135"/>
      <c r="H132" s="135">
        <v>1230</v>
      </c>
      <c r="I132" s="137">
        <v>1230</v>
      </c>
      <c r="J132" s="138" t="s">
        <v>661</v>
      </c>
      <c r="K132" s="139">
        <v>390</v>
      </c>
      <c r="L132" s="140">
        <v>0.46428571428571402</v>
      </c>
      <c r="M132" s="135" t="s">
        <v>577</v>
      </c>
      <c r="N132" s="141">
        <v>42649</v>
      </c>
      <c r="O132" s="54"/>
      <c r="P132" s="54"/>
      <c r="Q132" s="202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</row>
    <row r="133" spans="1:31" ht="12.75" customHeight="1">
      <c r="A133" s="155">
        <v>63</v>
      </c>
      <c r="B133" s="156">
        <v>42556</v>
      </c>
      <c r="C133" s="156"/>
      <c r="D133" s="157" t="s">
        <v>692</v>
      </c>
      <c r="E133" s="158" t="s">
        <v>574</v>
      </c>
      <c r="F133" s="158">
        <v>395</v>
      </c>
      <c r="G133" s="159"/>
      <c r="H133" s="159">
        <f>(468.5+342.5)/2</f>
        <v>405.5</v>
      </c>
      <c r="I133" s="159">
        <v>510</v>
      </c>
      <c r="J133" s="160" t="s">
        <v>693</v>
      </c>
      <c r="K133" s="161">
        <f t="shared" ref="K133:K139" si="6">H133-F133</f>
        <v>10.5</v>
      </c>
      <c r="L133" s="162">
        <f t="shared" ref="L133:L139" si="7">K133/F133</f>
        <v>2.6582278481012658E-2</v>
      </c>
      <c r="M133" s="158" t="s">
        <v>594</v>
      </c>
      <c r="N133" s="156">
        <v>43606</v>
      </c>
      <c r="O133" s="54"/>
      <c r="P133" s="54"/>
      <c r="Q133" s="202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</row>
    <row r="134" spans="1:31" ht="12.75" customHeight="1">
      <c r="A134" s="142">
        <v>64</v>
      </c>
      <c r="B134" s="143">
        <v>42584</v>
      </c>
      <c r="C134" s="143"/>
      <c r="D134" s="144" t="s">
        <v>694</v>
      </c>
      <c r="E134" s="145" t="s">
        <v>586</v>
      </c>
      <c r="F134" s="146">
        <f>169.5-12.8</f>
        <v>156.69999999999999</v>
      </c>
      <c r="G134" s="146"/>
      <c r="H134" s="147">
        <v>77</v>
      </c>
      <c r="I134" s="147" t="s">
        <v>695</v>
      </c>
      <c r="J134" s="148" t="s">
        <v>696</v>
      </c>
      <c r="K134" s="149">
        <f t="shared" si="6"/>
        <v>-79.699999999999989</v>
      </c>
      <c r="L134" s="150">
        <f t="shared" si="7"/>
        <v>-0.50861518825781749</v>
      </c>
      <c r="M134" s="146" t="s">
        <v>587</v>
      </c>
      <c r="N134" s="143">
        <v>43522</v>
      </c>
      <c r="O134" s="54"/>
      <c r="P134" s="54"/>
      <c r="Q134" s="202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</row>
    <row r="135" spans="1:31" ht="12.75" customHeight="1">
      <c r="A135" s="142">
        <v>65</v>
      </c>
      <c r="B135" s="143">
        <v>42586</v>
      </c>
      <c r="C135" s="143"/>
      <c r="D135" s="144" t="s">
        <v>697</v>
      </c>
      <c r="E135" s="145" t="s">
        <v>574</v>
      </c>
      <c r="F135" s="146">
        <v>400</v>
      </c>
      <c r="G135" s="146"/>
      <c r="H135" s="147">
        <v>305</v>
      </c>
      <c r="I135" s="147">
        <v>475</v>
      </c>
      <c r="J135" s="148" t="s">
        <v>698</v>
      </c>
      <c r="K135" s="149">
        <f t="shared" si="6"/>
        <v>-95</v>
      </c>
      <c r="L135" s="150">
        <f t="shared" si="7"/>
        <v>-0.23749999999999999</v>
      </c>
      <c r="M135" s="146" t="s">
        <v>587</v>
      </c>
      <c r="N135" s="143">
        <v>43606</v>
      </c>
      <c r="O135" s="54"/>
      <c r="P135" s="54"/>
      <c r="Q135" s="202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</row>
    <row r="136" spans="1:31" ht="12.75" customHeight="1">
      <c r="A136" s="132">
        <v>66</v>
      </c>
      <c r="B136" s="133">
        <v>42593</v>
      </c>
      <c r="C136" s="133"/>
      <c r="D136" s="134" t="s">
        <v>699</v>
      </c>
      <c r="E136" s="135" t="s">
        <v>574</v>
      </c>
      <c r="F136" s="136">
        <v>86.5</v>
      </c>
      <c r="G136" s="135"/>
      <c r="H136" s="135">
        <v>130</v>
      </c>
      <c r="I136" s="137">
        <v>130</v>
      </c>
      <c r="J136" s="138" t="s">
        <v>700</v>
      </c>
      <c r="K136" s="139">
        <f t="shared" si="6"/>
        <v>43.5</v>
      </c>
      <c r="L136" s="140">
        <f t="shared" si="7"/>
        <v>0.50289017341040465</v>
      </c>
      <c r="M136" s="135" t="s">
        <v>577</v>
      </c>
      <c r="N136" s="141">
        <v>43091</v>
      </c>
      <c r="O136" s="54"/>
      <c r="P136" s="54"/>
      <c r="Q136" s="202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</row>
    <row r="137" spans="1:31" ht="12.75" customHeight="1">
      <c r="A137" s="142">
        <v>67</v>
      </c>
      <c r="B137" s="143">
        <v>42600</v>
      </c>
      <c r="C137" s="143"/>
      <c r="D137" s="144" t="s">
        <v>120</v>
      </c>
      <c r="E137" s="145" t="s">
        <v>574</v>
      </c>
      <c r="F137" s="146">
        <v>133.5</v>
      </c>
      <c r="G137" s="146"/>
      <c r="H137" s="147">
        <v>126.5</v>
      </c>
      <c r="I137" s="147">
        <v>178</v>
      </c>
      <c r="J137" s="148" t="s">
        <v>701</v>
      </c>
      <c r="K137" s="149">
        <f t="shared" si="6"/>
        <v>-7</v>
      </c>
      <c r="L137" s="150">
        <f t="shared" si="7"/>
        <v>-5.2434456928838954E-2</v>
      </c>
      <c r="M137" s="146" t="s">
        <v>587</v>
      </c>
      <c r="N137" s="143">
        <v>42615</v>
      </c>
      <c r="O137" s="54"/>
      <c r="P137" s="54"/>
      <c r="Q137" s="202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</row>
    <row r="138" spans="1:31" ht="12.75" customHeight="1">
      <c r="A138" s="132">
        <v>68</v>
      </c>
      <c r="B138" s="133">
        <v>42613</v>
      </c>
      <c r="C138" s="133"/>
      <c r="D138" s="134" t="s">
        <v>702</v>
      </c>
      <c r="E138" s="135" t="s">
        <v>574</v>
      </c>
      <c r="F138" s="136">
        <v>560</v>
      </c>
      <c r="G138" s="135"/>
      <c r="H138" s="135">
        <v>725</v>
      </c>
      <c r="I138" s="137">
        <v>725</v>
      </c>
      <c r="J138" s="138" t="s">
        <v>607</v>
      </c>
      <c r="K138" s="139">
        <f t="shared" si="6"/>
        <v>165</v>
      </c>
      <c r="L138" s="140">
        <f t="shared" si="7"/>
        <v>0.29464285714285715</v>
      </c>
      <c r="M138" s="135" t="s">
        <v>577</v>
      </c>
      <c r="N138" s="141">
        <v>42456</v>
      </c>
      <c r="O138" s="54"/>
      <c r="P138" s="54"/>
      <c r="Q138" s="202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</row>
    <row r="139" spans="1:31" ht="12.75" customHeight="1">
      <c r="A139" s="132">
        <v>69</v>
      </c>
      <c r="B139" s="133">
        <v>42614</v>
      </c>
      <c r="C139" s="133"/>
      <c r="D139" s="134" t="s">
        <v>703</v>
      </c>
      <c r="E139" s="135" t="s">
        <v>574</v>
      </c>
      <c r="F139" s="136">
        <v>160.5</v>
      </c>
      <c r="G139" s="135"/>
      <c r="H139" s="135">
        <v>210</v>
      </c>
      <c r="I139" s="137">
        <v>210</v>
      </c>
      <c r="J139" s="138" t="s">
        <v>607</v>
      </c>
      <c r="K139" s="139">
        <f t="shared" si="6"/>
        <v>49.5</v>
      </c>
      <c r="L139" s="140">
        <f t="shared" si="7"/>
        <v>0.30841121495327101</v>
      </c>
      <c r="M139" s="135" t="s">
        <v>577</v>
      </c>
      <c r="N139" s="141">
        <v>42871</v>
      </c>
      <c r="O139" s="54"/>
      <c r="P139" s="54"/>
      <c r="Q139" s="202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</row>
    <row r="140" spans="1:31" ht="12.75" customHeight="1">
      <c r="A140" s="132">
        <v>70</v>
      </c>
      <c r="B140" s="133">
        <v>42646</v>
      </c>
      <c r="C140" s="133"/>
      <c r="D140" s="134" t="s">
        <v>406</v>
      </c>
      <c r="E140" s="135" t="s">
        <v>574</v>
      </c>
      <c r="F140" s="136">
        <v>430</v>
      </c>
      <c r="G140" s="135"/>
      <c r="H140" s="135">
        <v>596</v>
      </c>
      <c r="I140" s="137">
        <v>575</v>
      </c>
      <c r="J140" s="138" t="s">
        <v>704</v>
      </c>
      <c r="K140" s="139">
        <v>166</v>
      </c>
      <c r="L140" s="140">
        <v>0.38604651162790699</v>
      </c>
      <c r="M140" s="135" t="s">
        <v>577</v>
      </c>
      <c r="N140" s="141">
        <v>42769</v>
      </c>
      <c r="O140" s="54"/>
      <c r="P140" s="54"/>
      <c r="Q140" s="202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</row>
    <row r="141" spans="1:31" ht="12.75" customHeight="1">
      <c r="A141" s="132">
        <v>71</v>
      </c>
      <c r="B141" s="133">
        <v>42657</v>
      </c>
      <c r="C141" s="133"/>
      <c r="D141" s="134" t="s">
        <v>705</v>
      </c>
      <c r="E141" s="135" t="s">
        <v>574</v>
      </c>
      <c r="F141" s="136">
        <v>280</v>
      </c>
      <c r="G141" s="135"/>
      <c r="H141" s="135">
        <v>345</v>
      </c>
      <c r="I141" s="137">
        <v>345</v>
      </c>
      <c r="J141" s="138" t="s">
        <v>607</v>
      </c>
      <c r="K141" s="139">
        <f t="shared" ref="K141:K146" si="8">H141-F141</f>
        <v>65</v>
      </c>
      <c r="L141" s="140">
        <f>K141/F141</f>
        <v>0.23214285714285715</v>
      </c>
      <c r="M141" s="135" t="s">
        <v>577</v>
      </c>
      <c r="N141" s="141">
        <v>42814</v>
      </c>
      <c r="O141" s="54"/>
      <c r="P141" s="54"/>
      <c r="Q141" s="202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</row>
    <row r="142" spans="1:31" ht="12.75" customHeight="1">
      <c r="A142" s="132">
        <v>72</v>
      </c>
      <c r="B142" s="133">
        <v>42657</v>
      </c>
      <c r="C142" s="133"/>
      <c r="D142" s="134" t="s">
        <v>706</v>
      </c>
      <c r="E142" s="135" t="s">
        <v>574</v>
      </c>
      <c r="F142" s="136">
        <v>245</v>
      </c>
      <c r="G142" s="135"/>
      <c r="H142" s="135">
        <v>325.5</v>
      </c>
      <c r="I142" s="137">
        <v>330</v>
      </c>
      <c r="J142" s="138" t="s">
        <v>707</v>
      </c>
      <c r="K142" s="139">
        <f t="shared" si="8"/>
        <v>80.5</v>
      </c>
      <c r="L142" s="140">
        <f>K142/F142</f>
        <v>0.32857142857142857</v>
      </c>
      <c r="M142" s="135" t="s">
        <v>577</v>
      </c>
      <c r="N142" s="141">
        <v>42769</v>
      </c>
      <c r="O142" s="54"/>
      <c r="P142" s="54"/>
      <c r="Q142" s="202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</row>
    <row r="143" spans="1:31" ht="12.75" customHeight="1">
      <c r="A143" s="132">
        <v>73</v>
      </c>
      <c r="B143" s="133">
        <v>42660</v>
      </c>
      <c r="C143" s="133"/>
      <c r="D143" s="134" t="s">
        <v>708</v>
      </c>
      <c r="E143" s="135" t="s">
        <v>574</v>
      </c>
      <c r="F143" s="136">
        <v>125</v>
      </c>
      <c r="G143" s="135"/>
      <c r="H143" s="135">
        <v>160</v>
      </c>
      <c r="I143" s="137">
        <v>160</v>
      </c>
      <c r="J143" s="138" t="s">
        <v>661</v>
      </c>
      <c r="K143" s="139">
        <f t="shared" si="8"/>
        <v>35</v>
      </c>
      <c r="L143" s="140">
        <v>0.28000000000000003</v>
      </c>
      <c r="M143" s="135" t="s">
        <v>577</v>
      </c>
      <c r="N143" s="141">
        <v>42803</v>
      </c>
      <c r="O143" s="54"/>
      <c r="P143" s="54"/>
      <c r="Q143" s="202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</row>
    <row r="144" spans="1:31" ht="12.75" customHeight="1">
      <c r="A144" s="132">
        <v>74</v>
      </c>
      <c r="B144" s="133">
        <v>42660</v>
      </c>
      <c r="C144" s="133"/>
      <c r="D144" s="134" t="s">
        <v>709</v>
      </c>
      <c r="E144" s="135" t="s">
        <v>574</v>
      </c>
      <c r="F144" s="136">
        <v>114</v>
      </c>
      <c r="G144" s="135"/>
      <c r="H144" s="135">
        <v>145</v>
      </c>
      <c r="I144" s="137">
        <v>145</v>
      </c>
      <c r="J144" s="138" t="s">
        <v>661</v>
      </c>
      <c r="K144" s="139">
        <f t="shared" si="8"/>
        <v>31</v>
      </c>
      <c r="L144" s="140">
        <f>K144/F144</f>
        <v>0.27192982456140352</v>
      </c>
      <c r="M144" s="135" t="s">
        <v>577</v>
      </c>
      <c r="N144" s="141">
        <v>42859</v>
      </c>
      <c r="O144" s="54"/>
      <c r="P144" s="54"/>
      <c r="Q144" s="202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</row>
    <row r="145" spans="1:31" ht="12.75" customHeight="1">
      <c r="A145" s="132">
        <v>75</v>
      </c>
      <c r="B145" s="133">
        <v>42660</v>
      </c>
      <c r="C145" s="133"/>
      <c r="D145" s="134" t="s">
        <v>710</v>
      </c>
      <c r="E145" s="135" t="s">
        <v>574</v>
      </c>
      <c r="F145" s="136">
        <v>212</v>
      </c>
      <c r="G145" s="135"/>
      <c r="H145" s="135">
        <v>280</v>
      </c>
      <c r="I145" s="137">
        <v>276</v>
      </c>
      <c r="J145" s="138" t="s">
        <v>711</v>
      </c>
      <c r="K145" s="139">
        <f t="shared" si="8"/>
        <v>68</v>
      </c>
      <c r="L145" s="140">
        <f>K145/F145</f>
        <v>0.32075471698113206</v>
      </c>
      <c r="M145" s="135" t="s">
        <v>577</v>
      </c>
      <c r="N145" s="141">
        <v>42858</v>
      </c>
      <c r="O145" s="54"/>
      <c r="P145" s="54"/>
      <c r="Q145" s="202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</row>
    <row r="146" spans="1:31" ht="12.75" customHeight="1">
      <c r="A146" s="132">
        <v>76</v>
      </c>
      <c r="B146" s="133">
        <v>42678</v>
      </c>
      <c r="C146" s="133"/>
      <c r="D146" s="134" t="s">
        <v>453</v>
      </c>
      <c r="E146" s="135" t="s">
        <v>574</v>
      </c>
      <c r="F146" s="136">
        <v>155</v>
      </c>
      <c r="G146" s="135"/>
      <c r="H146" s="135">
        <v>210</v>
      </c>
      <c r="I146" s="137">
        <v>210</v>
      </c>
      <c r="J146" s="138" t="s">
        <v>712</v>
      </c>
      <c r="K146" s="139">
        <f t="shared" si="8"/>
        <v>55</v>
      </c>
      <c r="L146" s="140">
        <f>K146/F146</f>
        <v>0.35483870967741937</v>
      </c>
      <c r="M146" s="135" t="s">
        <v>577</v>
      </c>
      <c r="N146" s="141">
        <v>42944</v>
      </c>
      <c r="O146" s="54"/>
      <c r="P146" s="54"/>
      <c r="Q146" s="202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</row>
    <row r="147" spans="1:31" ht="12.75" customHeight="1">
      <c r="A147" s="142">
        <v>77</v>
      </c>
      <c r="B147" s="143">
        <v>42710</v>
      </c>
      <c r="C147" s="143"/>
      <c r="D147" s="144" t="s">
        <v>713</v>
      </c>
      <c r="E147" s="145" t="s">
        <v>574</v>
      </c>
      <c r="F147" s="146">
        <v>150.5</v>
      </c>
      <c r="G147" s="146"/>
      <c r="H147" s="147">
        <v>72.5</v>
      </c>
      <c r="I147" s="147">
        <v>174</v>
      </c>
      <c r="J147" s="148" t="s">
        <v>714</v>
      </c>
      <c r="K147" s="149">
        <v>-78</v>
      </c>
      <c r="L147" s="150">
        <v>-0.51827242524916906</v>
      </c>
      <c r="M147" s="146" t="s">
        <v>587</v>
      </c>
      <c r="N147" s="143">
        <v>43333</v>
      </c>
      <c r="O147" s="54"/>
      <c r="P147" s="54"/>
      <c r="Q147" s="202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</row>
    <row r="148" spans="1:31" ht="12.75" customHeight="1">
      <c r="A148" s="132">
        <v>78</v>
      </c>
      <c r="B148" s="133">
        <v>42712</v>
      </c>
      <c r="C148" s="133"/>
      <c r="D148" s="134" t="s">
        <v>715</v>
      </c>
      <c r="E148" s="135" t="s">
        <v>574</v>
      </c>
      <c r="F148" s="136">
        <v>380</v>
      </c>
      <c r="G148" s="135"/>
      <c r="H148" s="135">
        <v>478</v>
      </c>
      <c r="I148" s="137">
        <v>468</v>
      </c>
      <c r="J148" s="138" t="s">
        <v>661</v>
      </c>
      <c r="K148" s="139">
        <f>H148-F148</f>
        <v>98</v>
      </c>
      <c r="L148" s="140">
        <f>K148/F148</f>
        <v>0.25789473684210529</v>
      </c>
      <c r="M148" s="135" t="s">
        <v>577</v>
      </c>
      <c r="N148" s="141">
        <v>43025</v>
      </c>
      <c r="O148" s="54"/>
      <c r="P148" s="54"/>
      <c r="Q148" s="202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</row>
    <row r="149" spans="1:31" ht="12.75" customHeight="1">
      <c r="A149" s="132">
        <v>79</v>
      </c>
      <c r="B149" s="133">
        <v>42734</v>
      </c>
      <c r="C149" s="133"/>
      <c r="D149" s="134" t="s">
        <v>119</v>
      </c>
      <c r="E149" s="135" t="s">
        <v>574</v>
      </c>
      <c r="F149" s="136">
        <v>305</v>
      </c>
      <c r="G149" s="135"/>
      <c r="H149" s="135">
        <v>375</v>
      </c>
      <c r="I149" s="137">
        <v>375</v>
      </c>
      <c r="J149" s="138" t="s">
        <v>661</v>
      </c>
      <c r="K149" s="139">
        <f>H149-F149</f>
        <v>70</v>
      </c>
      <c r="L149" s="140">
        <f>K149/F149</f>
        <v>0.22950819672131148</v>
      </c>
      <c r="M149" s="135" t="s">
        <v>577</v>
      </c>
      <c r="N149" s="141">
        <v>42768</v>
      </c>
      <c r="O149" s="54"/>
      <c r="P149" s="54"/>
      <c r="Q149" s="202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</row>
    <row r="150" spans="1:31" ht="12.75" customHeight="1">
      <c r="A150" s="132">
        <v>80</v>
      </c>
      <c r="B150" s="133">
        <v>42739</v>
      </c>
      <c r="C150" s="133"/>
      <c r="D150" s="134" t="s">
        <v>102</v>
      </c>
      <c r="E150" s="135" t="s">
        <v>574</v>
      </c>
      <c r="F150" s="136">
        <v>99.5</v>
      </c>
      <c r="G150" s="135"/>
      <c r="H150" s="135">
        <v>158</v>
      </c>
      <c r="I150" s="137">
        <v>158</v>
      </c>
      <c r="J150" s="138" t="s">
        <v>661</v>
      </c>
      <c r="K150" s="139">
        <f>H150-F150</f>
        <v>58.5</v>
      </c>
      <c r="L150" s="140">
        <f>K150/F150</f>
        <v>0.5879396984924623</v>
      </c>
      <c r="M150" s="135" t="s">
        <v>577</v>
      </c>
      <c r="N150" s="141">
        <v>42898</v>
      </c>
      <c r="O150" s="54"/>
      <c r="P150" s="54"/>
      <c r="Q150" s="202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</row>
    <row r="151" spans="1:31" ht="12.75" customHeight="1">
      <c r="A151" s="132">
        <v>81</v>
      </c>
      <c r="B151" s="133">
        <v>42739</v>
      </c>
      <c r="C151" s="133"/>
      <c r="D151" s="134" t="s">
        <v>102</v>
      </c>
      <c r="E151" s="135" t="s">
        <v>574</v>
      </c>
      <c r="F151" s="136">
        <v>99.5</v>
      </c>
      <c r="G151" s="135"/>
      <c r="H151" s="135">
        <v>158</v>
      </c>
      <c r="I151" s="137">
        <v>158</v>
      </c>
      <c r="J151" s="138" t="s">
        <v>661</v>
      </c>
      <c r="K151" s="139">
        <v>58.5</v>
      </c>
      <c r="L151" s="140">
        <v>0.58793969849246197</v>
      </c>
      <c r="M151" s="135" t="s">
        <v>577</v>
      </c>
      <c r="N151" s="141">
        <v>42898</v>
      </c>
      <c r="O151" s="54"/>
      <c r="P151" s="54"/>
      <c r="Q151" s="202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</row>
    <row r="152" spans="1:31" ht="12.75" customHeight="1">
      <c r="A152" s="132">
        <v>82</v>
      </c>
      <c r="B152" s="133">
        <v>42786</v>
      </c>
      <c r="C152" s="133"/>
      <c r="D152" s="134" t="s">
        <v>207</v>
      </c>
      <c r="E152" s="135" t="s">
        <v>574</v>
      </c>
      <c r="F152" s="136">
        <v>140.5</v>
      </c>
      <c r="G152" s="135"/>
      <c r="H152" s="135">
        <v>220</v>
      </c>
      <c r="I152" s="137">
        <v>220</v>
      </c>
      <c r="J152" s="138" t="s">
        <v>661</v>
      </c>
      <c r="K152" s="139">
        <f>H152-F152</f>
        <v>79.5</v>
      </c>
      <c r="L152" s="140">
        <f>K152/F152</f>
        <v>0.5658362989323843</v>
      </c>
      <c r="M152" s="135" t="s">
        <v>577</v>
      </c>
      <c r="N152" s="141">
        <v>42864</v>
      </c>
      <c r="O152" s="54"/>
      <c r="P152" s="54"/>
      <c r="Q152" s="202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</row>
    <row r="153" spans="1:31" ht="12.75" customHeight="1">
      <c r="A153" s="132">
        <v>83</v>
      </c>
      <c r="B153" s="133">
        <v>42786</v>
      </c>
      <c r="C153" s="133"/>
      <c r="D153" s="134" t="s">
        <v>716</v>
      </c>
      <c r="E153" s="135" t="s">
        <v>574</v>
      </c>
      <c r="F153" s="136">
        <v>202.5</v>
      </c>
      <c r="G153" s="135"/>
      <c r="H153" s="135">
        <v>234</v>
      </c>
      <c r="I153" s="137">
        <v>234</v>
      </c>
      <c r="J153" s="138" t="s">
        <v>661</v>
      </c>
      <c r="K153" s="139">
        <v>31.5</v>
      </c>
      <c r="L153" s="140">
        <v>0.155555555555556</v>
      </c>
      <c r="M153" s="135" t="s">
        <v>577</v>
      </c>
      <c r="N153" s="141">
        <v>42836</v>
      </c>
      <c r="O153" s="54"/>
      <c r="P153" s="54"/>
      <c r="Q153" s="202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</row>
    <row r="154" spans="1:31" ht="12.75" customHeight="1">
      <c r="A154" s="132">
        <v>84</v>
      </c>
      <c r="B154" s="133">
        <v>42818</v>
      </c>
      <c r="C154" s="133"/>
      <c r="D154" s="134" t="s">
        <v>717</v>
      </c>
      <c r="E154" s="135" t="s">
        <v>574</v>
      </c>
      <c r="F154" s="136">
        <v>300.5</v>
      </c>
      <c r="G154" s="135"/>
      <c r="H154" s="135">
        <v>417.5</v>
      </c>
      <c r="I154" s="137">
        <v>420</v>
      </c>
      <c r="J154" s="138" t="s">
        <v>718</v>
      </c>
      <c r="K154" s="139">
        <f>H154-F154</f>
        <v>117</v>
      </c>
      <c r="L154" s="140">
        <f>K154/F154</f>
        <v>0.38935108153078202</v>
      </c>
      <c r="M154" s="135" t="s">
        <v>577</v>
      </c>
      <c r="N154" s="141">
        <v>43070</v>
      </c>
      <c r="O154" s="54"/>
      <c r="P154" s="54"/>
      <c r="Q154" s="202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</row>
    <row r="155" spans="1:31" ht="12.75" customHeight="1">
      <c r="A155" s="132">
        <v>85</v>
      </c>
      <c r="B155" s="133">
        <v>42818</v>
      </c>
      <c r="C155" s="133"/>
      <c r="D155" s="134" t="s">
        <v>691</v>
      </c>
      <c r="E155" s="135" t="s">
        <v>574</v>
      </c>
      <c r="F155" s="136">
        <v>850</v>
      </c>
      <c r="G155" s="135"/>
      <c r="H155" s="135">
        <v>1042.5</v>
      </c>
      <c r="I155" s="137">
        <v>1023</v>
      </c>
      <c r="J155" s="138" t="s">
        <v>719</v>
      </c>
      <c r="K155" s="139">
        <v>192.5</v>
      </c>
      <c r="L155" s="140">
        <v>0.22647058823529401</v>
      </c>
      <c r="M155" s="135" t="s">
        <v>577</v>
      </c>
      <c r="N155" s="141">
        <v>42830</v>
      </c>
      <c r="O155" s="54"/>
      <c r="P155" s="54"/>
      <c r="Q155" s="202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</row>
    <row r="156" spans="1:31" ht="12.75" customHeight="1">
      <c r="A156" s="132">
        <v>86</v>
      </c>
      <c r="B156" s="133">
        <v>42830</v>
      </c>
      <c r="C156" s="133"/>
      <c r="D156" s="134" t="s">
        <v>484</v>
      </c>
      <c r="E156" s="135" t="s">
        <v>574</v>
      </c>
      <c r="F156" s="136">
        <v>785</v>
      </c>
      <c r="G156" s="135"/>
      <c r="H156" s="135">
        <v>930</v>
      </c>
      <c r="I156" s="137">
        <v>920</v>
      </c>
      <c r="J156" s="138" t="s">
        <v>720</v>
      </c>
      <c r="K156" s="139">
        <f>H156-F156</f>
        <v>145</v>
      </c>
      <c r="L156" s="140">
        <f>K156/F156</f>
        <v>0.18471337579617833</v>
      </c>
      <c r="M156" s="135" t="s">
        <v>577</v>
      </c>
      <c r="N156" s="141">
        <v>42976</v>
      </c>
      <c r="O156" s="54"/>
      <c r="P156" s="54"/>
      <c r="Q156" s="202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</row>
    <row r="157" spans="1:31" ht="12.75" customHeight="1">
      <c r="A157" s="142">
        <v>87</v>
      </c>
      <c r="B157" s="143">
        <v>42831</v>
      </c>
      <c r="C157" s="143"/>
      <c r="D157" s="144" t="s">
        <v>721</v>
      </c>
      <c r="E157" s="145" t="s">
        <v>574</v>
      </c>
      <c r="F157" s="146">
        <v>40</v>
      </c>
      <c r="G157" s="146"/>
      <c r="H157" s="147">
        <v>13.1</v>
      </c>
      <c r="I157" s="147">
        <v>60</v>
      </c>
      <c r="J157" s="148" t="s">
        <v>722</v>
      </c>
      <c r="K157" s="149">
        <v>-26.9</v>
      </c>
      <c r="L157" s="150">
        <v>-0.67249999999999999</v>
      </c>
      <c r="M157" s="146" t="s">
        <v>587</v>
      </c>
      <c r="N157" s="143">
        <v>43138</v>
      </c>
      <c r="O157" s="54"/>
      <c r="P157" s="54"/>
      <c r="Q157" s="202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</row>
    <row r="158" spans="1:31" ht="12.75" customHeight="1">
      <c r="A158" s="132">
        <v>88</v>
      </c>
      <c r="B158" s="133">
        <v>42837</v>
      </c>
      <c r="C158" s="133"/>
      <c r="D158" s="134" t="s">
        <v>100</v>
      </c>
      <c r="E158" s="135" t="s">
        <v>574</v>
      </c>
      <c r="F158" s="136">
        <v>289.5</v>
      </c>
      <c r="G158" s="135"/>
      <c r="H158" s="135">
        <v>354</v>
      </c>
      <c r="I158" s="137">
        <v>360</v>
      </c>
      <c r="J158" s="138" t="s">
        <v>723</v>
      </c>
      <c r="K158" s="139">
        <f t="shared" ref="K158:K166" si="9">H158-F158</f>
        <v>64.5</v>
      </c>
      <c r="L158" s="140">
        <f t="shared" ref="L158:L166" si="10">K158/F158</f>
        <v>0.22279792746113988</v>
      </c>
      <c r="M158" s="135" t="s">
        <v>577</v>
      </c>
      <c r="N158" s="141">
        <v>43040</v>
      </c>
      <c r="O158" s="54"/>
      <c r="P158" s="54"/>
      <c r="Q158" s="202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</row>
    <row r="159" spans="1:31" ht="12.75" customHeight="1">
      <c r="A159" s="132">
        <v>89</v>
      </c>
      <c r="B159" s="133">
        <v>42845</v>
      </c>
      <c r="C159" s="133"/>
      <c r="D159" s="134" t="s">
        <v>425</v>
      </c>
      <c r="E159" s="135" t="s">
        <v>574</v>
      </c>
      <c r="F159" s="136">
        <v>700</v>
      </c>
      <c r="G159" s="135"/>
      <c r="H159" s="135">
        <v>840</v>
      </c>
      <c r="I159" s="137">
        <v>840</v>
      </c>
      <c r="J159" s="138" t="s">
        <v>724</v>
      </c>
      <c r="K159" s="139">
        <f t="shared" si="9"/>
        <v>140</v>
      </c>
      <c r="L159" s="140">
        <f t="shared" si="10"/>
        <v>0.2</v>
      </c>
      <c r="M159" s="135" t="s">
        <v>577</v>
      </c>
      <c r="N159" s="141">
        <v>42893</v>
      </c>
      <c r="O159" s="54"/>
      <c r="P159" s="54"/>
      <c r="Q159" s="202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</row>
    <row r="160" spans="1:31" ht="12.75" customHeight="1">
      <c r="A160" s="132">
        <v>90</v>
      </c>
      <c r="B160" s="133">
        <v>42887</v>
      </c>
      <c r="C160" s="133"/>
      <c r="D160" s="134" t="s">
        <v>725</v>
      </c>
      <c r="E160" s="135" t="s">
        <v>574</v>
      </c>
      <c r="F160" s="136">
        <v>130</v>
      </c>
      <c r="G160" s="135"/>
      <c r="H160" s="135">
        <v>144.25</v>
      </c>
      <c r="I160" s="137">
        <v>170</v>
      </c>
      <c r="J160" s="138" t="s">
        <v>726</v>
      </c>
      <c r="K160" s="139">
        <f t="shared" si="9"/>
        <v>14.25</v>
      </c>
      <c r="L160" s="140">
        <f t="shared" si="10"/>
        <v>0.10961538461538461</v>
      </c>
      <c r="M160" s="135" t="s">
        <v>577</v>
      </c>
      <c r="N160" s="141">
        <v>43675</v>
      </c>
      <c r="O160" s="54"/>
      <c r="P160" s="54"/>
      <c r="Q160" s="202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</row>
    <row r="161" spans="1:31" ht="12.75" customHeight="1">
      <c r="A161" s="132">
        <v>91</v>
      </c>
      <c r="B161" s="133">
        <v>42901</v>
      </c>
      <c r="C161" s="133"/>
      <c r="D161" s="134" t="s">
        <v>727</v>
      </c>
      <c r="E161" s="135" t="s">
        <v>574</v>
      </c>
      <c r="F161" s="136">
        <v>214.5</v>
      </c>
      <c r="G161" s="135"/>
      <c r="H161" s="135">
        <v>262</v>
      </c>
      <c r="I161" s="137">
        <v>262</v>
      </c>
      <c r="J161" s="138" t="s">
        <v>596</v>
      </c>
      <c r="K161" s="139">
        <f t="shared" si="9"/>
        <v>47.5</v>
      </c>
      <c r="L161" s="140">
        <f t="shared" si="10"/>
        <v>0.22144522144522144</v>
      </c>
      <c r="M161" s="135" t="s">
        <v>577</v>
      </c>
      <c r="N161" s="141">
        <v>42977</v>
      </c>
      <c r="O161" s="54"/>
      <c r="P161" s="54"/>
      <c r="Q161" s="202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</row>
    <row r="162" spans="1:31" ht="12.75" customHeight="1">
      <c r="A162" s="163">
        <v>92</v>
      </c>
      <c r="B162" s="164">
        <v>42933</v>
      </c>
      <c r="C162" s="164"/>
      <c r="D162" s="165" t="s">
        <v>728</v>
      </c>
      <c r="E162" s="166" t="s">
        <v>574</v>
      </c>
      <c r="F162" s="167">
        <v>370</v>
      </c>
      <c r="G162" s="166"/>
      <c r="H162" s="166">
        <v>447.5</v>
      </c>
      <c r="I162" s="168">
        <v>450</v>
      </c>
      <c r="J162" s="169" t="s">
        <v>661</v>
      </c>
      <c r="K162" s="139">
        <f t="shared" si="9"/>
        <v>77.5</v>
      </c>
      <c r="L162" s="170">
        <f t="shared" si="10"/>
        <v>0.20945945945945946</v>
      </c>
      <c r="M162" s="166" t="s">
        <v>577</v>
      </c>
      <c r="N162" s="171">
        <v>43035</v>
      </c>
      <c r="O162" s="54"/>
      <c r="P162" s="54"/>
      <c r="Q162" s="202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</row>
    <row r="163" spans="1:31" ht="12.75" customHeight="1">
      <c r="A163" s="163">
        <v>93</v>
      </c>
      <c r="B163" s="164">
        <v>42943</v>
      </c>
      <c r="C163" s="164"/>
      <c r="D163" s="165" t="s">
        <v>205</v>
      </c>
      <c r="E163" s="166" t="s">
        <v>574</v>
      </c>
      <c r="F163" s="167">
        <v>657.5</v>
      </c>
      <c r="G163" s="166"/>
      <c r="H163" s="166">
        <v>825</v>
      </c>
      <c r="I163" s="168">
        <v>820</v>
      </c>
      <c r="J163" s="169" t="s">
        <v>661</v>
      </c>
      <c r="K163" s="139">
        <f t="shared" si="9"/>
        <v>167.5</v>
      </c>
      <c r="L163" s="170">
        <f t="shared" si="10"/>
        <v>0.25475285171102663</v>
      </c>
      <c r="M163" s="166" t="s">
        <v>577</v>
      </c>
      <c r="N163" s="171">
        <v>43090</v>
      </c>
      <c r="O163" s="54"/>
      <c r="P163" s="54"/>
      <c r="Q163" s="202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</row>
    <row r="164" spans="1:31" ht="12.75" customHeight="1">
      <c r="A164" s="132">
        <v>94</v>
      </c>
      <c r="B164" s="133">
        <v>42964</v>
      </c>
      <c r="C164" s="133"/>
      <c r="D164" s="134" t="s">
        <v>379</v>
      </c>
      <c r="E164" s="135" t="s">
        <v>574</v>
      </c>
      <c r="F164" s="136">
        <v>605</v>
      </c>
      <c r="G164" s="135"/>
      <c r="H164" s="135">
        <v>750</v>
      </c>
      <c r="I164" s="137">
        <v>750</v>
      </c>
      <c r="J164" s="138" t="s">
        <v>720</v>
      </c>
      <c r="K164" s="139">
        <f t="shared" si="9"/>
        <v>145</v>
      </c>
      <c r="L164" s="140">
        <f t="shared" si="10"/>
        <v>0.23966942148760331</v>
      </c>
      <c r="M164" s="135" t="s">
        <v>577</v>
      </c>
      <c r="N164" s="141">
        <v>43027</v>
      </c>
      <c r="O164" s="54"/>
      <c r="P164" s="54"/>
      <c r="Q164" s="202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</row>
    <row r="165" spans="1:31" ht="12.75" customHeight="1">
      <c r="A165" s="142">
        <v>95</v>
      </c>
      <c r="B165" s="143">
        <v>42979</v>
      </c>
      <c r="C165" s="143"/>
      <c r="D165" s="151" t="s">
        <v>729</v>
      </c>
      <c r="E165" s="146" t="s">
        <v>574</v>
      </c>
      <c r="F165" s="146">
        <v>255</v>
      </c>
      <c r="G165" s="147"/>
      <c r="H165" s="147">
        <v>217.25</v>
      </c>
      <c r="I165" s="147">
        <v>320</v>
      </c>
      <c r="J165" s="148" t="s">
        <v>730</v>
      </c>
      <c r="K165" s="149">
        <f t="shared" si="9"/>
        <v>-37.75</v>
      </c>
      <c r="L165" s="152">
        <f t="shared" si="10"/>
        <v>-0.14803921568627451</v>
      </c>
      <c r="M165" s="146" t="s">
        <v>587</v>
      </c>
      <c r="N165" s="143">
        <v>43661</v>
      </c>
      <c r="O165" s="54"/>
      <c r="P165" s="54"/>
      <c r="Q165" s="202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</row>
    <row r="166" spans="1:31" ht="12.75" customHeight="1">
      <c r="A166" s="132">
        <v>96</v>
      </c>
      <c r="B166" s="133">
        <v>42997</v>
      </c>
      <c r="C166" s="133"/>
      <c r="D166" s="134" t="s">
        <v>731</v>
      </c>
      <c r="E166" s="135" t="s">
        <v>574</v>
      </c>
      <c r="F166" s="136">
        <v>215</v>
      </c>
      <c r="G166" s="135"/>
      <c r="H166" s="135">
        <v>258</v>
      </c>
      <c r="I166" s="137">
        <v>258</v>
      </c>
      <c r="J166" s="138" t="s">
        <v>661</v>
      </c>
      <c r="K166" s="139">
        <f t="shared" si="9"/>
        <v>43</v>
      </c>
      <c r="L166" s="140">
        <f t="shared" si="10"/>
        <v>0.2</v>
      </c>
      <c r="M166" s="135" t="s">
        <v>577</v>
      </c>
      <c r="N166" s="141">
        <v>43040</v>
      </c>
      <c r="O166" s="54"/>
      <c r="P166" s="54"/>
      <c r="Q166" s="202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</row>
    <row r="167" spans="1:31" ht="12.75" customHeight="1">
      <c r="A167" s="132">
        <v>97</v>
      </c>
      <c r="B167" s="133">
        <v>42997</v>
      </c>
      <c r="C167" s="133"/>
      <c r="D167" s="134" t="s">
        <v>731</v>
      </c>
      <c r="E167" s="135" t="s">
        <v>574</v>
      </c>
      <c r="F167" s="136">
        <v>215</v>
      </c>
      <c r="G167" s="135"/>
      <c r="H167" s="135">
        <v>258</v>
      </c>
      <c r="I167" s="137">
        <v>258</v>
      </c>
      <c r="J167" s="169" t="s">
        <v>661</v>
      </c>
      <c r="K167" s="139">
        <v>43</v>
      </c>
      <c r="L167" s="140">
        <v>0.2</v>
      </c>
      <c r="M167" s="135" t="s">
        <v>577</v>
      </c>
      <c r="N167" s="141">
        <v>43040</v>
      </c>
      <c r="O167" s="54"/>
      <c r="P167" s="54"/>
      <c r="Q167" s="202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</row>
    <row r="168" spans="1:31" ht="12.75" customHeight="1">
      <c r="A168" s="163">
        <v>98</v>
      </c>
      <c r="B168" s="164">
        <v>42998</v>
      </c>
      <c r="C168" s="164"/>
      <c r="D168" s="165" t="s">
        <v>732</v>
      </c>
      <c r="E168" s="166" t="s">
        <v>574</v>
      </c>
      <c r="F168" s="136">
        <v>75</v>
      </c>
      <c r="G168" s="166"/>
      <c r="H168" s="166">
        <v>90</v>
      </c>
      <c r="I168" s="168">
        <v>90</v>
      </c>
      <c r="J168" s="138" t="s">
        <v>733</v>
      </c>
      <c r="K168" s="139">
        <f t="shared" ref="K168:K173" si="11">H168-F168</f>
        <v>15</v>
      </c>
      <c r="L168" s="140">
        <f t="shared" ref="L168:L173" si="12">K168/F168</f>
        <v>0.2</v>
      </c>
      <c r="M168" s="135" t="s">
        <v>577</v>
      </c>
      <c r="N168" s="141">
        <v>43019</v>
      </c>
      <c r="O168" s="54"/>
      <c r="P168" s="54"/>
      <c r="Q168" s="202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</row>
    <row r="169" spans="1:31" ht="12.75" customHeight="1">
      <c r="A169" s="163">
        <v>99</v>
      </c>
      <c r="B169" s="164">
        <v>43011</v>
      </c>
      <c r="C169" s="164"/>
      <c r="D169" s="165" t="s">
        <v>734</v>
      </c>
      <c r="E169" s="166" t="s">
        <v>574</v>
      </c>
      <c r="F169" s="167">
        <v>315</v>
      </c>
      <c r="G169" s="166"/>
      <c r="H169" s="166">
        <v>392</v>
      </c>
      <c r="I169" s="168">
        <v>384</v>
      </c>
      <c r="J169" s="169" t="s">
        <v>735</v>
      </c>
      <c r="K169" s="139">
        <f t="shared" si="11"/>
        <v>77</v>
      </c>
      <c r="L169" s="170">
        <f t="shared" si="12"/>
        <v>0.24444444444444444</v>
      </c>
      <c r="M169" s="166" t="s">
        <v>577</v>
      </c>
      <c r="N169" s="171">
        <v>43017</v>
      </c>
      <c r="O169" s="54"/>
      <c r="P169" s="54"/>
      <c r="Q169" s="202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</row>
    <row r="170" spans="1:31" ht="12.75" customHeight="1">
      <c r="A170" s="163">
        <v>100</v>
      </c>
      <c r="B170" s="164">
        <v>43013</v>
      </c>
      <c r="C170" s="164"/>
      <c r="D170" s="165" t="s">
        <v>457</v>
      </c>
      <c r="E170" s="166" t="s">
        <v>574</v>
      </c>
      <c r="F170" s="167">
        <v>145</v>
      </c>
      <c r="G170" s="166"/>
      <c r="H170" s="166">
        <v>179</v>
      </c>
      <c r="I170" s="168">
        <v>180</v>
      </c>
      <c r="J170" s="169" t="s">
        <v>736</v>
      </c>
      <c r="K170" s="139">
        <f t="shared" si="11"/>
        <v>34</v>
      </c>
      <c r="L170" s="170">
        <f t="shared" si="12"/>
        <v>0.23448275862068965</v>
      </c>
      <c r="M170" s="166" t="s">
        <v>577</v>
      </c>
      <c r="N170" s="171">
        <v>43025</v>
      </c>
      <c r="O170" s="54"/>
      <c r="P170" s="54"/>
      <c r="Q170" s="202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</row>
    <row r="171" spans="1:31" ht="12.75" customHeight="1">
      <c r="A171" s="163">
        <v>101</v>
      </c>
      <c r="B171" s="164">
        <v>43014</v>
      </c>
      <c r="C171" s="164"/>
      <c r="D171" s="165" t="s">
        <v>354</v>
      </c>
      <c r="E171" s="166" t="s">
        <v>574</v>
      </c>
      <c r="F171" s="167">
        <v>256</v>
      </c>
      <c r="G171" s="166"/>
      <c r="H171" s="166">
        <v>323</v>
      </c>
      <c r="I171" s="168">
        <v>320</v>
      </c>
      <c r="J171" s="169" t="s">
        <v>661</v>
      </c>
      <c r="K171" s="139">
        <f t="shared" si="11"/>
        <v>67</v>
      </c>
      <c r="L171" s="170">
        <f t="shared" si="12"/>
        <v>0.26171875</v>
      </c>
      <c r="M171" s="166" t="s">
        <v>577</v>
      </c>
      <c r="N171" s="171">
        <v>43067</v>
      </c>
      <c r="O171" s="54"/>
      <c r="P171" s="54"/>
      <c r="Q171" s="202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</row>
    <row r="172" spans="1:31" ht="12.75" customHeight="1">
      <c r="A172" s="163">
        <v>102</v>
      </c>
      <c r="B172" s="164">
        <v>43017</v>
      </c>
      <c r="C172" s="164"/>
      <c r="D172" s="165" t="s">
        <v>368</v>
      </c>
      <c r="E172" s="166" t="s">
        <v>574</v>
      </c>
      <c r="F172" s="167">
        <v>137.5</v>
      </c>
      <c r="G172" s="166"/>
      <c r="H172" s="166">
        <v>184</v>
      </c>
      <c r="I172" s="168">
        <v>183</v>
      </c>
      <c r="J172" s="169" t="s">
        <v>737</v>
      </c>
      <c r="K172" s="139">
        <f t="shared" si="11"/>
        <v>46.5</v>
      </c>
      <c r="L172" s="170">
        <f t="shared" si="12"/>
        <v>0.33818181818181819</v>
      </c>
      <c r="M172" s="166" t="s">
        <v>577</v>
      </c>
      <c r="N172" s="171">
        <v>43108</v>
      </c>
      <c r="O172" s="54"/>
      <c r="P172" s="54"/>
      <c r="Q172" s="202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</row>
    <row r="173" spans="1:31" ht="12.75" customHeight="1">
      <c r="A173" s="163">
        <v>103</v>
      </c>
      <c r="B173" s="164">
        <v>43018</v>
      </c>
      <c r="C173" s="164"/>
      <c r="D173" s="165" t="s">
        <v>738</v>
      </c>
      <c r="E173" s="166" t="s">
        <v>574</v>
      </c>
      <c r="F173" s="167">
        <v>125.5</v>
      </c>
      <c r="G173" s="166"/>
      <c r="H173" s="166">
        <v>158</v>
      </c>
      <c r="I173" s="168">
        <v>155</v>
      </c>
      <c r="J173" s="169" t="s">
        <v>739</v>
      </c>
      <c r="K173" s="139">
        <f t="shared" si="11"/>
        <v>32.5</v>
      </c>
      <c r="L173" s="170">
        <f t="shared" si="12"/>
        <v>0.25896414342629481</v>
      </c>
      <c r="M173" s="166" t="s">
        <v>577</v>
      </c>
      <c r="N173" s="171">
        <v>43067</v>
      </c>
      <c r="O173" s="54"/>
      <c r="P173" s="54"/>
      <c r="Q173" s="202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</row>
    <row r="174" spans="1:31" ht="12.75" customHeight="1">
      <c r="A174" s="163">
        <v>104</v>
      </c>
      <c r="B174" s="164">
        <v>43018</v>
      </c>
      <c r="C174" s="164"/>
      <c r="D174" s="165" t="s">
        <v>740</v>
      </c>
      <c r="E174" s="166" t="s">
        <v>574</v>
      </c>
      <c r="F174" s="167">
        <v>895</v>
      </c>
      <c r="G174" s="166"/>
      <c r="H174" s="166">
        <v>1122.5</v>
      </c>
      <c r="I174" s="168">
        <v>1078</v>
      </c>
      <c r="J174" s="169" t="s">
        <v>741</v>
      </c>
      <c r="K174" s="139">
        <v>227.5</v>
      </c>
      <c r="L174" s="170">
        <v>0.25418994413407803</v>
      </c>
      <c r="M174" s="166" t="s">
        <v>577</v>
      </c>
      <c r="N174" s="171">
        <v>43117</v>
      </c>
      <c r="O174" s="54"/>
      <c r="P174" s="54"/>
      <c r="Q174" s="202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</row>
    <row r="175" spans="1:31" ht="12.75" customHeight="1">
      <c r="A175" s="163">
        <v>105</v>
      </c>
      <c r="B175" s="164">
        <v>43020</v>
      </c>
      <c r="C175" s="164"/>
      <c r="D175" s="165" t="s">
        <v>363</v>
      </c>
      <c r="E175" s="166" t="s">
        <v>574</v>
      </c>
      <c r="F175" s="167">
        <v>525</v>
      </c>
      <c r="G175" s="166"/>
      <c r="H175" s="166">
        <v>629</v>
      </c>
      <c r="I175" s="168">
        <v>629</v>
      </c>
      <c r="J175" s="169" t="s">
        <v>661</v>
      </c>
      <c r="K175" s="139">
        <v>104</v>
      </c>
      <c r="L175" s="170">
        <v>0.19809523809523799</v>
      </c>
      <c r="M175" s="166" t="s">
        <v>577</v>
      </c>
      <c r="N175" s="171">
        <v>43119</v>
      </c>
      <c r="O175" s="54"/>
      <c r="P175" s="54"/>
      <c r="Q175" s="202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</row>
    <row r="176" spans="1:31" ht="12.75" customHeight="1">
      <c r="A176" s="163">
        <v>106</v>
      </c>
      <c r="B176" s="164">
        <v>43046</v>
      </c>
      <c r="C176" s="164"/>
      <c r="D176" s="165" t="s">
        <v>401</v>
      </c>
      <c r="E176" s="166" t="s">
        <v>574</v>
      </c>
      <c r="F176" s="167">
        <v>740</v>
      </c>
      <c r="G176" s="166"/>
      <c r="H176" s="166">
        <v>892.5</v>
      </c>
      <c r="I176" s="168">
        <v>900</v>
      </c>
      <c r="J176" s="169" t="s">
        <v>742</v>
      </c>
      <c r="K176" s="139">
        <f>H176-F176</f>
        <v>152.5</v>
      </c>
      <c r="L176" s="170">
        <f>K176/F176</f>
        <v>0.20608108108108109</v>
      </c>
      <c r="M176" s="166" t="s">
        <v>577</v>
      </c>
      <c r="N176" s="171">
        <v>43052</v>
      </c>
      <c r="O176" s="54"/>
      <c r="P176" s="54"/>
      <c r="Q176" s="202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</row>
    <row r="177" spans="1:31" ht="12.75" customHeight="1">
      <c r="A177" s="132">
        <v>107</v>
      </c>
      <c r="B177" s="133">
        <v>43073</v>
      </c>
      <c r="C177" s="133"/>
      <c r="D177" s="134" t="s">
        <v>743</v>
      </c>
      <c r="E177" s="135" t="s">
        <v>574</v>
      </c>
      <c r="F177" s="136">
        <v>118.5</v>
      </c>
      <c r="G177" s="135"/>
      <c r="H177" s="135">
        <v>143.5</v>
      </c>
      <c r="I177" s="137">
        <v>145</v>
      </c>
      <c r="J177" s="138" t="s">
        <v>744</v>
      </c>
      <c r="K177" s="139">
        <f>H177-F177</f>
        <v>25</v>
      </c>
      <c r="L177" s="140">
        <f>K177/F177</f>
        <v>0.2109704641350211</v>
      </c>
      <c r="M177" s="135" t="s">
        <v>577</v>
      </c>
      <c r="N177" s="141">
        <v>43097</v>
      </c>
      <c r="O177" s="54"/>
      <c r="P177" s="54"/>
      <c r="Q177" s="202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</row>
    <row r="178" spans="1:31" ht="12.75" customHeight="1">
      <c r="A178" s="142">
        <v>108</v>
      </c>
      <c r="B178" s="143">
        <v>43090</v>
      </c>
      <c r="C178" s="143"/>
      <c r="D178" s="144" t="s">
        <v>430</v>
      </c>
      <c r="E178" s="145" t="s">
        <v>574</v>
      </c>
      <c r="F178" s="146">
        <v>715</v>
      </c>
      <c r="G178" s="146"/>
      <c r="H178" s="147">
        <v>500</v>
      </c>
      <c r="I178" s="147">
        <v>872</v>
      </c>
      <c r="J178" s="148" t="s">
        <v>745</v>
      </c>
      <c r="K178" s="149">
        <f>H178-F178</f>
        <v>-215</v>
      </c>
      <c r="L178" s="150">
        <f>K178/F178</f>
        <v>-0.30069930069930068</v>
      </c>
      <c r="M178" s="146" t="s">
        <v>587</v>
      </c>
      <c r="N178" s="143">
        <v>43670</v>
      </c>
      <c r="O178" s="54"/>
      <c r="P178" s="54"/>
      <c r="Q178" s="202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</row>
    <row r="179" spans="1:31" ht="12.75" customHeight="1">
      <c r="A179" s="132">
        <v>109</v>
      </c>
      <c r="B179" s="133">
        <v>43098</v>
      </c>
      <c r="C179" s="133"/>
      <c r="D179" s="134" t="s">
        <v>734</v>
      </c>
      <c r="E179" s="135" t="s">
        <v>574</v>
      </c>
      <c r="F179" s="136">
        <v>435</v>
      </c>
      <c r="G179" s="135"/>
      <c r="H179" s="135">
        <v>542.5</v>
      </c>
      <c r="I179" s="137">
        <v>539</v>
      </c>
      <c r="J179" s="138" t="s">
        <v>661</v>
      </c>
      <c r="K179" s="139">
        <v>107.5</v>
      </c>
      <c r="L179" s="140">
        <v>0.247126436781609</v>
      </c>
      <c r="M179" s="135" t="s">
        <v>577</v>
      </c>
      <c r="N179" s="141">
        <v>43206</v>
      </c>
      <c r="O179" s="54"/>
      <c r="P179" s="54"/>
      <c r="Q179" s="202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</row>
    <row r="180" spans="1:31" ht="12.75" customHeight="1">
      <c r="A180" s="132">
        <v>110</v>
      </c>
      <c r="B180" s="133">
        <v>43098</v>
      </c>
      <c r="C180" s="133"/>
      <c r="D180" s="134" t="s">
        <v>545</v>
      </c>
      <c r="E180" s="135" t="s">
        <v>574</v>
      </c>
      <c r="F180" s="136">
        <v>885</v>
      </c>
      <c r="G180" s="135"/>
      <c r="H180" s="135">
        <v>1090</v>
      </c>
      <c r="I180" s="137">
        <v>1084</v>
      </c>
      <c r="J180" s="138" t="s">
        <v>661</v>
      </c>
      <c r="K180" s="139">
        <v>205</v>
      </c>
      <c r="L180" s="140">
        <v>0.23163841807909599</v>
      </c>
      <c r="M180" s="135" t="s">
        <v>577</v>
      </c>
      <c r="N180" s="141">
        <v>43213</v>
      </c>
      <c r="O180" s="54"/>
      <c r="P180" s="54"/>
      <c r="Q180" s="202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</row>
    <row r="181" spans="1:31" ht="12.75" customHeight="1">
      <c r="A181" s="172">
        <v>111</v>
      </c>
      <c r="B181" s="173">
        <v>43192</v>
      </c>
      <c r="C181" s="173"/>
      <c r="D181" s="151" t="s">
        <v>746</v>
      </c>
      <c r="E181" s="146" t="s">
        <v>574</v>
      </c>
      <c r="F181" s="174">
        <v>478.5</v>
      </c>
      <c r="G181" s="146"/>
      <c r="H181" s="146">
        <v>442</v>
      </c>
      <c r="I181" s="147">
        <v>613</v>
      </c>
      <c r="J181" s="148" t="s">
        <v>747</v>
      </c>
      <c r="K181" s="149">
        <f>H181-F181</f>
        <v>-36.5</v>
      </c>
      <c r="L181" s="150">
        <f>K181/F181</f>
        <v>-7.6280041797283177E-2</v>
      </c>
      <c r="M181" s="146" t="s">
        <v>587</v>
      </c>
      <c r="N181" s="143">
        <v>43762</v>
      </c>
      <c r="O181" s="54"/>
      <c r="P181" s="54"/>
      <c r="Q181" s="202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</row>
    <row r="182" spans="1:31" ht="12.75" customHeight="1">
      <c r="A182" s="142">
        <v>112</v>
      </c>
      <c r="B182" s="143">
        <v>43194</v>
      </c>
      <c r="C182" s="143"/>
      <c r="D182" s="144" t="s">
        <v>748</v>
      </c>
      <c r="E182" s="145" t="s">
        <v>574</v>
      </c>
      <c r="F182" s="146">
        <f>141.5-7.3</f>
        <v>134.19999999999999</v>
      </c>
      <c r="G182" s="146"/>
      <c r="H182" s="147">
        <v>77</v>
      </c>
      <c r="I182" s="147">
        <v>180</v>
      </c>
      <c r="J182" s="148" t="s">
        <v>749</v>
      </c>
      <c r="K182" s="149">
        <f>H182-F182</f>
        <v>-57.199999999999989</v>
      </c>
      <c r="L182" s="150">
        <f>K182/F182</f>
        <v>-0.42622950819672129</v>
      </c>
      <c r="M182" s="146" t="s">
        <v>587</v>
      </c>
      <c r="N182" s="143">
        <v>43522</v>
      </c>
      <c r="O182" s="54"/>
      <c r="P182" s="54"/>
      <c r="Q182" s="202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</row>
    <row r="183" spans="1:31" ht="12.75" customHeight="1">
      <c r="A183" s="142">
        <v>113</v>
      </c>
      <c r="B183" s="143">
        <v>43209</v>
      </c>
      <c r="C183" s="143"/>
      <c r="D183" s="144" t="s">
        <v>750</v>
      </c>
      <c r="E183" s="145" t="s">
        <v>574</v>
      </c>
      <c r="F183" s="146">
        <v>430</v>
      </c>
      <c r="G183" s="146"/>
      <c r="H183" s="147">
        <v>220</v>
      </c>
      <c r="I183" s="147">
        <v>537</v>
      </c>
      <c r="J183" s="148" t="s">
        <v>751</v>
      </c>
      <c r="K183" s="149">
        <f>H183-F183</f>
        <v>-210</v>
      </c>
      <c r="L183" s="150">
        <f>K183/F183</f>
        <v>-0.48837209302325579</v>
      </c>
      <c r="M183" s="146" t="s">
        <v>587</v>
      </c>
      <c r="N183" s="143">
        <v>43252</v>
      </c>
      <c r="O183" s="54"/>
      <c r="P183" s="54"/>
      <c r="Q183" s="202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</row>
    <row r="184" spans="1:31" ht="12.75" customHeight="1">
      <c r="A184" s="163">
        <v>114</v>
      </c>
      <c r="B184" s="164">
        <v>43220</v>
      </c>
      <c r="C184" s="164"/>
      <c r="D184" s="165" t="s">
        <v>752</v>
      </c>
      <c r="E184" s="166" t="s">
        <v>574</v>
      </c>
      <c r="F184" s="166">
        <v>153.5</v>
      </c>
      <c r="G184" s="166"/>
      <c r="H184" s="166">
        <v>196</v>
      </c>
      <c r="I184" s="168">
        <v>196</v>
      </c>
      <c r="J184" s="138" t="s">
        <v>753</v>
      </c>
      <c r="K184" s="139">
        <f>H184-F184</f>
        <v>42.5</v>
      </c>
      <c r="L184" s="140">
        <f>K184/F184</f>
        <v>0.27687296416938112</v>
      </c>
      <c r="M184" s="135" t="s">
        <v>577</v>
      </c>
      <c r="N184" s="141">
        <v>43605</v>
      </c>
      <c r="O184" s="54"/>
      <c r="P184" s="54"/>
      <c r="Q184" s="202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</row>
    <row r="185" spans="1:31" ht="12.75" customHeight="1">
      <c r="A185" s="142">
        <v>115</v>
      </c>
      <c r="B185" s="143">
        <v>43306</v>
      </c>
      <c r="C185" s="143"/>
      <c r="D185" s="144" t="s">
        <v>721</v>
      </c>
      <c r="E185" s="145" t="s">
        <v>574</v>
      </c>
      <c r="F185" s="146">
        <v>27.5</v>
      </c>
      <c r="G185" s="146"/>
      <c r="H185" s="147">
        <v>13.1</v>
      </c>
      <c r="I185" s="147">
        <v>60</v>
      </c>
      <c r="J185" s="148" t="s">
        <v>754</v>
      </c>
      <c r="K185" s="149">
        <v>-14.4</v>
      </c>
      <c r="L185" s="150">
        <v>-0.52363636363636401</v>
      </c>
      <c r="M185" s="146" t="s">
        <v>587</v>
      </c>
      <c r="N185" s="143">
        <v>43138</v>
      </c>
      <c r="O185" s="54"/>
      <c r="P185" s="54"/>
      <c r="Q185" s="202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</row>
    <row r="186" spans="1:31" ht="12.75" customHeight="1">
      <c r="A186" s="172">
        <v>116</v>
      </c>
      <c r="B186" s="173">
        <v>43318</v>
      </c>
      <c r="C186" s="173"/>
      <c r="D186" s="151" t="s">
        <v>755</v>
      </c>
      <c r="E186" s="146" t="s">
        <v>574</v>
      </c>
      <c r="F186" s="146">
        <v>148.5</v>
      </c>
      <c r="G186" s="146"/>
      <c r="H186" s="146">
        <v>102</v>
      </c>
      <c r="I186" s="147">
        <v>182</v>
      </c>
      <c r="J186" s="148" t="s">
        <v>756</v>
      </c>
      <c r="K186" s="149">
        <f>H186-F186</f>
        <v>-46.5</v>
      </c>
      <c r="L186" s="150">
        <f>K186/F186</f>
        <v>-0.31313131313131315</v>
      </c>
      <c r="M186" s="146" t="s">
        <v>587</v>
      </c>
      <c r="N186" s="143">
        <v>43661</v>
      </c>
      <c r="O186" s="54"/>
      <c r="P186" s="54"/>
      <c r="Q186" s="202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</row>
    <row r="187" spans="1:31" ht="12.75" customHeight="1">
      <c r="A187" s="132">
        <v>117</v>
      </c>
      <c r="B187" s="133">
        <v>43335</v>
      </c>
      <c r="C187" s="133"/>
      <c r="D187" s="134" t="s">
        <v>757</v>
      </c>
      <c r="E187" s="135" t="s">
        <v>574</v>
      </c>
      <c r="F187" s="166">
        <v>285</v>
      </c>
      <c r="G187" s="135"/>
      <c r="H187" s="135">
        <v>355</v>
      </c>
      <c r="I187" s="137">
        <v>364</v>
      </c>
      <c r="J187" s="138" t="s">
        <v>758</v>
      </c>
      <c r="K187" s="139">
        <v>70</v>
      </c>
      <c r="L187" s="140">
        <v>0.24561403508771901</v>
      </c>
      <c r="M187" s="135" t="s">
        <v>577</v>
      </c>
      <c r="N187" s="141">
        <v>43455</v>
      </c>
      <c r="O187" s="54"/>
      <c r="P187" s="54"/>
      <c r="Q187" s="202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</row>
    <row r="188" spans="1:31" ht="12.75" customHeight="1">
      <c r="A188" s="132">
        <v>118</v>
      </c>
      <c r="B188" s="133">
        <v>43341</v>
      </c>
      <c r="C188" s="133"/>
      <c r="D188" s="134" t="s">
        <v>391</v>
      </c>
      <c r="E188" s="135" t="s">
        <v>574</v>
      </c>
      <c r="F188" s="166">
        <v>525</v>
      </c>
      <c r="G188" s="135"/>
      <c r="H188" s="135">
        <v>585</v>
      </c>
      <c r="I188" s="137">
        <v>635</v>
      </c>
      <c r="J188" s="138" t="s">
        <v>759</v>
      </c>
      <c r="K188" s="139">
        <f t="shared" ref="K188:K219" si="13">H188-F188</f>
        <v>60</v>
      </c>
      <c r="L188" s="140">
        <f t="shared" ref="L188:L219" si="14">K188/F188</f>
        <v>0.11428571428571428</v>
      </c>
      <c r="M188" s="135" t="s">
        <v>577</v>
      </c>
      <c r="N188" s="141">
        <v>43662</v>
      </c>
      <c r="O188" s="54"/>
      <c r="P188" s="54"/>
      <c r="Q188" s="202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</row>
    <row r="189" spans="1:31" ht="12.75" customHeight="1">
      <c r="A189" s="132">
        <v>119</v>
      </c>
      <c r="B189" s="133">
        <v>43395</v>
      </c>
      <c r="C189" s="133"/>
      <c r="D189" s="134" t="s">
        <v>379</v>
      </c>
      <c r="E189" s="135" t="s">
        <v>574</v>
      </c>
      <c r="F189" s="166">
        <v>475</v>
      </c>
      <c r="G189" s="135"/>
      <c r="H189" s="135">
        <v>574</v>
      </c>
      <c r="I189" s="137">
        <v>570</v>
      </c>
      <c r="J189" s="138" t="s">
        <v>661</v>
      </c>
      <c r="K189" s="139">
        <f t="shared" si="13"/>
        <v>99</v>
      </c>
      <c r="L189" s="140">
        <f t="shared" si="14"/>
        <v>0.20842105263157895</v>
      </c>
      <c r="M189" s="135" t="s">
        <v>577</v>
      </c>
      <c r="N189" s="141">
        <v>43403</v>
      </c>
      <c r="O189" s="54"/>
      <c r="P189" s="54"/>
      <c r="Q189" s="202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</row>
    <row r="190" spans="1:31" ht="12.75" customHeight="1">
      <c r="A190" s="163">
        <v>120</v>
      </c>
      <c r="B190" s="164">
        <v>43397</v>
      </c>
      <c r="C190" s="164"/>
      <c r="D190" s="165" t="s">
        <v>760</v>
      </c>
      <c r="E190" s="166" t="s">
        <v>574</v>
      </c>
      <c r="F190" s="166">
        <v>707.5</v>
      </c>
      <c r="G190" s="166"/>
      <c r="H190" s="166">
        <v>872</v>
      </c>
      <c r="I190" s="168">
        <v>872</v>
      </c>
      <c r="J190" s="169" t="s">
        <v>661</v>
      </c>
      <c r="K190" s="139">
        <f t="shared" si="13"/>
        <v>164.5</v>
      </c>
      <c r="L190" s="170">
        <f t="shared" si="14"/>
        <v>0.23250883392226149</v>
      </c>
      <c r="M190" s="166" t="s">
        <v>577</v>
      </c>
      <c r="N190" s="171">
        <v>43482</v>
      </c>
      <c r="O190" s="54"/>
      <c r="P190" s="54"/>
      <c r="Q190" s="202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</row>
    <row r="191" spans="1:31" ht="12.75" customHeight="1">
      <c r="A191" s="163">
        <v>121</v>
      </c>
      <c r="B191" s="164">
        <v>43398</v>
      </c>
      <c r="C191" s="164"/>
      <c r="D191" s="165" t="s">
        <v>761</v>
      </c>
      <c r="E191" s="166" t="s">
        <v>574</v>
      </c>
      <c r="F191" s="166">
        <v>162</v>
      </c>
      <c r="G191" s="166"/>
      <c r="H191" s="166">
        <v>204</v>
      </c>
      <c r="I191" s="168">
        <v>209</v>
      </c>
      <c r="J191" s="169" t="s">
        <v>762</v>
      </c>
      <c r="K191" s="139">
        <f t="shared" si="13"/>
        <v>42</v>
      </c>
      <c r="L191" s="170">
        <f t="shared" si="14"/>
        <v>0.25925925925925924</v>
      </c>
      <c r="M191" s="166" t="s">
        <v>577</v>
      </c>
      <c r="N191" s="171">
        <v>43539</v>
      </c>
      <c r="O191" s="54"/>
      <c r="P191" s="54"/>
      <c r="Q191" s="202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</row>
    <row r="192" spans="1:31" ht="12.75" customHeight="1">
      <c r="A192" s="163">
        <v>122</v>
      </c>
      <c r="B192" s="164">
        <v>43399</v>
      </c>
      <c r="C192" s="164"/>
      <c r="D192" s="165" t="s">
        <v>477</v>
      </c>
      <c r="E192" s="166" t="s">
        <v>574</v>
      </c>
      <c r="F192" s="166">
        <v>240</v>
      </c>
      <c r="G192" s="166"/>
      <c r="H192" s="166">
        <v>297</v>
      </c>
      <c r="I192" s="168">
        <v>297</v>
      </c>
      <c r="J192" s="169" t="s">
        <v>661</v>
      </c>
      <c r="K192" s="175">
        <f t="shared" si="13"/>
        <v>57</v>
      </c>
      <c r="L192" s="170">
        <f t="shared" si="14"/>
        <v>0.23749999999999999</v>
      </c>
      <c r="M192" s="166" t="s">
        <v>577</v>
      </c>
      <c r="N192" s="171">
        <v>43417</v>
      </c>
      <c r="O192" s="54"/>
      <c r="P192" s="54"/>
      <c r="Q192" s="202"/>
      <c r="R192" s="54"/>
      <c r="S192" s="37"/>
      <c r="T192" s="54"/>
      <c r="U192" s="37"/>
      <c r="V192" s="54"/>
      <c r="W192" s="37"/>
      <c r="X192" s="54"/>
      <c r="Y192" s="37"/>
      <c r="Z192" s="54"/>
      <c r="AA192" s="37"/>
      <c r="AB192" s="54"/>
      <c r="AC192" s="37"/>
      <c r="AD192" s="54"/>
      <c r="AE192" s="37"/>
    </row>
    <row r="193" spans="1:31" ht="12.75" customHeight="1">
      <c r="A193" s="132">
        <v>123</v>
      </c>
      <c r="B193" s="133">
        <v>43439</v>
      </c>
      <c r="C193" s="133"/>
      <c r="D193" s="134" t="s">
        <v>763</v>
      </c>
      <c r="E193" s="135" t="s">
        <v>574</v>
      </c>
      <c r="F193" s="135">
        <v>202.5</v>
      </c>
      <c r="G193" s="135"/>
      <c r="H193" s="135">
        <v>255</v>
      </c>
      <c r="I193" s="137">
        <v>252</v>
      </c>
      <c r="J193" s="138" t="s">
        <v>661</v>
      </c>
      <c r="K193" s="139">
        <f t="shared" si="13"/>
        <v>52.5</v>
      </c>
      <c r="L193" s="140">
        <f t="shared" si="14"/>
        <v>0.25925925925925924</v>
      </c>
      <c r="M193" s="135" t="s">
        <v>577</v>
      </c>
      <c r="N193" s="141">
        <v>43542</v>
      </c>
      <c r="O193" s="54"/>
      <c r="P193" s="54"/>
      <c r="Q193" s="202"/>
      <c r="R193" s="54"/>
      <c r="S193" s="37" t="s">
        <v>764</v>
      </c>
      <c r="T193" s="54"/>
      <c r="U193" s="37"/>
      <c r="V193" s="54"/>
      <c r="W193" s="37"/>
      <c r="X193" s="54"/>
      <c r="Y193" s="37"/>
      <c r="Z193" s="54"/>
      <c r="AA193" s="37"/>
      <c r="AB193" s="54"/>
      <c r="AC193" s="37"/>
      <c r="AD193" s="54"/>
      <c r="AE193" s="37"/>
    </row>
    <row r="194" spans="1:31" ht="12.75" customHeight="1">
      <c r="A194" s="163">
        <v>124</v>
      </c>
      <c r="B194" s="164">
        <v>43465</v>
      </c>
      <c r="C194" s="133"/>
      <c r="D194" s="165" t="s">
        <v>157</v>
      </c>
      <c r="E194" s="166" t="s">
        <v>574</v>
      </c>
      <c r="F194" s="166">
        <v>710</v>
      </c>
      <c r="G194" s="166"/>
      <c r="H194" s="166">
        <v>866</v>
      </c>
      <c r="I194" s="168">
        <v>866</v>
      </c>
      <c r="J194" s="169" t="s">
        <v>661</v>
      </c>
      <c r="K194" s="139">
        <f t="shared" si="13"/>
        <v>156</v>
      </c>
      <c r="L194" s="140">
        <f t="shared" si="14"/>
        <v>0.21971830985915494</v>
      </c>
      <c r="M194" s="135" t="s">
        <v>577</v>
      </c>
      <c r="N194" s="141">
        <v>43553</v>
      </c>
      <c r="O194" s="54"/>
      <c r="P194" s="54"/>
      <c r="Q194" s="202"/>
      <c r="R194" s="54"/>
      <c r="S194" s="37" t="s">
        <v>764</v>
      </c>
      <c r="T194" s="54"/>
      <c r="U194" s="37"/>
      <c r="V194" s="54"/>
      <c r="W194" s="37"/>
      <c r="X194" s="54"/>
      <c r="Y194" s="37"/>
      <c r="Z194" s="54"/>
      <c r="AA194" s="37"/>
      <c r="AB194" s="54"/>
      <c r="AC194" s="37"/>
      <c r="AD194" s="54"/>
      <c r="AE194" s="37"/>
    </row>
    <row r="195" spans="1:31" ht="12.75" customHeight="1">
      <c r="A195" s="163">
        <v>125</v>
      </c>
      <c r="B195" s="164">
        <v>43522</v>
      </c>
      <c r="C195" s="164"/>
      <c r="D195" s="165" t="s">
        <v>171</v>
      </c>
      <c r="E195" s="166" t="s">
        <v>574</v>
      </c>
      <c r="F195" s="166">
        <v>337.25</v>
      </c>
      <c r="G195" s="166"/>
      <c r="H195" s="166">
        <v>398.5</v>
      </c>
      <c r="I195" s="168">
        <v>411</v>
      </c>
      <c r="J195" s="138" t="s">
        <v>765</v>
      </c>
      <c r="K195" s="139">
        <f t="shared" si="13"/>
        <v>61.25</v>
      </c>
      <c r="L195" s="140">
        <f t="shared" si="14"/>
        <v>0.1816160118606375</v>
      </c>
      <c r="M195" s="135" t="s">
        <v>577</v>
      </c>
      <c r="N195" s="141">
        <v>43760</v>
      </c>
      <c r="O195" s="54"/>
      <c r="P195" s="54"/>
      <c r="Q195" s="202"/>
      <c r="R195" s="54"/>
      <c r="S195" s="37" t="s">
        <v>764</v>
      </c>
      <c r="T195" s="54"/>
      <c r="U195" s="37"/>
      <c r="V195" s="54"/>
      <c r="W195" s="37"/>
      <c r="X195" s="54"/>
      <c r="Y195" s="37"/>
      <c r="Z195" s="54"/>
      <c r="AA195" s="37"/>
      <c r="AB195" s="54"/>
      <c r="AC195" s="37"/>
      <c r="AD195" s="54"/>
      <c r="AE195" s="37"/>
    </row>
    <row r="196" spans="1:31" ht="12.75" customHeight="1">
      <c r="A196" s="176">
        <v>126</v>
      </c>
      <c r="B196" s="177">
        <v>43559</v>
      </c>
      <c r="C196" s="177"/>
      <c r="D196" s="178" t="s">
        <v>766</v>
      </c>
      <c r="E196" s="179" t="s">
        <v>574</v>
      </c>
      <c r="F196" s="179">
        <v>130</v>
      </c>
      <c r="G196" s="179"/>
      <c r="H196" s="179">
        <v>65</v>
      </c>
      <c r="I196" s="180">
        <v>158</v>
      </c>
      <c r="J196" s="148" t="s">
        <v>767</v>
      </c>
      <c r="K196" s="149">
        <f t="shared" si="13"/>
        <v>-65</v>
      </c>
      <c r="L196" s="150">
        <f t="shared" si="14"/>
        <v>-0.5</v>
      </c>
      <c r="M196" s="146" t="s">
        <v>587</v>
      </c>
      <c r="N196" s="143">
        <v>43726</v>
      </c>
      <c r="O196" s="54"/>
      <c r="P196" s="54"/>
      <c r="Q196" s="202"/>
      <c r="R196" s="54"/>
      <c r="S196" s="37" t="s">
        <v>768</v>
      </c>
      <c r="T196" s="54"/>
      <c r="U196" s="37"/>
      <c r="V196" s="54"/>
      <c r="W196" s="37"/>
      <c r="X196" s="54"/>
      <c r="Y196" s="37"/>
      <c r="Z196" s="54"/>
      <c r="AA196" s="37"/>
      <c r="AB196" s="54"/>
      <c r="AC196" s="37"/>
      <c r="AD196" s="54"/>
      <c r="AE196" s="37"/>
    </row>
    <row r="197" spans="1:31" ht="12.75" customHeight="1">
      <c r="A197" s="163">
        <v>127</v>
      </c>
      <c r="B197" s="164">
        <v>43017</v>
      </c>
      <c r="C197" s="164"/>
      <c r="D197" s="165" t="s">
        <v>207</v>
      </c>
      <c r="E197" s="166" t="s">
        <v>574</v>
      </c>
      <c r="F197" s="166">
        <v>141.5</v>
      </c>
      <c r="G197" s="166"/>
      <c r="H197" s="166">
        <v>183.5</v>
      </c>
      <c r="I197" s="168">
        <v>210</v>
      </c>
      <c r="J197" s="138" t="s">
        <v>762</v>
      </c>
      <c r="K197" s="139">
        <f t="shared" si="13"/>
        <v>42</v>
      </c>
      <c r="L197" s="140">
        <f t="shared" si="14"/>
        <v>0.29681978798586572</v>
      </c>
      <c r="M197" s="135" t="s">
        <v>577</v>
      </c>
      <c r="N197" s="141">
        <v>43042</v>
      </c>
      <c r="O197" s="54"/>
      <c r="P197" s="54"/>
      <c r="Q197" s="202"/>
      <c r="R197" s="54"/>
      <c r="S197" s="37" t="s">
        <v>768</v>
      </c>
      <c r="T197" s="54"/>
      <c r="U197" s="37"/>
      <c r="V197" s="54"/>
      <c r="W197" s="37"/>
      <c r="X197" s="54"/>
      <c r="Y197" s="37"/>
      <c r="Z197" s="54"/>
      <c r="AA197" s="37"/>
      <c r="AB197" s="54"/>
      <c r="AC197" s="37"/>
      <c r="AD197" s="54"/>
      <c r="AE197" s="37"/>
    </row>
    <row r="198" spans="1:31" ht="12.75" customHeight="1">
      <c r="A198" s="176">
        <v>128</v>
      </c>
      <c r="B198" s="177">
        <v>43074</v>
      </c>
      <c r="C198" s="177"/>
      <c r="D198" s="178" t="s">
        <v>769</v>
      </c>
      <c r="E198" s="179" t="s">
        <v>574</v>
      </c>
      <c r="F198" s="174">
        <v>172</v>
      </c>
      <c r="G198" s="179"/>
      <c r="H198" s="179">
        <v>155.25</v>
      </c>
      <c r="I198" s="180">
        <v>230</v>
      </c>
      <c r="J198" s="148" t="s">
        <v>770</v>
      </c>
      <c r="K198" s="149">
        <f t="shared" si="13"/>
        <v>-16.75</v>
      </c>
      <c r="L198" s="150">
        <f t="shared" si="14"/>
        <v>-9.7383720930232565E-2</v>
      </c>
      <c r="M198" s="146" t="s">
        <v>587</v>
      </c>
      <c r="N198" s="143">
        <v>43787</v>
      </c>
      <c r="O198" s="54"/>
      <c r="P198" s="54"/>
      <c r="Q198" s="202"/>
      <c r="R198" s="54"/>
      <c r="S198" s="37" t="s">
        <v>768</v>
      </c>
      <c r="T198" s="54"/>
      <c r="U198" s="37"/>
      <c r="V198" s="54"/>
      <c r="W198" s="37"/>
      <c r="X198" s="54"/>
      <c r="Y198" s="37"/>
      <c r="Z198" s="54"/>
      <c r="AA198" s="37"/>
      <c r="AB198" s="54"/>
      <c r="AC198" s="37"/>
      <c r="AD198" s="54"/>
      <c r="AE198" s="37"/>
    </row>
    <row r="199" spans="1:31" ht="12.75" customHeight="1">
      <c r="A199" s="163">
        <v>129</v>
      </c>
      <c r="B199" s="164">
        <v>43398</v>
      </c>
      <c r="C199" s="164"/>
      <c r="D199" s="165" t="s">
        <v>118</v>
      </c>
      <c r="E199" s="166" t="s">
        <v>574</v>
      </c>
      <c r="F199" s="166">
        <v>698.5</v>
      </c>
      <c r="G199" s="166"/>
      <c r="H199" s="166">
        <v>890</v>
      </c>
      <c r="I199" s="168">
        <v>890</v>
      </c>
      <c r="J199" s="138" t="s">
        <v>771</v>
      </c>
      <c r="K199" s="139">
        <f t="shared" si="13"/>
        <v>191.5</v>
      </c>
      <c r="L199" s="140">
        <f t="shared" si="14"/>
        <v>0.27415891195418757</v>
      </c>
      <c r="M199" s="135" t="s">
        <v>577</v>
      </c>
      <c r="N199" s="141">
        <v>44328</v>
      </c>
      <c r="O199" s="54"/>
      <c r="P199" s="54"/>
      <c r="Q199" s="202"/>
      <c r="R199" s="54"/>
      <c r="S199" s="37" t="s">
        <v>764</v>
      </c>
      <c r="T199" s="54"/>
      <c r="U199" s="37"/>
      <c r="V199" s="54"/>
      <c r="W199" s="37"/>
      <c r="X199" s="54"/>
      <c r="Y199" s="37"/>
      <c r="Z199" s="54"/>
      <c r="AA199" s="37"/>
      <c r="AB199" s="54"/>
      <c r="AC199" s="37"/>
      <c r="AD199" s="54"/>
      <c r="AE199" s="37"/>
    </row>
    <row r="200" spans="1:31" ht="12.75" customHeight="1">
      <c r="A200" s="163">
        <v>130</v>
      </c>
      <c r="B200" s="164">
        <v>42877</v>
      </c>
      <c r="C200" s="164"/>
      <c r="D200" s="165" t="s">
        <v>772</v>
      </c>
      <c r="E200" s="166" t="s">
        <v>574</v>
      </c>
      <c r="F200" s="166">
        <v>127.6</v>
      </c>
      <c r="G200" s="166"/>
      <c r="H200" s="166">
        <v>138</v>
      </c>
      <c r="I200" s="168">
        <v>190</v>
      </c>
      <c r="J200" s="138" t="s">
        <v>773</v>
      </c>
      <c r="K200" s="139">
        <f t="shared" si="13"/>
        <v>10.400000000000006</v>
      </c>
      <c r="L200" s="140">
        <f t="shared" si="14"/>
        <v>8.1504702194357417E-2</v>
      </c>
      <c r="M200" s="135" t="s">
        <v>577</v>
      </c>
      <c r="N200" s="141">
        <v>43774</v>
      </c>
      <c r="O200" s="54"/>
      <c r="P200" s="54"/>
      <c r="Q200" s="202"/>
      <c r="R200" s="54"/>
      <c r="S200" s="37" t="s">
        <v>768</v>
      </c>
      <c r="T200" s="54"/>
      <c r="U200" s="37"/>
      <c r="V200" s="54"/>
      <c r="W200" s="37"/>
      <c r="X200" s="54"/>
      <c r="Y200" s="37"/>
      <c r="Z200" s="54"/>
      <c r="AA200" s="37"/>
      <c r="AB200" s="54"/>
      <c r="AC200" s="37"/>
      <c r="AD200" s="54"/>
      <c r="AE200" s="37"/>
    </row>
    <row r="201" spans="1:31" ht="12.75" customHeight="1">
      <c r="A201" s="163">
        <v>131</v>
      </c>
      <c r="B201" s="164">
        <v>43158</v>
      </c>
      <c r="C201" s="164"/>
      <c r="D201" s="165" t="s">
        <v>774</v>
      </c>
      <c r="E201" s="166" t="s">
        <v>574</v>
      </c>
      <c r="F201" s="166">
        <v>317</v>
      </c>
      <c r="G201" s="166"/>
      <c r="H201" s="166">
        <v>382.5</v>
      </c>
      <c r="I201" s="168">
        <v>398</v>
      </c>
      <c r="J201" s="138" t="s">
        <v>775</v>
      </c>
      <c r="K201" s="139">
        <f t="shared" si="13"/>
        <v>65.5</v>
      </c>
      <c r="L201" s="140">
        <f t="shared" si="14"/>
        <v>0.20662460567823343</v>
      </c>
      <c r="M201" s="135" t="s">
        <v>577</v>
      </c>
      <c r="N201" s="141">
        <v>44238</v>
      </c>
      <c r="O201" s="54"/>
      <c r="P201" s="54"/>
      <c r="Q201" s="202"/>
      <c r="R201" s="54"/>
      <c r="S201" s="37" t="s">
        <v>768</v>
      </c>
      <c r="T201" s="54"/>
      <c r="U201" s="37"/>
      <c r="V201" s="54"/>
      <c r="W201" s="37"/>
      <c r="X201" s="54"/>
      <c r="Y201" s="37"/>
      <c r="Z201" s="54"/>
      <c r="AA201" s="37"/>
      <c r="AB201" s="54"/>
      <c r="AC201" s="37"/>
      <c r="AD201" s="54"/>
      <c r="AE201" s="37"/>
    </row>
    <row r="202" spans="1:31" ht="12.75" customHeight="1">
      <c r="A202" s="176">
        <v>132</v>
      </c>
      <c r="B202" s="177">
        <v>43164</v>
      </c>
      <c r="C202" s="177"/>
      <c r="D202" s="178" t="s">
        <v>163</v>
      </c>
      <c r="E202" s="179" t="s">
        <v>574</v>
      </c>
      <c r="F202" s="174">
        <f>510-14.4</f>
        <v>495.6</v>
      </c>
      <c r="G202" s="179"/>
      <c r="H202" s="179">
        <v>350</v>
      </c>
      <c r="I202" s="180">
        <v>672</v>
      </c>
      <c r="J202" s="148" t="s">
        <v>776</v>
      </c>
      <c r="K202" s="149">
        <f t="shared" si="13"/>
        <v>-145.60000000000002</v>
      </c>
      <c r="L202" s="150">
        <f t="shared" si="14"/>
        <v>-0.29378531073446329</v>
      </c>
      <c r="M202" s="146" t="s">
        <v>587</v>
      </c>
      <c r="N202" s="143">
        <v>43887</v>
      </c>
      <c r="O202" s="54"/>
      <c r="P202" s="54"/>
      <c r="Q202" s="202"/>
      <c r="R202" s="54"/>
      <c r="S202" s="37" t="s">
        <v>764</v>
      </c>
      <c r="T202" s="54"/>
      <c r="U202" s="37"/>
      <c r="V202" s="54"/>
      <c r="W202" s="37"/>
      <c r="X202" s="54"/>
      <c r="Y202" s="37"/>
      <c r="Z202" s="54"/>
      <c r="AA202" s="37"/>
      <c r="AB202" s="54"/>
      <c r="AC202" s="37"/>
      <c r="AD202" s="54"/>
      <c r="AE202" s="37"/>
    </row>
    <row r="203" spans="1:31" ht="12.75" customHeight="1">
      <c r="A203" s="176">
        <v>133</v>
      </c>
      <c r="B203" s="177">
        <v>43237</v>
      </c>
      <c r="C203" s="177"/>
      <c r="D203" s="178" t="s">
        <v>777</v>
      </c>
      <c r="E203" s="179" t="s">
        <v>574</v>
      </c>
      <c r="F203" s="174">
        <v>230.3</v>
      </c>
      <c r="G203" s="179"/>
      <c r="H203" s="179">
        <v>102.5</v>
      </c>
      <c r="I203" s="180">
        <v>348</v>
      </c>
      <c r="J203" s="148" t="s">
        <v>778</v>
      </c>
      <c r="K203" s="149">
        <f t="shared" si="13"/>
        <v>-127.80000000000001</v>
      </c>
      <c r="L203" s="150">
        <f t="shared" si="14"/>
        <v>-0.55492835432045162</v>
      </c>
      <c r="M203" s="146" t="s">
        <v>587</v>
      </c>
      <c r="N203" s="143">
        <v>43896</v>
      </c>
      <c r="O203" s="54"/>
      <c r="P203" s="54"/>
      <c r="Q203" s="202"/>
      <c r="R203" s="54"/>
      <c r="S203" s="37" t="s">
        <v>764</v>
      </c>
      <c r="T203" s="54"/>
      <c r="U203" s="37"/>
      <c r="V203" s="54"/>
      <c r="W203" s="37"/>
      <c r="X203" s="54"/>
      <c r="Y203" s="37"/>
      <c r="Z203" s="54"/>
      <c r="AA203" s="37"/>
      <c r="AB203" s="54"/>
      <c r="AC203" s="37"/>
      <c r="AD203" s="54"/>
      <c r="AE203" s="37"/>
    </row>
    <row r="204" spans="1:31" ht="12.75" customHeight="1">
      <c r="A204" s="163">
        <v>134</v>
      </c>
      <c r="B204" s="164">
        <v>43258</v>
      </c>
      <c r="C204" s="164"/>
      <c r="D204" s="165" t="s">
        <v>434</v>
      </c>
      <c r="E204" s="166" t="s">
        <v>574</v>
      </c>
      <c r="F204" s="166">
        <f>342.5-5.1</f>
        <v>337.4</v>
      </c>
      <c r="G204" s="166"/>
      <c r="H204" s="166">
        <v>412.5</v>
      </c>
      <c r="I204" s="168">
        <v>439</v>
      </c>
      <c r="J204" s="138" t="s">
        <v>779</v>
      </c>
      <c r="K204" s="139">
        <f t="shared" si="13"/>
        <v>75.100000000000023</v>
      </c>
      <c r="L204" s="140">
        <f t="shared" si="14"/>
        <v>0.22258446947243635</v>
      </c>
      <c r="M204" s="135" t="s">
        <v>577</v>
      </c>
      <c r="N204" s="141">
        <v>44230</v>
      </c>
      <c r="O204" s="54"/>
      <c r="P204" s="54"/>
      <c r="Q204" s="202"/>
      <c r="R204" s="54"/>
      <c r="S204" s="37" t="s">
        <v>768</v>
      </c>
      <c r="T204" s="54"/>
      <c r="U204" s="37"/>
      <c r="V204" s="54"/>
      <c r="W204" s="37"/>
      <c r="X204" s="54"/>
      <c r="Y204" s="37"/>
      <c r="Z204" s="54"/>
      <c r="AA204" s="37"/>
      <c r="AB204" s="54"/>
      <c r="AC204" s="37"/>
      <c r="AD204" s="54"/>
      <c r="AE204" s="37"/>
    </row>
    <row r="205" spans="1:31" ht="12.75" customHeight="1">
      <c r="A205" s="157">
        <v>135</v>
      </c>
      <c r="B205" s="156">
        <v>43285</v>
      </c>
      <c r="C205" s="156"/>
      <c r="D205" s="157" t="s">
        <v>56</v>
      </c>
      <c r="E205" s="158" t="s">
        <v>574</v>
      </c>
      <c r="F205" s="158">
        <f>127.5-5.53</f>
        <v>121.97</v>
      </c>
      <c r="G205" s="159"/>
      <c r="H205" s="159">
        <v>122.5</v>
      </c>
      <c r="I205" s="159">
        <v>170</v>
      </c>
      <c r="J205" s="160" t="s">
        <v>780</v>
      </c>
      <c r="K205" s="161">
        <f t="shared" si="13"/>
        <v>0.53000000000000114</v>
      </c>
      <c r="L205" s="162">
        <f t="shared" si="14"/>
        <v>4.3453308190538747E-3</v>
      </c>
      <c r="M205" s="158" t="s">
        <v>594</v>
      </c>
      <c r="N205" s="156">
        <v>44431</v>
      </c>
      <c r="O205" s="54"/>
      <c r="P205" s="54"/>
      <c r="Q205" s="202"/>
      <c r="R205" s="54"/>
      <c r="S205" s="37" t="s">
        <v>764</v>
      </c>
      <c r="T205" s="54"/>
      <c r="U205" s="37"/>
      <c r="V205" s="54"/>
      <c r="W205" s="37"/>
      <c r="X205" s="54"/>
      <c r="Y205" s="37"/>
      <c r="Z205" s="54"/>
      <c r="AA205" s="37"/>
      <c r="AB205" s="54"/>
      <c r="AC205" s="37"/>
      <c r="AD205" s="54"/>
      <c r="AE205" s="37"/>
    </row>
    <row r="206" spans="1:31" ht="12.75" customHeight="1">
      <c r="A206" s="176">
        <v>136</v>
      </c>
      <c r="B206" s="177">
        <v>43294</v>
      </c>
      <c r="C206" s="177"/>
      <c r="D206" s="178" t="s">
        <v>781</v>
      </c>
      <c r="E206" s="179" t="s">
        <v>574</v>
      </c>
      <c r="F206" s="174">
        <v>46.5</v>
      </c>
      <c r="G206" s="179"/>
      <c r="H206" s="179">
        <v>17</v>
      </c>
      <c r="I206" s="180">
        <v>59</v>
      </c>
      <c r="J206" s="148" t="s">
        <v>782</v>
      </c>
      <c r="K206" s="149">
        <f t="shared" si="13"/>
        <v>-29.5</v>
      </c>
      <c r="L206" s="150">
        <f t="shared" si="14"/>
        <v>-0.63440860215053763</v>
      </c>
      <c r="M206" s="146" t="s">
        <v>587</v>
      </c>
      <c r="N206" s="143">
        <v>43887</v>
      </c>
      <c r="O206" s="54"/>
      <c r="P206" s="54"/>
      <c r="Q206" s="202"/>
      <c r="R206" s="54"/>
      <c r="S206" s="37" t="s">
        <v>764</v>
      </c>
      <c r="T206" s="54"/>
      <c r="U206" s="37"/>
      <c r="V206" s="54"/>
      <c r="W206" s="37"/>
      <c r="X206" s="54"/>
      <c r="Y206" s="37"/>
      <c r="Z206" s="54"/>
      <c r="AA206" s="37"/>
      <c r="AB206" s="54"/>
      <c r="AC206" s="37"/>
      <c r="AD206" s="54"/>
      <c r="AE206" s="37"/>
    </row>
    <row r="207" spans="1:31" ht="12.75" customHeight="1">
      <c r="A207" s="163">
        <v>137</v>
      </c>
      <c r="B207" s="164">
        <v>43396</v>
      </c>
      <c r="C207" s="164"/>
      <c r="D207" s="165" t="s">
        <v>417</v>
      </c>
      <c r="E207" s="166" t="s">
        <v>574</v>
      </c>
      <c r="F207" s="166">
        <v>156.5</v>
      </c>
      <c r="G207" s="166"/>
      <c r="H207" s="166">
        <v>207.5</v>
      </c>
      <c r="I207" s="168">
        <v>191</v>
      </c>
      <c r="J207" s="138" t="s">
        <v>661</v>
      </c>
      <c r="K207" s="139">
        <f t="shared" si="13"/>
        <v>51</v>
      </c>
      <c r="L207" s="140">
        <f t="shared" si="14"/>
        <v>0.32587859424920129</v>
      </c>
      <c r="M207" s="135" t="s">
        <v>577</v>
      </c>
      <c r="N207" s="141">
        <v>44369</v>
      </c>
      <c r="O207" s="54"/>
      <c r="P207" s="54"/>
      <c r="Q207" s="202"/>
      <c r="R207" s="54"/>
      <c r="S207" s="37" t="s">
        <v>764</v>
      </c>
      <c r="T207" s="54"/>
      <c r="U207" s="37"/>
      <c r="V207" s="54"/>
      <c r="W207" s="37"/>
      <c r="X207" s="54"/>
      <c r="Y207" s="37"/>
      <c r="Z207" s="54"/>
      <c r="AA207" s="37"/>
      <c r="AB207" s="54"/>
      <c r="AC207" s="37"/>
      <c r="AD207" s="54"/>
      <c r="AE207" s="37"/>
    </row>
    <row r="208" spans="1:31" ht="12.75" customHeight="1">
      <c r="A208" s="163">
        <v>138</v>
      </c>
      <c r="B208" s="164">
        <v>43439</v>
      </c>
      <c r="C208" s="164"/>
      <c r="D208" s="165" t="s">
        <v>342</v>
      </c>
      <c r="E208" s="166" t="s">
        <v>574</v>
      </c>
      <c r="F208" s="166">
        <v>259.5</v>
      </c>
      <c r="G208" s="166"/>
      <c r="H208" s="166">
        <v>320</v>
      </c>
      <c r="I208" s="168">
        <v>320</v>
      </c>
      <c r="J208" s="138" t="s">
        <v>661</v>
      </c>
      <c r="K208" s="139">
        <f t="shared" si="13"/>
        <v>60.5</v>
      </c>
      <c r="L208" s="140">
        <f t="shared" si="14"/>
        <v>0.23314065510597304</v>
      </c>
      <c r="M208" s="135" t="s">
        <v>577</v>
      </c>
      <c r="N208" s="141">
        <v>44323</v>
      </c>
      <c r="O208" s="54"/>
      <c r="P208" s="54"/>
      <c r="Q208" s="202"/>
      <c r="R208" s="54"/>
      <c r="S208" s="37" t="s">
        <v>764</v>
      </c>
      <c r="T208" s="54"/>
      <c r="U208" s="37"/>
      <c r="V208" s="54"/>
      <c r="W208" s="37"/>
      <c r="X208" s="54"/>
      <c r="Y208" s="37"/>
      <c r="Z208" s="54"/>
      <c r="AA208" s="37"/>
      <c r="AB208" s="54"/>
      <c r="AC208" s="37"/>
      <c r="AD208" s="54"/>
      <c r="AE208" s="37"/>
    </row>
    <row r="209" spans="1:31" ht="12.75" customHeight="1">
      <c r="A209" s="176">
        <v>139</v>
      </c>
      <c r="B209" s="177">
        <v>43439</v>
      </c>
      <c r="C209" s="177"/>
      <c r="D209" s="178" t="s">
        <v>783</v>
      </c>
      <c r="E209" s="179" t="s">
        <v>574</v>
      </c>
      <c r="F209" s="179">
        <v>715</v>
      </c>
      <c r="G209" s="179"/>
      <c r="H209" s="179">
        <v>445</v>
      </c>
      <c r="I209" s="180">
        <v>840</v>
      </c>
      <c r="J209" s="148" t="s">
        <v>784</v>
      </c>
      <c r="K209" s="149">
        <f t="shared" si="13"/>
        <v>-270</v>
      </c>
      <c r="L209" s="150">
        <f t="shared" si="14"/>
        <v>-0.3776223776223776</v>
      </c>
      <c r="M209" s="146" t="s">
        <v>587</v>
      </c>
      <c r="N209" s="143">
        <v>43800</v>
      </c>
      <c r="O209" s="54"/>
      <c r="P209" s="54"/>
      <c r="Q209" s="202"/>
      <c r="R209" s="54"/>
      <c r="S209" s="37" t="s">
        <v>764</v>
      </c>
      <c r="T209" s="54"/>
      <c r="U209" s="37"/>
      <c r="V209" s="54"/>
      <c r="W209" s="37"/>
      <c r="X209" s="54"/>
      <c r="Y209" s="37"/>
      <c r="Z209" s="54"/>
      <c r="AA209" s="37"/>
      <c r="AB209" s="54"/>
      <c r="AC209" s="37"/>
      <c r="AD209" s="54"/>
      <c r="AE209" s="37"/>
    </row>
    <row r="210" spans="1:31" ht="12.75" customHeight="1">
      <c r="A210" s="163">
        <v>140</v>
      </c>
      <c r="B210" s="164">
        <v>43469</v>
      </c>
      <c r="C210" s="164"/>
      <c r="D210" s="165" t="s">
        <v>177</v>
      </c>
      <c r="E210" s="166" t="s">
        <v>574</v>
      </c>
      <c r="F210" s="166">
        <v>875</v>
      </c>
      <c r="G210" s="166"/>
      <c r="H210" s="166">
        <v>1165</v>
      </c>
      <c r="I210" s="168">
        <v>1185</v>
      </c>
      <c r="J210" s="138" t="s">
        <v>785</v>
      </c>
      <c r="K210" s="139">
        <f t="shared" si="13"/>
        <v>290</v>
      </c>
      <c r="L210" s="140">
        <f t="shared" si="14"/>
        <v>0.33142857142857141</v>
      </c>
      <c r="M210" s="135" t="s">
        <v>577</v>
      </c>
      <c r="N210" s="141">
        <v>43847</v>
      </c>
      <c r="O210" s="54"/>
      <c r="P210" s="54"/>
      <c r="Q210" s="202"/>
      <c r="R210" s="54"/>
      <c r="S210" s="37" t="s">
        <v>764</v>
      </c>
      <c r="T210" s="54"/>
      <c r="U210" s="37"/>
      <c r="V210" s="54"/>
      <c r="W210" s="37"/>
      <c r="X210" s="54"/>
      <c r="Y210" s="37"/>
      <c r="Z210" s="54"/>
      <c r="AA210" s="37"/>
      <c r="AB210" s="54"/>
      <c r="AC210" s="37"/>
      <c r="AD210" s="54"/>
      <c r="AE210" s="37"/>
    </row>
    <row r="211" spans="1:31" ht="12.75" customHeight="1">
      <c r="A211" s="163">
        <v>141</v>
      </c>
      <c r="B211" s="164">
        <v>43559</v>
      </c>
      <c r="C211" s="164"/>
      <c r="D211" s="165" t="s">
        <v>360</v>
      </c>
      <c r="E211" s="166" t="s">
        <v>574</v>
      </c>
      <c r="F211" s="166">
        <f>387-14.63</f>
        <v>372.37</v>
      </c>
      <c r="G211" s="166"/>
      <c r="H211" s="166">
        <v>490</v>
      </c>
      <c r="I211" s="168">
        <v>490</v>
      </c>
      <c r="J211" s="138" t="s">
        <v>661</v>
      </c>
      <c r="K211" s="139">
        <f t="shared" si="13"/>
        <v>117.63</v>
      </c>
      <c r="L211" s="140">
        <f t="shared" si="14"/>
        <v>0.31589548030185027</v>
      </c>
      <c r="M211" s="135" t="s">
        <v>577</v>
      </c>
      <c r="N211" s="141">
        <v>43850</v>
      </c>
      <c r="O211" s="54"/>
      <c r="P211" s="54"/>
      <c r="Q211" s="202"/>
      <c r="R211" s="54"/>
      <c r="S211" s="37" t="s">
        <v>764</v>
      </c>
      <c r="T211" s="54"/>
      <c r="U211" s="37"/>
      <c r="V211" s="54"/>
      <c r="W211" s="37"/>
      <c r="X211" s="54"/>
      <c r="Y211" s="37"/>
      <c r="Z211" s="54"/>
      <c r="AA211" s="37"/>
      <c r="AB211" s="54"/>
      <c r="AC211" s="37"/>
      <c r="AD211" s="54"/>
      <c r="AE211" s="37"/>
    </row>
    <row r="212" spans="1:31" ht="12.75" customHeight="1">
      <c r="A212" s="176">
        <v>142</v>
      </c>
      <c r="B212" s="177">
        <v>43578</v>
      </c>
      <c r="C212" s="177"/>
      <c r="D212" s="178" t="s">
        <v>786</v>
      </c>
      <c r="E212" s="179" t="s">
        <v>586</v>
      </c>
      <c r="F212" s="179">
        <v>220</v>
      </c>
      <c r="G212" s="179"/>
      <c r="H212" s="179">
        <v>127.5</v>
      </c>
      <c r="I212" s="180">
        <v>284</v>
      </c>
      <c r="J212" s="148" t="s">
        <v>787</v>
      </c>
      <c r="K212" s="149">
        <f t="shared" si="13"/>
        <v>-92.5</v>
      </c>
      <c r="L212" s="150">
        <f t="shared" si="14"/>
        <v>-0.42045454545454547</v>
      </c>
      <c r="M212" s="146" t="s">
        <v>587</v>
      </c>
      <c r="N212" s="143">
        <v>43896</v>
      </c>
      <c r="O212" s="54"/>
      <c r="P212" s="54"/>
      <c r="Q212" s="202"/>
      <c r="R212" s="54"/>
      <c r="S212" s="37" t="s">
        <v>764</v>
      </c>
      <c r="T212" s="54"/>
      <c r="U212" s="37"/>
      <c r="V212" s="54"/>
      <c r="W212" s="37"/>
      <c r="X212" s="54"/>
      <c r="Y212" s="37"/>
      <c r="Z212" s="54"/>
      <c r="AA212" s="37"/>
      <c r="AB212" s="54"/>
      <c r="AC212" s="37"/>
      <c r="AD212" s="54"/>
      <c r="AE212" s="37"/>
    </row>
    <row r="213" spans="1:31" ht="12.75" customHeight="1">
      <c r="A213" s="163">
        <v>143</v>
      </c>
      <c r="B213" s="164">
        <v>43622</v>
      </c>
      <c r="C213" s="164"/>
      <c r="D213" s="165" t="s">
        <v>478</v>
      </c>
      <c r="E213" s="166" t="s">
        <v>586</v>
      </c>
      <c r="F213" s="166">
        <v>332.8</v>
      </c>
      <c r="G213" s="166"/>
      <c r="H213" s="166">
        <v>405</v>
      </c>
      <c r="I213" s="168">
        <v>419</v>
      </c>
      <c r="J213" s="138" t="s">
        <v>788</v>
      </c>
      <c r="K213" s="139">
        <f t="shared" si="13"/>
        <v>72.199999999999989</v>
      </c>
      <c r="L213" s="140">
        <f t="shared" si="14"/>
        <v>0.21694711538461534</v>
      </c>
      <c r="M213" s="135" t="s">
        <v>577</v>
      </c>
      <c r="N213" s="141">
        <v>43860</v>
      </c>
      <c r="O213" s="54"/>
      <c r="P213" s="54"/>
      <c r="Q213" s="202"/>
      <c r="R213" s="54"/>
      <c r="S213" s="37" t="s">
        <v>768</v>
      </c>
      <c r="T213" s="54"/>
      <c r="U213" s="37"/>
      <c r="V213" s="54"/>
      <c r="W213" s="37"/>
      <c r="X213" s="54"/>
      <c r="Y213" s="37"/>
      <c r="Z213" s="54"/>
      <c r="AA213" s="37"/>
      <c r="AB213" s="54"/>
      <c r="AC213" s="37"/>
      <c r="AD213" s="54"/>
      <c r="AE213" s="37"/>
    </row>
    <row r="214" spans="1:31" ht="12.75" customHeight="1">
      <c r="A214" s="157">
        <v>144</v>
      </c>
      <c r="B214" s="156">
        <v>43641</v>
      </c>
      <c r="C214" s="156"/>
      <c r="D214" s="157" t="s">
        <v>169</v>
      </c>
      <c r="E214" s="158" t="s">
        <v>574</v>
      </c>
      <c r="F214" s="158">
        <v>386</v>
      </c>
      <c r="G214" s="159"/>
      <c r="H214" s="159">
        <v>395</v>
      </c>
      <c r="I214" s="159">
        <v>452</v>
      </c>
      <c r="J214" s="160" t="s">
        <v>789</v>
      </c>
      <c r="K214" s="161">
        <f t="shared" si="13"/>
        <v>9</v>
      </c>
      <c r="L214" s="162">
        <f t="shared" si="14"/>
        <v>2.3316062176165803E-2</v>
      </c>
      <c r="M214" s="158" t="s">
        <v>594</v>
      </c>
      <c r="N214" s="156">
        <v>43868</v>
      </c>
      <c r="O214" s="54"/>
      <c r="P214" s="54"/>
      <c r="Q214" s="202"/>
      <c r="R214" s="54"/>
      <c r="S214" s="37" t="s">
        <v>768</v>
      </c>
      <c r="T214" s="54"/>
      <c r="U214" s="37"/>
      <c r="V214" s="54"/>
      <c r="W214" s="37"/>
      <c r="X214" s="54"/>
      <c r="Y214" s="37"/>
      <c r="Z214" s="54"/>
      <c r="AA214" s="37"/>
      <c r="AB214" s="54"/>
      <c r="AC214" s="37"/>
      <c r="AD214" s="54"/>
      <c r="AE214" s="37"/>
    </row>
    <row r="215" spans="1:31" ht="12.75" customHeight="1">
      <c r="A215" s="157">
        <v>145</v>
      </c>
      <c r="B215" s="156">
        <v>43707</v>
      </c>
      <c r="C215" s="156"/>
      <c r="D215" s="157" t="s">
        <v>144</v>
      </c>
      <c r="E215" s="158" t="s">
        <v>574</v>
      </c>
      <c r="F215" s="158">
        <v>137.5</v>
      </c>
      <c r="G215" s="159"/>
      <c r="H215" s="159">
        <v>138.5</v>
      </c>
      <c r="I215" s="159">
        <v>190</v>
      </c>
      <c r="J215" s="160" t="s">
        <v>790</v>
      </c>
      <c r="K215" s="161">
        <f t="shared" si="13"/>
        <v>1</v>
      </c>
      <c r="L215" s="162">
        <f t="shared" si="14"/>
        <v>7.2727272727272727E-3</v>
      </c>
      <c r="M215" s="158" t="s">
        <v>594</v>
      </c>
      <c r="N215" s="156">
        <v>44432</v>
      </c>
      <c r="O215" s="54"/>
      <c r="P215" s="54"/>
      <c r="Q215" s="202"/>
      <c r="R215" s="54"/>
      <c r="S215" s="37" t="s">
        <v>764</v>
      </c>
      <c r="T215" s="54"/>
      <c r="U215" s="37"/>
      <c r="V215" s="54"/>
      <c r="W215" s="37"/>
      <c r="X215" s="54"/>
      <c r="Y215" s="37"/>
      <c r="Z215" s="54"/>
      <c r="AA215" s="37"/>
      <c r="AB215" s="54"/>
      <c r="AC215" s="37"/>
      <c r="AD215" s="54"/>
      <c r="AE215" s="37"/>
    </row>
    <row r="216" spans="1:31" ht="12.75" customHeight="1">
      <c r="A216" s="163">
        <v>146</v>
      </c>
      <c r="B216" s="164">
        <v>43731</v>
      </c>
      <c r="C216" s="164"/>
      <c r="D216" s="165" t="s">
        <v>427</v>
      </c>
      <c r="E216" s="166" t="s">
        <v>574</v>
      </c>
      <c r="F216" s="166">
        <v>235</v>
      </c>
      <c r="G216" s="166"/>
      <c r="H216" s="166">
        <v>295</v>
      </c>
      <c r="I216" s="168">
        <v>296</v>
      </c>
      <c r="J216" s="138" t="s">
        <v>791</v>
      </c>
      <c r="K216" s="139">
        <f t="shared" si="13"/>
        <v>60</v>
      </c>
      <c r="L216" s="140">
        <f t="shared" si="14"/>
        <v>0.25531914893617019</v>
      </c>
      <c r="M216" s="135" t="s">
        <v>577</v>
      </c>
      <c r="N216" s="141">
        <v>43844</v>
      </c>
      <c r="O216" s="54"/>
      <c r="P216" s="54"/>
      <c r="Q216" s="202"/>
      <c r="R216" s="54"/>
      <c r="S216" s="37" t="s">
        <v>768</v>
      </c>
      <c r="T216" s="54"/>
      <c r="U216" s="37"/>
      <c r="V216" s="54"/>
      <c r="W216" s="37"/>
      <c r="X216" s="54"/>
      <c r="Y216" s="37"/>
      <c r="Z216" s="54"/>
      <c r="AA216" s="37"/>
      <c r="AB216" s="54"/>
      <c r="AC216" s="37"/>
      <c r="AD216" s="54"/>
      <c r="AE216" s="37"/>
    </row>
    <row r="217" spans="1:31" ht="12.75" customHeight="1">
      <c r="A217" s="163">
        <v>147</v>
      </c>
      <c r="B217" s="164">
        <v>43752</v>
      </c>
      <c r="C217" s="164"/>
      <c r="D217" s="165" t="s">
        <v>792</v>
      </c>
      <c r="E217" s="166" t="s">
        <v>574</v>
      </c>
      <c r="F217" s="166">
        <v>277.5</v>
      </c>
      <c r="G217" s="166"/>
      <c r="H217" s="166">
        <v>333</v>
      </c>
      <c r="I217" s="168">
        <v>333</v>
      </c>
      <c r="J217" s="138" t="s">
        <v>793</v>
      </c>
      <c r="K217" s="139">
        <f t="shared" si="13"/>
        <v>55.5</v>
      </c>
      <c r="L217" s="140">
        <f t="shared" si="14"/>
        <v>0.2</v>
      </c>
      <c r="M217" s="135" t="s">
        <v>577</v>
      </c>
      <c r="N217" s="141">
        <v>43846</v>
      </c>
      <c r="O217" s="54"/>
      <c r="P217" s="54"/>
      <c r="Q217" s="202"/>
      <c r="R217" s="54"/>
      <c r="S217" s="37" t="s">
        <v>764</v>
      </c>
      <c r="T217" s="54"/>
      <c r="U217" s="37"/>
      <c r="V217" s="54"/>
      <c r="W217" s="37"/>
      <c r="X217" s="54"/>
      <c r="Y217" s="37"/>
      <c r="Z217" s="54"/>
      <c r="AA217" s="37"/>
      <c r="AB217" s="54"/>
      <c r="AC217" s="37"/>
      <c r="AD217" s="54"/>
      <c r="AE217" s="37"/>
    </row>
    <row r="218" spans="1:31" ht="12.75" customHeight="1">
      <c r="A218" s="163">
        <v>148</v>
      </c>
      <c r="B218" s="164">
        <v>43752</v>
      </c>
      <c r="C218" s="164"/>
      <c r="D218" s="165" t="s">
        <v>794</v>
      </c>
      <c r="E218" s="166" t="s">
        <v>574</v>
      </c>
      <c r="F218" s="166">
        <v>930</v>
      </c>
      <c r="G218" s="166"/>
      <c r="H218" s="166">
        <v>1165</v>
      </c>
      <c r="I218" s="168">
        <v>1200</v>
      </c>
      <c r="J218" s="138" t="s">
        <v>795</v>
      </c>
      <c r="K218" s="139">
        <f t="shared" si="13"/>
        <v>235</v>
      </c>
      <c r="L218" s="140">
        <f t="shared" si="14"/>
        <v>0.25268817204301075</v>
      </c>
      <c r="M218" s="135" t="s">
        <v>577</v>
      </c>
      <c r="N218" s="141">
        <v>43847</v>
      </c>
      <c r="O218" s="54"/>
      <c r="P218" s="54"/>
      <c r="Q218" s="202"/>
      <c r="R218" s="54"/>
      <c r="S218" s="37" t="s">
        <v>768</v>
      </c>
      <c r="T218" s="54"/>
      <c r="U218" s="37"/>
      <c r="V218" s="54"/>
      <c r="W218" s="37"/>
      <c r="X218" s="54"/>
      <c r="Y218" s="37"/>
      <c r="Z218" s="54"/>
      <c r="AA218" s="37"/>
      <c r="AB218" s="54"/>
      <c r="AC218" s="37"/>
      <c r="AD218" s="54"/>
      <c r="AE218" s="37"/>
    </row>
    <row r="219" spans="1:31" ht="12.75" customHeight="1">
      <c r="A219" s="163">
        <v>149</v>
      </c>
      <c r="B219" s="164">
        <v>43753</v>
      </c>
      <c r="C219" s="164"/>
      <c r="D219" s="165" t="s">
        <v>796</v>
      </c>
      <c r="E219" s="166" t="s">
        <v>574</v>
      </c>
      <c r="F219" s="136">
        <v>111</v>
      </c>
      <c r="G219" s="166"/>
      <c r="H219" s="166">
        <v>141</v>
      </c>
      <c r="I219" s="168">
        <v>141</v>
      </c>
      <c r="J219" s="138" t="s">
        <v>797</v>
      </c>
      <c r="K219" s="139">
        <f t="shared" si="13"/>
        <v>30</v>
      </c>
      <c r="L219" s="140">
        <f t="shared" si="14"/>
        <v>0.27027027027027029</v>
      </c>
      <c r="M219" s="135" t="s">
        <v>577</v>
      </c>
      <c r="N219" s="141">
        <v>44328</v>
      </c>
      <c r="O219" s="54"/>
      <c r="P219" s="54"/>
      <c r="Q219" s="202"/>
      <c r="R219" s="54"/>
      <c r="S219" s="37" t="s">
        <v>768</v>
      </c>
      <c r="T219" s="54"/>
      <c r="U219" s="37"/>
      <c r="V219" s="54"/>
      <c r="W219" s="37"/>
      <c r="X219" s="54"/>
      <c r="Y219" s="37"/>
      <c r="Z219" s="54"/>
      <c r="AA219" s="37"/>
      <c r="AB219" s="54"/>
      <c r="AC219" s="37"/>
      <c r="AD219" s="54"/>
      <c r="AE219" s="37"/>
    </row>
    <row r="220" spans="1:31" ht="12.75" customHeight="1">
      <c r="A220" s="163">
        <v>150</v>
      </c>
      <c r="B220" s="164">
        <v>43753</v>
      </c>
      <c r="C220" s="164"/>
      <c r="D220" s="165" t="s">
        <v>798</v>
      </c>
      <c r="E220" s="166" t="s">
        <v>574</v>
      </c>
      <c r="F220" s="136">
        <v>296</v>
      </c>
      <c r="G220" s="166"/>
      <c r="H220" s="166">
        <v>370</v>
      </c>
      <c r="I220" s="168">
        <v>370</v>
      </c>
      <c r="J220" s="138" t="s">
        <v>661</v>
      </c>
      <c r="K220" s="139">
        <f t="shared" ref="K220:K245" si="15">H220-F220</f>
        <v>74</v>
      </c>
      <c r="L220" s="140">
        <f t="shared" ref="L220:L245" si="16">K220/F220</f>
        <v>0.25</v>
      </c>
      <c r="M220" s="135" t="s">
        <v>577</v>
      </c>
      <c r="N220" s="141">
        <v>43853</v>
      </c>
      <c r="O220" s="54"/>
      <c r="P220" s="54"/>
      <c r="Q220" s="202"/>
      <c r="R220" s="54"/>
      <c r="S220" s="37" t="s">
        <v>768</v>
      </c>
      <c r="T220" s="54"/>
      <c r="U220" s="37"/>
      <c r="V220" s="54"/>
      <c r="W220" s="37"/>
      <c r="X220" s="54"/>
      <c r="Y220" s="37"/>
      <c r="Z220" s="54"/>
      <c r="AA220" s="37"/>
      <c r="AB220" s="54"/>
      <c r="AC220" s="37"/>
      <c r="AD220" s="54"/>
      <c r="AE220" s="37"/>
    </row>
    <row r="221" spans="1:31" ht="12.75" customHeight="1">
      <c r="A221" s="163">
        <v>151</v>
      </c>
      <c r="B221" s="164">
        <v>43754</v>
      </c>
      <c r="C221" s="164"/>
      <c r="D221" s="165" t="s">
        <v>799</v>
      </c>
      <c r="E221" s="166" t="s">
        <v>574</v>
      </c>
      <c r="F221" s="136">
        <v>300</v>
      </c>
      <c r="G221" s="166"/>
      <c r="H221" s="166">
        <v>382.5</v>
      </c>
      <c r="I221" s="168">
        <v>344</v>
      </c>
      <c r="J221" s="138" t="s">
        <v>800</v>
      </c>
      <c r="K221" s="139">
        <f t="shared" si="15"/>
        <v>82.5</v>
      </c>
      <c r="L221" s="140">
        <f t="shared" si="16"/>
        <v>0.27500000000000002</v>
      </c>
      <c r="M221" s="135" t="s">
        <v>577</v>
      </c>
      <c r="N221" s="141">
        <v>44238</v>
      </c>
      <c r="O221" s="54"/>
      <c r="P221" s="54"/>
      <c r="Q221" s="202"/>
      <c r="R221" s="54"/>
      <c r="S221" s="37" t="s">
        <v>768</v>
      </c>
      <c r="T221" s="54"/>
      <c r="U221" s="37"/>
      <c r="V221" s="54"/>
      <c r="W221" s="37"/>
      <c r="X221" s="54"/>
      <c r="Y221" s="37"/>
      <c r="Z221" s="54"/>
      <c r="AA221" s="37"/>
      <c r="AB221" s="54"/>
      <c r="AC221" s="37"/>
      <c r="AD221" s="54"/>
      <c r="AE221" s="37"/>
    </row>
    <row r="222" spans="1:31" ht="12.75" customHeight="1">
      <c r="A222" s="163">
        <v>152</v>
      </c>
      <c r="B222" s="164">
        <v>43832</v>
      </c>
      <c r="C222" s="164"/>
      <c r="D222" s="165" t="s">
        <v>801</v>
      </c>
      <c r="E222" s="166" t="s">
        <v>574</v>
      </c>
      <c r="F222" s="136">
        <v>495</v>
      </c>
      <c r="G222" s="166"/>
      <c r="H222" s="166">
        <v>595</v>
      </c>
      <c r="I222" s="168">
        <v>590</v>
      </c>
      <c r="J222" s="138" t="s">
        <v>597</v>
      </c>
      <c r="K222" s="139">
        <f t="shared" si="15"/>
        <v>100</v>
      </c>
      <c r="L222" s="140">
        <f t="shared" si="16"/>
        <v>0.20202020202020202</v>
      </c>
      <c r="M222" s="135" t="s">
        <v>577</v>
      </c>
      <c r="N222" s="141">
        <v>44589</v>
      </c>
      <c r="O222" s="54"/>
      <c r="P222" s="54"/>
      <c r="Q222" s="202"/>
      <c r="R222" s="54"/>
      <c r="S222" s="37" t="s">
        <v>768</v>
      </c>
      <c r="T222" s="54"/>
      <c r="U222" s="37"/>
      <c r="V222" s="54"/>
      <c r="W222" s="37"/>
      <c r="X222" s="54"/>
      <c r="Y222" s="37"/>
      <c r="Z222" s="54"/>
      <c r="AA222" s="37"/>
      <c r="AB222" s="54"/>
      <c r="AC222" s="37"/>
      <c r="AD222" s="54"/>
      <c r="AE222" s="37"/>
    </row>
    <row r="223" spans="1:31" ht="12.75" customHeight="1">
      <c r="A223" s="163">
        <v>153</v>
      </c>
      <c r="B223" s="164">
        <v>43966</v>
      </c>
      <c r="C223" s="164"/>
      <c r="D223" s="165" t="s">
        <v>74</v>
      </c>
      <c r="E223" s="166" t="s">
        <v>574</v>
      </c>
      <c r="F223" s="136">
        <v>67.5</v>
      </c>
      <c r="G223" s="166"/>
      <c r="H223" s="166">
        <v>86</v>
      </c>
      <c r="I223" s="168">
        <v>86</v>
      </c>
      <c r="J223" s="138" t="s">
        <v>802</v>
      </c>
      <c r="K223" s="139">
        <f t="shared" si="15"/>
        <v>18.5</v>
      </c>
      <c r="L223" s="140">
        <f t="shared" si="16"/>
        <v>0.27407407407407408</v>
      </c>
      <c r="M223" s="135" t="s">
        <v>577</v>
      </c>
      <c r="N223" s="141">
        <v>44008</v>
      </c>
      <c r="O223" s="54"/>
      <c r="P223" s="54"/>
      <c r="Q223" s="202"/>
      <c r="R223" s="54"/>
      <c r="S223" s="37" t="s">
        <v>768</v>
      </c>
      <c r="T223" s="54"/>
      <c r="U223" s="37"/>
      <c r="V223" s="54"/>
      <c r="W223" s="37"/>
      <c r="X223" s="54"/>
      <c r="Y223" s="37"/>
      <c r="Z223" s="54"/>
      <c r="AA223" s="37"/>
      <c r="AB223" s="54"/>
      <c r="AC223" s="37"/>
      <c r="AD223" s="54"/>
      <c r="AE223" s="37"/>
    </row>
    <row r="224" spans="1:31" ht="12.75" customHeight="1">
      <c r="A224" s="163">
        <v>154</v>
      </c>
      <c r="B224" s="164">
        <v>44035</v>
      </c>
      <c r="C224" s="164"/>
      <c r="D224" s="165" t="s">
        <v>477</v>
      </c>
      <c r="E224" s="166" t="s">
        <v>574</v>
      </c>
      <c r="F224" s="136">
        <v>231</v>
      </c>
      <c r="G224" s="166"/>
      <c r="H224" s="166">
        <v>281</v>
      </c>
      <c r="I224" s="168">
        <v>281</v>
      </c>
      <c r="J224" s="138" t="s">
        <v>661</v>
      </c>
      <c r="K224" s="139">
        <f t="shared" si="15"/>
        <v>50</v>
      </c>
      <c r="L224" s="140">
        <f t="shared" si="16"/>
        <v>0.21645021645021645</v>
      </c>
      <c r="M224" s="135" t="s">
        <v>577</v>
      </c>
      <c r="N224" s="141">
        <v>44358</v>
      </c>
      <c r="O224" s="54"/>
      <c r="P224" s="54"/>
      <c r="Q224" s="202"/>
      <c r="R224" s="54"/>
      <c r="S224" s="37" t="s">
        <v>768</v>
      </c>
      <c r="T224" s="54"/>
      <c r="U224" s="37"/>
      <c r="V224" s="54"/>
      <c r="W224" s="37"/>
      <c r="X224" s="54"/>
      <c r="Y224" s="37"/>
      <c r="Z224" s="54"/>
      <c r="AA224" s="37"/>
      <c r="AB224" s="54"/>
      <c r="AC224" s="37"/>
      <c r="AD224" s="54"/>
      <c r="AE224" s="37"/>
    </row>
    <row r="225" spans="1:31" ht="12.75" customHeight="1">
      <c r="A225" s="163">
        <v>155</v>
      </c>
      <c r="B225" s="164">
        <v>44092</v>
      </c>
      <c r="C225" s="164"/>
      <c r="D225" s="165" t="s">
        <v>142</v>
      </c>
      <c r="E225" s="166" t="s">
        <v>574</v>
      </c>
      <c r="F225" s="166">
        <v>206</v>
      </c>
      <c r="G225" s="166"/>
      <c r="H225" s="166">
        <v>248</v>
      </c>
      <c r="I225" s="168">
        <v>248</v>
      </c>
      <c r="J225" s="138" t="s">
        <v>661</v>
      </c>
      <c r="K225" s="139">
        <f t="shared" si="15"/>
        <v>42</v>
      </c>
      <c r="L225" s="140">
        <f t="shared" si="16"/>
        <v>0.20388349514563106</v>
      </c>
      <c r="M225" s="135" t="s">
        <v>577</v>
      </c>
      <c r="N225" s="141">
        <v>44214</v>
      </c>
      <c r="O225" s="54"/>
      <c r="P225" s="54"/>
      <c r="Q225" s="202"/>
      <c r="R225" s="54"/>
      <c r="S225" s="37" t="s">
        <v>768</v>
      </c>
      <c r="T225" s="54"/>
      <c r="U225" s="37"/>
      <c r="V225" s="54"/>
      <c r="W225" s="37"/>
      <c r="X225" s="54"/>
      <c r="Y225" s="37"/>
      <c r="Z225" s="54"/>
      <c r="AA225" s="37"/>
      <c r="AB225" s="54"/>
      <c r="AC225" s="37"/>
      <c r="AD225" s="54"/>
      <c r="AE225" s="37"/>
    </row>
    <row r="226" spans="1:31" ht="12.75" customHeight="1">
      <c r="A226" s="163">
        <v>156</v>
      </c>
      <c r="B226" s="164">
        <v>44140</v>
      </c>
      <c r="C226" s="164"/>
      <c r="D226" s="165" t="s">
        <v>142</v>
      </c>
      <c r="E226" s="166" t="s">
        <v>574</v>
      </c>
      <c r="F226" s="166">
        <v>182.5</v>
      </c>
      <c r="G226" s="166"/>
      <c r="H226" s="166">
        <v>248</v>
      </c>
      <c r="I226" s="168">
        <v>248</v>
      </c>
      <c r="J226" s="138" t="s">
        <v>661</v>
      </c>
      <c r="K226" s="139">
        <f t="shared" si="15"/>
        <v>65.5</v>
      </c>
      <c r="L226" s="140">
        <f t="shared" si="16"/>
        <v>0.35890410958904112</v>
      </c>
      <c r="M226" s="135" t="s">
        <v>577</v>
      </c>
      <c r="N226" s="141">
        <v>44214</v>
      </c>
      <c r="O226" s="54"/>
      <c r="P226" s="54"/>
      <c r="Q226" s="202"/>
      <c r="R226" s="54"/>
      <c r="S226" s="37" t="s">
        <v>768</v>
      </c>
      <c r="T226" s="54"/>
      <c r="U226" s="37"/>
      <c r="V226" s="54"/>
      <c r="W226" s="37"/>
      <c r="X226" s="54"/>
      <c r="Y226" s="37"/>
      <c r="Z226" s="54"/>
      <c r="AA226" s="37"/>
      <c r="AB226" s="54"/>
      <c r="AC226" s="37"/>
      <c r="AD226" s="54"/>
      <c r="AE226" s="37"/>
    </row>
    <row r="227" spans="1:31" ht="12.75" customHeight="1">
      <c r="A227" s="163">
        <v>157</v>
      </c>
      <c r="B227" s="164">
        <v>44140</v>
      </c>
      <c r="C227" s="164"/>
      <c r="D227" s="165" t="s">
        <v>342</v>
      </c>
      <c r="E227" s="166" t="s">
        <v>574</v>
      </c>
      <c r="F227" s="166">
        <v>247.5</v>
      </c>
      <c r="G227" s="166"/>
      <c r="H227" s="166">
        <v>320</v>
      </c>
      <c r="I227" s="168">
        <v>320</v>
      </c>
      <c r="J227" s="138" t="s">
        <v>661</v>
      </c>
      <c r="K227" s="139">
        <f t="shared" si="15"/>
        <v>72.5</v>
      </c>
      <c r="L227" s="140">
        <f t="shared" si="16"/>
        <v>0.29292929292929293</v>
      </c>
      <c r="M227" s="135" t="s">
        <v>577</v>
      </c>
      <c r="N227" s="141">
        <v>44323</v>
      </c>
      <c r="O227" s="54"/>
      <c r="P227" s="54"/>
      <c r="Q227" s="202"/>
      <c r="R227" s="54"/>
      <c r="S227" s="37" t="s">
        <v>768</v>
      </c>
      <c r="T227" s="54"/>
      <c r="U227" s="37"/>
      <c r="V227" s="54"/>
      <c r="W227" s="37"/>
      <c r="X227" s="54"/>
      <c r="Y227" s="37"/>
      <c r="Z227" s="54"/>
      <c r="AA227" s="37"/>
      <c r="AB227" s="54"/>
      <c r="AC227" s="37"/>
      <c r="AD227" s="54"/>
      <c r="AE227" s="37"/>
    </row>
    <row r="228" spans="1:31" ht="12.75" customHeight="1">
      <c r="A228" s="163">
        <v>158</v>
      </c>
      <c r="B228" s="164">
        <v>44140</v>
      </c>
      <c r="C228" s="164"/>
      <c r="D228" s="165" t="s">
        <v>200</v>
      </c>
      <c r="E228" s="166" t="s">
        <v>574</v>
      </c>
      <c r="F228" s="136">
        <v>925</v>
      </c>
      <c r="G228" s="166"/>
      <c r="H228" s="166">
        <v>1095</v>
      </c>
      <c r="I228" s="168">
        <v>1093</v>
      </c>
      <c r="J228" s="138" t="s">
        <v>803</v>
      </c>
      <c r="K228" s="139">
        <f t="shared" si="15"/>
        <v>170</v>
      </c>
      <c r="L228" s="140">
        <f t="shared" si="16"/>
        <v>0.18378378378378379</v>
      </c>
      <c r="M228" s="135" t="s">
        <v>577</v>
      </c>
      <c r="N228" s="141">
        <v>44201</v>
      </c>
      <c r="O228" s="54"/>
      <c r="P228" s="54"/>
      <c r="Q228" s="202"/>
      <c r="R228" s="54"/>
      <c r="S228" s="37" t="s">
        <v>768</v>
      </c>
      <c r="T228" s="54"/>
      <c r="U228" s="37"/>
      <c r="V228" s="54"/>
      <c r="W228" s="37"/>
      <c r="X228" s="54"/>
      <c r="Y228" s="37"/>
      <c r="Z228" s="54"/>
      <c r="AA228" s="37"/>
      <c r="AB228" s="54"/>
      <c r="AC228" s="37"/>
      <c r="AD228" s="54"/>
      <c r="AE228" s="37"/>
    </row>
    <row r="229" spans="1:31" ht="12.75" customHeight="1">
      <c r="A229" s="163">
        <v>159</v>
      </c>
      <c r="B229" s="164">
        <v>44140</v>
      </c>
      <c r="C229" s="164"/>
      <c r="D229" s="165" t="s">
        <v>360</v>
      </c>
      <c r="E229" s="166" t="s">
        <v>574</v>
      </c>
      <c r="F229" s="136">
        <v>332.5</v>
      </c>
      <c r="G229" s="166"/>
      <c r="H229" s="166">
        <v>393</v>
      </c>
      <c r="I229" s="168">
        <v>406</v>
      </c>
      <c r="J229" s="138" t="s">
        <v>804</v>
      </c>
      <c r="K229" s="139">
        <f t="shared" si="15"/>
        <v>60.5</v>
      </c>
      <c r="L229" s="140">
        <f t="shared" si="16"/>
        <v>0.18195488721804512</v>
      </c>
      <c r="M229" s="135" t="s">
        <v>577</v>
      </c>
      <c r="N229" s="141">
        <v>44256</v>
      </c>
      <c r="O229" s="54"/>
      <c r="P229" s="54"/>
      <c r="Q229" s="202"/>
      <c r="R229" s="54"/>
      <c r="S229" s="37" t="s">
        <v>768</v>
      </c>
      <c r="T229" s="54"/>
      <c r="U229" s="37"/>
      <c r="V229" s="54"/>
      <c r="W229" s="37"/>
      <c r="X229" s="54"/>
      <c r="Y229" s="37"/>
      <c r="Z229" s="54"/>
      <c r="AA229" s="37"/>
      <c r="AB229" s="54"/>
      <c r="AC229" s="37"/>
      <c r="AD229" s="54"/>
      <c r="AE229" s="37"/>
    </row>
    <row r="230" spans="1:31" ht="12.75" customHeight="1">
      <c r="A230" s="163">
        <v>160</v>
      </c>
      <c r="B230" s="164">
        <v>44141</v>
      </c>
      <c r="C230" s="164"/>
      <c r="D230" s="165" t="s">
        <v>477</v>
      </c>
      <c r="E230" s="166" t="s">
        <v>574</v>
      </c>
      <c r="F230" s="136">
        <v>231</v>
      </c>
      <c r="G230" s="166"/>
      <c r="H230" s="166">
        <v>281</v>
      </c>
      <c r="I230" s="168">
        <v>281</v>
      </c>
      <c r="J230" s="138" t="s">
        <v>661</v>
      </c>
      <c r="K230" s="139">
        <f t="shared" si="15"/>
        <v>50</v>
      </c>
      <c r="L230" s="140">
        <f t="shared" si="16"/>
        <v>0.21645021645021645</v>
      </c>
      <c r="M230" s="135" t="s">
        <v>577</v>
      </c>
      <c r="N230" s="141">
        <v>44358</v>
      </c>
      <c r="O230" s="54"/>
      <c r="P230" s="54"/>
      <c r="Q230" s="202"/>
      <c r="R230" s="54"/>
      <c r="S230" s="37" t="s">
        <v>768</v>
      </c>
      <c r="T230" s="54"/>
      <c r="U230" s="37"/>
      <c r="V230" s="54"/>
      <c r="W230" s="37"/>
      <c r="X230" s="54"/>
      <c r="Y230" s="37"/>
      <c r="Z230" s="54"/>
      <c r="AA230" s="37"/>
      <c r="AB230" s="54"/>
      <c r="AC230" s="37"/>
      <c r="AD230" s="54"/>
      <c r="AE230" s="37"/>
    </row>
    <row r="231" spans="1:31" ht="12.75" customHeight="1">
      <c r="A231" s="163">
        <v>161</v>
      </c>
      <c r="B231" s="164">
        <v>44187</v>
      </c>
      <c r="C231" s="164"/>
      <c r="D231" s="165" t="s">
        <v>805</v>
      </c>
      <c r="E231" s="166" t="s">
        <v>574</v>
      </c>
      <c r="F231" s="136">
        <v>190</v>
      </c>
      <c r="G231" s="166"/>
      <c r="H231" s="166">
        <v>239</v>
      </c>
      <c r="I231" s="168">
        <v>239</v>
      </c>
      <c r="J231" s="138" t="s">
        <v>806</v>
      </c>
      <c r="K231" s="139">
        <f t="shared" si="15"/>
        <v>49</v>
      </c>
      <c r="L231" s="140">
        <f t="shared" si="16"/>
        <v>0.25789473684210529</v>
      </c>
      <c r="M231" s="135" t="s">
        <v>577</v>
      </c>
      <c r="N231" s="141">
        <v>44844</v>
      </c>
      <c r="O231" s="54"/>
      <c r="P231" s="54"/>
      <c r="Q231" s="202"/>
      <c r="R231" s="54"/>
      <c r="S231" s="37" t="s">
        <v>768</v>
      </c>
      <c r="T231" s="54"/>
      <c r="U231" s="37"/>
      <c r="V231" s="54"/>
      <c r="W231" s="37"/>
      <c r="X231" s="54"/>
      <c r="Y231" s="37"/>
      <c r="Z231" s="54"/>
      <c r="AA231" s="37"/>
      <c r="AB231" s="54"/>
      <c r="AC231" s="37"/>
      <c r="AD231" s="54"/>
      <c r="AE231" s="37"/>
    </row>
    <row r="232" spans="1:31" ht="12.75" customHeight="1">
      <c r="A232" s="163">
        <v>162</v>
      </c>
      <c r="B232" s="164">
        <v>44258</v>
      </c>
      <c r="C232" s="164"/>
      <c r="D232" s="165" t="s">
        <v>801</v>
      </c>
      <c r="E232" s="166" t="s">
        <v>574</v>
      </c>
      <c r="F232" s="136">
        <v>495</v>
      </c>
      <c r="G232" s="166"/>
      <c r="H232" s="166">
        <v>595</v>
      </c>
      <c r="I232" s="168">
        <v>590</v>
      </c>
      <c r="J232" s="138" t="s">
        <v>597</v>
      </c>
      <c r="K232" s="139">
        <f t="shared" si="15"/>
        <v>100</v>
      </c>
      <c r="L232" s="140">
        <f t="shared" si="16"/>
        <v>0.20202020202020202</v>
      </c>
      <c r="M232" s="135" t="s">
        <v>577</v>
      </c>
      <c r="N232" s="141">
        <v>44589</v>
      </c>
      <c r="O232" s="54"/>
      <c r="P232" s="54"/>
      <c r="Q232" s="202"/>
      <c r="R232" s="54"/>
      <c r="S232" s="37" t="s">
        <v>768</v>
      </c>
      <c r="T232" s="54"/>
      <c r="U232" s="37"/>
      <c r="V232" s="54"/>
      <c r="W232" s="37"/>
      <c r="X232" s="54"/>
      <c r="Y232" s="37"/>
      <c r="Z232" s="54"/>
      <c r="AA232" s="37"/>
      <c r="AB232" s="54"/>
      <c r="AC232" s="37"/>
      <c r="AD232" s="54"/>
      <c r="AE232" s="37"/>
    </row>
    <row r="233" spans="1:31" ht="12.75" customHeight="1">
      <c r="A233" s="163">
        <v>163</v>
      </c>
      <c r="B233" s="164">
        <v>44274</v>
      </c>
      <c r="C233" s="164"/>
      <c r="D233" s="165" t="s">
        <v>360</v>
      </c>
      <c r="E233" s="166" t="s">
        <v>574</v>
      </c>
      <c r="F233" s="136">
        <v>355</v>
      </c>
      <c r="G233" s="166"/>
      <c r="H233" s="166">
        <v>422.5</v>
      </c>
      <c r="I233" s="168">
        <v>420</v>
      </c>
      <c r="J233" s="138" t="s">
        <v>807</v>
      </c>
      <c r="K233" s="139">
        <f t="shared" si="15"/>
        <v>67.5</v>
      </c>
      <c r="L233" s="140">
        <f t="shared" si="16"/>
        <v>0.19014084507042253</v>
      </c>
      <c r="M233" s="135" t="s">
        <v>577</v>
      </c>
      <c r="N233" s="141">
        <v>44361</v>
      </c>
      <c r="O233" s="54"/>
      <c r="P233" s="54"/>
      <c r="R233" s="54"/>
      <c r="S233" s="37" t="s">
        <v>768</v>
      </c>
      <c r="T233" s="54"/>
      <c r="U233" s="37"/>
      <c r="V233" s="54"/>
      <c r="W233" s="37"/>
      <c r="X233" s="54"/>
      <c r="Y233" s="37"/>
      <c r="Z233" s="54"/>
      <c r="AA233" s="37"/>
      <c r="AB233" s="54"/>
      <c r="AC233" s="37"/>
      <c r="AD233" s="54"/>
      <c r="AE233" s="37"/>
    </row>
    <row r="234" spans="1:31" ht="12.75" customHeight="1">
      <c r="A234" s="163">
        <v>164</v>
      </c>
      <c r="B234" s="164">
        <v>44295</v>
      </c>
      <c r="C234" s="164"/>
      <c r="D234" s="165" t="s">
        <v>323</v>
      </c>
      <c r="E234" s="166" t="s">
        <v>574</v>
      </c>
      <c r="F234" s="136">
        <v>555</v>
      </c>
      <c r="G234" s="166"/>
      <c r="H234" s="166">
        <v>663</v>
      </c>
      <c r="I234" s="168">
        <v>663</v>
      </c>
      <c r="J234" s="138" t="s">
        <v>808</v>
      </c>
      <c r="K234" s="139">
        <f t="shared" si="15"/>
        <v>108</v>
      </c>
      <c r="L234" s="140">
        <f t="shared" si="16"/>
        <v>0.19459459459459461</v>
      </c>
      <c r="M234" s="135" t="s">
        <v>577</v>
      </c>
      <c r="N234" s="141">
        <v>44321</v>
      </c>
      <c r="O234" s="54"/>
      <c r="P234" s="54"/>
      <c r="Q234" s="202"/>
      <c r="R234" s="54"/>
      <c r="S234" s="37" t="s">
        <v>768</v>
      </c>
      <c r="T234" s="54"/>
      <c r="U234" s="37"/>
      <c r="V234" s="54"/>
      <c r="W234" s="37"/>
      <c r="X234" s="54"/>
      <c r="Y234" s="37"/>
      <c r="Z234" s="54"/>
      <c r="AA234" s="37"/>
      <c r="AB234" s="54"/>
      <c r="AC234" s="37"/>
      <c r="AD234" s="54"/>
      <c r="AE234" s="37"/>
    </row>
    <row r="235" spans="1:31" ht="12.75" customHeight="1">
      <c r="A235" s="163">
        <v>165</v>
      </c>
      <c r="B235" s="164">
        <v>44308</v>
      </c>
      <c r="C235" s="164"/>
      <c r="D235" s="165" t="s">
        <v>772</v>
      </c>
      <c r="E235" s="166" t="s">
        <v>574</v>
      </c>
      <c r="F235" s="136">
        <v>126.5</v>
      </c>
      <c r="G235" s="166"/>
      <c r="H235" s="166">
        <v>155</v>
      </c>
      <c r="I235" s="168">
        <v>155</v>
      </c>
      <c r="J235" s="138" t="s">
        <v>661</v>
      </c>
      <c r="K235" s="139">
        <f t="shared" si="15"/>
        <v>28.5</v>
      </c>
      <c r="L235" s="140">
        <f t="shared" si="16"/>
        <v>0.22529644268774704</v>
      </c>
      <c r="M235" s="135" t="s">
        <v>577</v>
      </c>
      <c r="N235" s="141">
        <v>44362</v>
      </c>
      <c r="O235" s="54"/>
      <c r="P235" s="54"/>
      <c r="R235" s="54"/>
      <c r="S235" s="37" t="s">
        <v>768</v>
      </c>
      <c r="T235" s="54"/>
      <c r="U235" s="37"/>
      <c r="V235" s="54"/>
      <c r="W235" s="37"/>
      <c r="X235" s="54"/>
      <c r="Y235" s="37"/>
      <c r="Z235" s="54"/>
      <c r="AA235" s="37"/>
      <c r="AB235" s="54"/>
      <c r="AC235" s="37"/>
      <c r="AD235" s="54"/>
      <c r="AE235" s="37"/>
    </row>
    <row r="236" spans="1:31" ht="12.75" customHeight="1">
      <c r="A236" s="142">
        <v>166</v>
      </c>
      <c r="B236" s="173">
        <v>44368</v>
      </c>
      <c r="C236" s="173"/>
      <c r="D236" s="144" t="s">
        <v>809</v>
      </c>
      <c r="E236" s="146" t="s">
        <v>574</v>
      </c>
      <c r="F236" s="174">
        <v>287.5</v>
      </c>
      <c r="G236" s="146"/>
      <c r="H236" s="146">
        <v>245</v>
      </c>
      <c r="I236" s="147">
        <v>344</v>
      </c>
      <c r="J236" s="148" t="s">
        <v>810</v>
      </c>
      <c r="K236" s="149">
        <f t="shared" si="15"/>
        <v>-42.5</v>
      </c>
      <c r="L236" s="150">
        <f t="shared" si="16"/>
        <v>-0.14782608695652175</v>
      </c>
      <c r="M236" s="146" t="s">
        <v>587</v>
      </c>
      <c r="N236" s="143">
        <v>44508</v>
      </c>
      <c r="O236" s="54"/>
      <c r="P236" s="54"/>
      <c r="R236" s="54"/>
      <c r="S236" s="37" t="s">
        <v>768</v>
      </c>
      <c r="T236" s="54"/>
      <c r="U236" s="37"/>
      <c r="V236" s="54"/>
      <c r="W236" s="37"/>
      <c r="X236" s="54"/>
      <c r="Y236" s="37"/>
      <c r="Z236" s="54"/>
      <c r="AA236" s="37"/>
      <c r="AB236" s="54"/>
      <c r="AC236" s="37"/>
      <c r="AD236" s="54"/>
      <c r="AE236" s="37"/>
    </row>
    <row r="237" spans="1:31" ht="12.75" customHeight="1">
      <c r="A237" s="163">
        <v>167</v>
      </c>
      <c r="B237" s="164">
        <v>44368</v>
      </c>
      <c r="C237" s="164"/>
      <c r="D237" s="165" t="s">
        <v>477</v>
      </c>
      <c r="E237" s="166" t="s">
        <v>574</v>
      </c>
      <c r="F237" s="136">
        <v>241</v>
      </c>
      <c r="G237" s="166"/>
      <c r="H237" s="166">
        <v>298</v>
      </c>
      <c r="I237" s="168">
        <v>320</v>
      </c>
      <c r="J237" s="138" t="s">
        <v>661</v>
      </c>
      <c r="K237" s="139">
        <f t="shared" si="15"/>
        <v>57</v>
      </c>
      <c r="L237" s="140">
        <f t="shared" si="16"/>
        <v>0.23651452282157676</v>
      </c>
      <c r="M237" s="135" t="s">
        <v>577</v>
      </c>
      <c r="N237" s="141">
        <v>44802</v>
      </c>
      <c r="O237" s="54"/>
      <c r="P237" s="54"/>
      <c r="R237" s="54"/>
      <c r="S237" s="37" t="s">
        <v>768</v>
      </c>
      <c r="T237" s="54"/>
      <c r="U237" s="37"/>
      <c r="V237" s="54"/>
      <c r="W237" s="37"/>
      <c r="X237" s="54"/>
      <c r="Y237" s="37"/>
      <c r="Z237" s="54"/>
      <c r="AA237" s="37"/>
      <c r="AB237" s="54"/>
      <c r="AC237" s="37"/>
      <c r="AD237" s="54"/>
      <c r="AE237" s="37"/>
    </row>
    <row r="238" spans="1:31" ht="12.75" customHeight="1">
      <c r="A238" s="163">
        <v>168</v>
      </c>
      <c r="B238" s="164">
        <v>44406</v>
      </c>
      <c r="C238" s="164"/>
      <c r="D238" s="165" t="s">
        <v>772</v>
      </c>
      <c r="E238" s="166" t="s">
        <v>574</v>
      </c>
      <c r="F238" s="136">
        <v>162.5</v>
      </c>
      <c r="G238" s="166"/>
      <c r="H238" s="166">
        <v>200</v>
      </c>
      <c r="I238" s="168">
        <v>200</v>
      </c>
      <c r="J238" s="138" t="s">
        <v>661</v>
      </c>
      <c r="K238" s="139">
        <f t="shared" si="15"/>
        <v>37.5</v>
      </c>
      <c r="L238" s="140">
        <f t="shared" si="16"/>
        <v>0.23076923076923078</v>
      </c>
      <c r="M238" s="135" t="s">
        <v>577</v>
      </c>
      <c r="N238" s="141">
        <v>44802</v>
      </c>
      <c r="O238" s="54"/>
      <c r="P238" s="54"/>
      <c r="R238" s="54"/>
      <c r="S238" s="37" t="s">
        <v>768</v>
      </c>
      <c r="T238" s="54"/>
      <c r="U238" s="37"/>
      <c r="V238" s="54"/>
      <c r="W238" s="37"/>
      <c r="X238" s="54"/>
      <c r="Y238" s="37"/>
      <c r="Z238" s="54"/>
      <c r="AA238" s="37"/>
      <c r="AB238" s="54"/>
      <c r="AC238" s="37"/>
      <c r="AD238" s="54"/>
      <c r="AE238" s="37"/>
    </row>
    <row r="239" spans="1:31" ht="12.75" customHeight="1">
      <c r="A239" s="163">
        <v>169</v>
      </c>
      <c r="B239" s="164">
        <v>44462</v>
      </c>
      <c r="C239" s="164"/>
      <c r="D239" s="165" t="s">
        <v>435</v>
      </c>
      <c r="E239" s="166" t="s">
        <v>574</v>
      </c>
      <c r="F239" s="136">
        <v>1235</v>
      </c>
      <c r="G239" s="166"/>
      <c r="H239" s="166">
        <v>1505</v>
      </c>
      <c r="I239" s="168">
        <v>1500</v>
      </c>
      <c r="J239" s="138" t="s">
        <v>661</v>
      </c>
      <c r="K239" s="139">
        <f t="shared" si="15"/>
        <v>270</v>
      </c>
      <c r="L239" s="140">
        <f t="shared" si="16"/>
        <v>0.21862348178137653</v>
      </c>
      <c r="M239" s="135" t="s">
        <v>577</v>
      </c>
      <c r="N239" s="141">
        <v>44564</v>
      </c>
      <c r="O239" s="54"/>
      <c r="P239" s="54"/>
      <c r="R239" s="54"/>
      <c r="S239" s="37" t="s">
        <v>768</v>
      </c>
      <c r="T239" s="54"/>
      <c r="U239" s="37"/>
      <c r="V239" s="54"/>
      <c r="W239" s="37"/>
      <c r="X239" s="54"/>
      <c r="Y239" s="37"/>
      <c r="Z239" s="54"/>
      <c r="AA239" s="37"/>
      <c r="AB239" s="54"/>
      <c r="AC239" s="37"/>
      <c r="AD239" s="54"/>
      <c r="AE239" s="37"/>
    </row>
    <row r="240" spans="1:31" ht="12.75" customHeight="1">
      <c r="A240" s="163">
        <v>170</v>
      </c>
      <c r="B240" s="164">
        <v>44480</v>
      </c>
      <c r="C240" s="164"/>
      <c r="D240" s="165" t="s">
        <v>811</v>
      </c>
      <c r="E240" s="166" t="s">
        <v>574</v>
      </c>
      <c r="F240" s="136">
        <v>58.75</v>
      </c>
      <c r="G240" s="166"/>
      <c r="H240" s="166">
        <v>64.25</v>
      </c>
      <c r="I240" s="168"/>
      <c r="J240" s="138" t="s">
        <v>661</v>
      </c>
      <c r="K240" s="139">
        <f t="shared" si="15"/>
        <v>5.5</v>
      </c>
      <c r="L240" s="140">
        <f t="shared" si="16"/>
        <v>9.3617021276595741E-2</v>
      </c>
      <c r="M240" s="135" t="s">
        <v>577</v>
      </c>
      <c r="N240" s="141">
        <v>45322</v>
      </c>
      <c r="O240" s="54"/>
      <c r="P240" s="54"/>
      <c r="R240" s="54"/>
      <c r="S240" s="37" t="s">
        <v>768</v>
      </c>
      <c r="T240" s="54"/>
      <c r="U240" s="37"/>
      <c r="V240" s="54"/>
      <c r="W240" s="37"/>
      <c r="X240" s="54"/>
      <c r="Y240" s="37"/>
      <c r="Z240" s="54"/>
      <c r="AA240" s="37"/>
      <c r="AB240" s="54"/>
      <c r="AC240" s="37"/>
      <c r="AD240" s="54"/>
      <c r="AE240" s="37"/>
    </row>
    <row r="241" spans="1:31" ht="12.75" customHeight="1">
      <c r="A241" s="132">
        <v>171</v>
      </c>
      <c r="B241" s="133">
        <v>44481</v>
      </c>
      <c r="C241" s="133"/>
      <c r="D241" s="134" t="s">
        <v>275</v>
      </c>
      <c r="E241" s="135" t="s">
        <v>574</v>
      </c>
      <c r="F241" s="136">
        <v>315</v>
      </c>
      <c r="G241" s="135"/>
      <c r="H241" s="135">
        <v>335</v>
      </c>
      <c r="I241" s="137">
        <v>380</v>
      </c>
      <c r="J241" s="138" t="s">
        <v>859</v>
      </c>
      <c r="K241" s="139">
        <f t="shared" si="15"/>
        <v>20</v>
      </c>
      <c r="L241" s="140">
        <f t="shared" si="16"/>
        <v>6.3492063492063489E-2</v>
      </c>
      <c r="M241" s="135" t="s">
        <v>577</v>
      </c>
      <c r="N241" s="141">
        <v>45297</v>
      </c>
      <c r="O241" s="54"/>
      <c r="P241" s="54"/>
      <c r="R241" s="54"/>
      <c r="S241" s="37" t="s">
        <v>768</v>
      </c>
      <c r="T241" s="54"/>
      <c r="U241" s="37"/>
      <c r="V241" s="54"/>
      <c r="W241" s="37"/>
      <c r="X241" s="54"/>
      <c r="Y241" s="37"/>
      <c r="Z241" s="54"/>
      <c r="AA241" s="37"/>
      <c r="AB241" s="54"/>
      <c r="AC241" s="37"/>
      <c r="AD241" s="54"/>
      <c r="AE241" s="37"/>
    </row>
    <row r="242" spans="1:31" ht="12.75" customHeight="1">
      <c r="A242" s="132">
        <v>172</v>
      </c>
      <c r="B242" s="133">
        <v>44481</v>
      </c>
      <c r="C242" s="133"/>
      <c r="D242" s="134" t="s">
        <v>812</v>
      </c>
      <c r="E242" s="135" t="s">
        <v>574</v>
      </c>
      <c r="F242" s="136">
        <v>45.5</v>
      </c>
      <c r="G242" s="135"/>
      <c r="H242" s="135">
        <v>56.5</v>
      </c>
      <c r="I242" s="137">
        <v>56</v>
      </c>
      <c r="J242" s="138" t="s">
        <v>661</v>
      </c>
      <c r="K242" s="139">
        <f t="shared" si="15"/>
        <v>11</v>
      </c>
      <c r="L242" s="140">
        <f t="shared" si="16"/>
        <v>0.24175824175824176</v>
      </c>
      <c r="M242" s="135" t="s">
        <v>577</v>
      </c>
      <c r="N242" s="141">
        <v>44881</v>
      </c>
      <c r="O242" s="54"/>
      <c r="P242" s="54"/>
      <c r="R242" s="54"/>
      <c r="S242" s="37"/>
      <c r="T242" s="54"/>
      <c r="U242" s="37"/>
      <c r="V242" s="54"/>
      <c r="W242" s="37"/>
      <c r="X242" s="54"/>
      <c r="Y242" s="37"/>
      <c r="Z242" s="54"/>
      <c r="AA242" s="37"/>
      <c r="AB242" s="54"/>
      <c r="AC242" s="37"/>
      <c r="AD242" s="54"/>
      <c r="AE242" s="37"/>
    </row>
    <row r="243" spans="1:31" ht="12.75" customHeight="1">
      <c r="A243" s="132">
        <v>173</v>
      </c>
      <c r="B243" s="133">
        <v>44551</v>
      </c>
      <c r="C243" s="133"/>
      <c r="D243" s="134" t="s">
        <v>129</v>
      </c>
      <c r="E243" s="135" t="s">
        <v>574</v>
      </c>
      <c r="F243" s="136">
        <v>2300</v>
      </c>
      <c r="G243" s="135"/>
      <c r="H243" s="135">
        <f>(2820+2200)/2</f>
        <v>2510</v>
      </c>
      <c r="I243" s="137">
        <v>3000</v>
      </c>
      <c r="J243" s="138" t="s">
        <v>813</v>
      </c>
      <c r="K243" s="139">
        <f t="shared" si="15"/>
        <v>210</v>
      </c>
      <c r="L243" s="140">
        <f t="shared" si="16"/>
        <v>9.1304347826086957E-2</v>
      </c>
      <c r="M243" s="135" t="s">
        <v>577</v>
      </c>
      <c r="N243" s="141">
        <v>44649</v>
      </c>
      <c r="O243" s="54"/>
      <c r="P243" s="54"/>
      <c r="R243" s="54"/>
      <c r="S243" s="37"/>
      <c r="T243" s="54"/>
      <c r="U243" s="37"/>
      <c r="V243" s="54"/>
      <c r="W243" s="37"/>
      <c r="X243" s="54"/>
      <c r="Y243" s="37"/>
      <c r="Z243" s="54"/>
      <c r="AA243" s="37"/>
      <c r="AB243" s="54"/>
      <c r="AC243" s="37"/>
      <c r="AD243" s="54"/>
      <c r="AE243" s="37"/>
    </row>
    <row r="244" spans="1:31" ht="12.75" customHeight="1">
      <c r="A244" s="132">
        <v>174</v>
      </c>
      <c r="B244" s="133">
        <v>44606</v>
      </c>
      <c r="C244" s="133"/>
      <c r="D244" s="134" t="s">
        <v>425</v>
      </c>
      <c r="E244" s="135" t="s">
        <v>574</v>
      </c>
      <c r="F244" s="136">
        <v>635</v>
      </c>
      <c r="G244" s="135"/>
      <c r="H244" s="135">
        <v>700</v>
      </c>
      <c r="I244" s="137">
        <v>764</v>
      </c>
      <c r="J244" s="138" t="s">
        <v>841</v>
      </c>
      <c r="K244" s="139">
        <f t="shared" si="15"/>
        <v>65</v>
      </c>
      <c r="L244" s="140">
        <f t="shared" si="16"/>
        <v>0.10236220472440945</v>
      </c>
      <c r="M244" s="135" t="s">
        <v>577</v>
      </c>
      <c r="N244" s="141">
        <v>45159</v>
      </c>
      <c r="O244" s="54"/>
      <c r="P244" s="54"/>
      <c r="R244" s="54"/>
      <c r="S244" s="37"/>
      <c r="T244" s="54"/>
      <c r="U244" s="37"/>
      <c r="V244" s="54"/>
      <c r="W244" s="37"/>
      <c r="X244" s="54"/>
      <c r="Y244" s="37"/>
      <c r="Z244" s="54"/>
      <c r="AA244" s="37"/>
      <c r="AB244" s="54"/>
      <c r="AC244" s="37"/>
      <c r="AD244" s="54"/>
      <c r="AE244" s="37"/>
    </row>
    <row r="245" spans="1:31" ht="12.75" customHeight="1">
      <c r="A245" s="132">
        <v>175</v>
      </c>
      <c r="B245" s="133">
        <v>44613</v>
      </c>
      <c r="C245" s="133"/>
      <c r="D245" s="134" t="s">
        <v>435</v>
      </c>
      <c r="E245" s="135" t="s">
        <v>574</v>
      </c>
      <c r="F245" s="136">
        <v>1255</v>
      </c>
      <c r="G245" s="135"/>
      <c r="H245" s="135">
        <v>1515</v>
      </c>
      <c r="I245" s="137">
        <v>1510</v>
      </c>
      <c r="J245" s="138" t="s">
        <v>661</v>
      </c>
      <c r="K245" s="139">
        <f t="shared" si="15"/>
        <v>260</v>
      </c>
      <c r="L245" s="140">
        <f t="shared" si="16"/>
        <v>0.20717131474103587</v>
      </c>
      <c r="M245" s="135" t="s">
        <v>577</v>
      </c>
      <c r="N245" s="141">
        <v>44834</v>
      </c>
      <c r="O245" s="54"/>
      <c r="P245" s="54"/>
      <c r="R245" s="54"/>
      <c r="S245" s="37"/>
      <c r="T245" s="54"/>
      <c r="U245" s="37"/>
      <c r="V245" s="54"/>
      <c r="W245" s="37"/>
      <c r="X245" s="54"/>
      <c r="Y245" s="37"/>
      <c r="Z245" s="54"/>
      <c r="AA245" s="37"/>
      <c r="AB245" s="54"/>
      <c r="AC245" s="37"/>
      <c r="AD245" s="54"/>
      <c r="AE245" s="37"/>
    </row>
    <row r="246" spans="1:31" ht="12.75" customHeight="1">
      <c r="A246" s="279">
        <v>176</v>
      </c>
      <c r="B246" s="270">
        <v>44670</v>
      </c>
      <c r="C246" s="270"/>
      <c r="D246" s="271" t="s">
        <v>537</v>
      </c>
      <c r="E246" s="272" t="s">
        <v>574</v>
      </c>
      <c r="F246" s="273">
        <v>445</v>
      </c>
      <c r="G246" s="273"/>
      <c r="H246" s="273">
        <v>460</v>
      </c>
      <c r="I246" s="273">
        <v>553</v>
      </c>
      <c r="J246" s="274" t="s">
        <v>903</v>
      </c>
      <c r="K246" s="275">
        <f t="shared" ref="K246" si="17">H246-F246</f>
        <v>15</v>
      </c>
      <c r="L246" s="276">
        <f t="shared" ref="L246" si="18">K246/F246</f>
        <v>3.3707865168539325E-2</v>
      </c>
      <c r="M246" s="277" t="s">
        <v>594</v>
      </c>
      <c r="N246" s="278">
        <v>45397</v>
      </c>
      <c r="O246" s="54"/>
      <c r="P246" s="54"/>
      <c r="R246" s="54"/>
      <c r="S246" s="37"/>
      <c r="T246" s="54"/>
      <c r="U246" s="37"/>
      <c r="V246" s="54"/>
      <c r="W246" s="37"/>
      <c r="X246" s="54"/>
      <c r="Y246" s="37"/>
      <c r="Z246" s="54"/>
      <c r="AA246" s="37"/>
      <c r="AB246" s="54"/>
      <c r="AC246" s="37"/>
      <c r="AD246" s="54"/>
      <c r="AE246" s="37"/>
    </row>
    <row r="247" spans="1:31" ht="12.75" customHeight="1">
      <c r="A247" s="163">
        <v>177</v>
      </c>
      <c r="B247" s="164">
        <v>44746</v>
      </c>
      <c r="C247" s="164"/>
      <c r="D247" s="165" t="s">
        <v>814</v>
      </c>
      <c r="E247" s="166" t="s">
        <v>574</v>
      </c>
      <c r="F247" s="166">
        <v>207.5</v>
      </c>
      <c r="G247" s="166"/>
      <c r="H247" s="166">
        <v>254</v>
      </c>
      <c r="I247" s="168">
        <v>254</v>
      </c>
      <c r="J247" s="138" t="s">
        <v>661</v>
      </c>
      <c r="K247" s="139">
        <f t="shared" ref="K247:K257" si="19">H247-F247</f>
        <v>46.5</v>
      </c>
      <c r="L247" s="140">
        <f t="shared" ref="L247:L257" si="20">K247/F247</f>
        <v>0.22409638554216868</v>
      </c>
      <c r="M247" s="135" t="s">
        <v>577</v>
      </c>
      <c r="N247" s="141">
        <v>44792</v>
      </c>
      <c r="O247" s="54"/>
      <c r="P247" s="54"/>
      <c r="R247" s="54"/>
      <c r="S247" s="37"/>
      <c r="T247" s="54"/>
      <c r="U247" s="37"/>
      <c r="V247" s="54"/>
      <c r="W247" s="37"/>
      <c r="X247" s="54"/>
      <c r="Y247" s="37"/>
      <c r="Z247" s="54"/>
      <c r="AA247" s="37"/>
      <c r="AB247" s="54"/>
      <c r="AC247" s="37"/>
      <c r="AD247" s="54"/>
      <c r="AE247" s="37"/>
    </row>
    <row r="248" spans="1:31" ht="12.75" customHeight="1">
      <c r="A248" s="163">
        <v>178</v>
      </c>
      <c r="B248" s="164">
        <v>44775</v>
      </c>
      <c r="C248" s="164"/>
      <c r="D248" s="165" t="s">
        <v>479</v>
      </c>
      <c r="E248" s="166" t="s">
        <v>574</v>
      </c>
      <c r="F248" s="166">
        <v>31.25</v>
      </c>
      <c r="G248" s="166"/>
      <c r="H248" s="166">
        <v>38.75</v>
      </c>
      <c r="I248" s="168">
        <v>38</v>
      </c>
      <c r="J248" s="138" t="s">
        <v>661</v>
      </c>
      <c r="K248" s="139">
        <f t="shared" si="19"/>
        <v>7.5</v>
      </c>
      <c r="L248" s="140">
        <f t="shared" si="20"/>
        <v>0.24</v>
      </c>
      <c r="M248" s="135" t="s">
        <v>577</v>
      </c>
      <c r="N248" s="141">
        <v>44844</v>
      </c>
      <c r="O248" s="54"/>
      <c r="P248" s="54"/>
      <c r="R248" s="54"/>
      <c r="S248" s="37"/>
      <c r="T248" s="54"/>
      <c r="U248" s="37"/>
      <c r="V248" s="54"/>
      <c r="W248" s="37"/>
      <c r="X248" s="54"/>
      <c r="Y248" s="37"/>
      <c r="Z248" s="54"/>
      <c r="AA248" s="37"/>
      <c r="AB248" s="54"/>
      <c r="AC248" s="37"/>
      <c r="AD248" s="54"/>
      <c r="AE248" s="37"/>
    </row>
    <row r="249" spans="1:31" ht="12.75" customHeight="1">
      <c r="A249" s="163">
        <v>179</v>
      </c>
      <c r="B249" s="164">
        <v>44841</v>
      </c>
      <c r="C249" s="164"/>
      <c r="D249" s="165" t="s">
        <v>815</v>
      </c>
      <c r="E249" s="166" t="s">
        <v>574</v>
      </c>
      <c r="F249" s="136">
        <v>665</v>
      </c>
      <c r="G249" s="166"/>
      <c r="H249" s="166">
        <v>807.5</v>
      </c>
      <c r="I249" s="168">
        <v>840</v>
      </c>
      <c r="J249" s="138" t="s">
        <v>813</v>
      </c>
      <c r="K249" s="139">
        <f t="shared" si="19"/>
        <v>142.5</v>
      </c>
      <c r="L249" s="140">
        <f t="shared" si="20"/>
        <v>0.21428571428571427</v>
      </c>
      <c r="M249" s="135" t="s">
        <v>577</v>
      </c>
      <c r="N249" s="141">
        <v>45097</v>
      </c>
      <c r="O249" s="54"/>
      <c r="P249" s="54"/>
      <c r="R249" s="54"/>
      <c r="S249" s="37"/>
      <c r="T249" s="54"/>
      <c r="U249" s="37"/>
      <c r="V249" s="54"/>
      <c r="W249" s="37"/>
      <c r="X249" s="54"/>
      <c r="Y249" s="37"/>
      <c r="Z249" s="54"/>
      <c r="AA249" s="37"/>
      <c r="AB249" s="54"/>
      <c r="AC249" s="37"/>
      <c r="AD249" s="54"/>
      <c r="AE249" s="37"/>
    </row>
    <row r="250" spans="1:31" ht="12.75" customHeight="1">
      <c r="A250" s="163">
        <v>180</v>
      </c>
      <c r="B250" s="164">
        <v>44844</v>
      </c>
      <c r="C250" s="164"/>
      <c r="D250" s="165" t="s">
        <v>427</v>
      </c>
      <c r="E250" s="166" t="s">
        <v>574</v>
      </c>
      <c r="F250" s="136">
        <v>227.5</v>
      </c>
      <c r="G250" s="166"/>
      <c r="H250" s="166">
        <v>270</v>
      </c>
      <c r="I250" s="168">
        <v>291</v>
      </c>
      <c r="J250" s="138" t="s">
        <v>843</v>
      </c>
      <c r="K250" s="139">
        <f t="shared" si="19"/>
        <v>42.5</v>
      </c>
      <c r="L250" s="140">
        <f t="shared" si="20"/>
        <v>0.18681318681318682</v>
      </c>
      <c r="M250" s="135" t="s">
        <v>577</v>
      </c>
      <c r="N250" s="141">
        <v>45160</v>
      </c>
      <c r="O250" s="54"/>
      <c r="P250" s="54"/>
      <c r="R250" s="54"/>
      <c r="S250" s="37"/>
      <c r="T250" s="54"/>
      <c r="U250" s="37"/>
      <c r="V250" s="54"/>
      <c r="W250" s="37"/>
      <c r="X250" s="54"/>
      <c r="Y250" s="37"/>
      <c r="Z250" s="54"/>
      <c r="AA250" s="37"/>
      <c r="AB250" s="54"/>
      <c r="AC250" s="37"/>
      <c r="AD250" s="54"/>
      <c r="AE250" s="37"/>
    </row>
    <row r="251" spans="1:31" ht="12.75" customHeight="1">
      <c r="A251" s="163">
        <v>181</v>
      </c>
      <c r="B251" s="164">
        <v>44845</v>
      </c>
      <c r="C251" s="164"/>
      <c r="D251" s="165" t="s">
        <v>425</v>
      </c>
      <c r="E251" s="166" t="s">
        <v>574</v>
      </c>
      <c r="F251" s="136">
        <v>555</v>
      </c>
      <c r="G251" s="166"/>
      <c r="H251" s="166">
        <v>700</v>
      </c>
      <c r="I251" s="168">
        <v>765</v>
      </c>
      <c r="J251" s="138" t="s">
        <v>842</v>
      </c>
      <c r="K251" s="139">
        <f t="shared" si="19"/>
        <v>145</v>
      </c>
      <c r="L251" s="140">
        <f t="shared" si="20"/>
        <v>0.26126126126126126</v>
      </c>
      <c r="M251" s="135" t="s">
        <v>577</v>
      </c>
      <c r="N251" s="141">
        <v>45159</v>
      </c>
      <c r="O251" s="54"/>
      <c r="P251" s="54"/>
      <c r="R251" s="54"/>
      <c r="S251" s="37"/>
      <c r="T251" s="54"/>
      <c r="U251" s="37"/>
      <c r="V251" s="54"/>
      <c r="W251" s="37"/>
      <c r="X251" s="54"/>
      <c r="Y251" s="37"/>
      <c r="Z251" s="54"/>
      <c r="AA251" s="37"/>
      <c r="AB251" s="54"/>
      <c r="AC251" s="37"/>
      <c r="AD251" s="54"/>
      <c r="AE251" s="37"/>
    </row>
    <row r="252" spans="1:31" ht="12.75" customHeight="1">
      <c r="A252" s="163">
        <v>182</v>
      </c>
      <c r="B252" s="164">
        <v>44981</v>
      </c>
      <c r="C252" s="164"/>
      <c r="D252" s="165" t="s">
        <v>442</v>
      </c>
      <c r="E252" s="166" t="s">
        <v>574</v>
      </c>
      <c r="F252" s="136">
        <v>1675</v>
      </c>
      <c r="G252" s="166"/>
      <c r="H252" s="166">
        <v>2080</v>
      </c>
      <c r="I252" s="168">
        <v>2080</v>
      </c>
      <c r="J252" s="138" t="s">
        <v>661</v>
      </c>
      <c r="K252" s="139">
        <f t="shared" si="19"/>
        <v>405</v>
      </c>
      <c r="L252" s="140">
        <f t="shared" si="20"/>
        <v>0.2417910447761194</v>
      </c>
      <c r="M252" s="135" t="s">
        <v>577</v>
      </c>
      <c r="N252" s="141">
        <v>45119</v>
      </c>
      <c r="O252" s="54"/>
      <c r="P252" s="54"/>
      <c r="R252" s="54"/>
      <c r="S252" s="37" t="s">
        <v>839</v>
      </c>
      <c r="T252" s="54"/>
      <c r="U252" s="37"/>
      <c r="V252" s="54"/>
      <c r="W252" s="37"/>
      <c r="X252" s="54"/>
      <c r="Y252" s="37"/>
      <c r="Z252" s="54"/>
      <c r="AA252" s="37"/>
      <c r="AB252" s="54"/>
      <c r="AC252" s="37"/>
      <c r="AD252" s="54"/>
      <c r="AE252" s="37"/>
    </row>
    <row r="253" spans="1:31" ht="12.75" customHeight="1">
      <c r="A253" s="163">
        <v>183</v>
      </c>
      <c r="B253" s="164">
        <v>44986</v>
      </c>
      <c r="C253" s="164"/>
      <c r="D253" s="165" t="s">
        <v>479</v>
      </c>
      <c r="E253" s="166" t="s">
        <v>574</v>
      </c>
      <c r="F253" s="136">
        <v>57.5</v>
      </c>
      <c r="G253" s="166"/>
      <c r="H253" s="166">
        <v>120</v>
      </c>
      <c r="I253" s="168">
        <v>120</v>
      </c>
      <c r="J253" s="138" t="s">
        <v>661</v>
      </c>
      <c r="K253" s="139">
        <f t="shared" si="19"/>
        <v>62.5</v>
      </c>
      <c r="L253" s="140">
        <f t="shared" si="20"/>
        <v>1.0869565217391304</v>
      </c>
      <c r="M253" s="135" t="s">
        <v>577</v>
      </c>
      <c r="N253" s="141">
        <v>45049</v>
      </c>
      <c r="O253" s="54"/>
      <c r="P253" s="54"/>
      <c r="R253" s="54"/>
      <c r="S253" s="37" t="s">
        <v>839</v>
      </c>
      <c r="T253" s="54"/>
      <c r="U253" s="37"/>
      <c r="V253" s="54"/>
      <c r="W253" s="37"/>
      <c r="X253" s="54"/>
      <c r="Y253" s="37"/>
      <c r="Z253" s="54"/>
      <c r="AA253" s="37"/>
      <c r="AB253" s="54"/>
      <c r="AC253" s="37"/>
      <c r="AD253" s="54"/>
      <c r="AE253" s="37"/>
    </row>
    <row r="254" spans="1:31" ht="12.75" customHeight="1">
      <c r="A254" s="163">
        <v>184</v>
      </c>
      <c r="B254" s="164">
        <v>45008</v>
      </c>
      <c r="C254" s="164"/>
      <c r="D254" s="165" t="s">
        <v>496</v>
      </c>
      <c r="E254" s="166" t="s">
        <v>574</v>
      </c>
      <c r="F254" s="136">
        <v>2765</v>
      </c>
      <c r="G254" s="166"/>
      <c r="H254" s="166">
        <v>3547.5</v>
      </c>
      <c r="I254" s="168">
        <v>3523</v>
      </c>
      <c r="J254" s="138" t="s">
        <v>661</v>
      </c>
      <c r="K254" s="139">
        <f t="shared" si="19"/>
        <v>782.5</v>
      </c>
      <c r="L254" s="140">
        <f t="shared" si="20"/>
        <v>0.28300180831826399</v>
      </c>
      <c r="M254" s="135" t="s">
        <v>577</v>
      </c>
      <c r="N254" s="141">
        <v>45177</v>
      </c>
      <c r="O254" s="54"/>
      <c r="P254" s="54"/>
      <c r="R254" s="54"/>
      <c r="S254" s="37" t="s">
        <v>839</v>
      </c>
      <c r="T254" s="54"/>
      <c r="U254" s="37"/>
      <c r="V254" s="54"/>
      <c r="W254" s="37"/>
      <c r="X254" s="54"/>
      <c r="Y254" s="37"/>
      <c r="Z254" s="54"/>
      <c r="AA254" s="37"/>
      <c r="AB254" s="54"/>
      <c r="AC254" s="37"/>
      <c r="AD254" s="54"/>
      <c r="AE254" s="37"/>
    </row>
    <row r="255" spans="1:31" ht="12.75" customHeight="1">
      <c r="A255" s="163">
        <v>185</v>
      </c>
      <c r="B255" s="164">
        <v>45027</v>
      </c>
      <c r="C255" s="164"/>
      <c r="D255" s="165" t="s">
        <v>816</v>
      </c>
      <c r="E255" s="166" t="s">
        <v>574</v>
      </c>
      <c r="F255" s="166">
        <v>460</v>
      </c>
      <c r="G255" s="166"/>
      <c r="H255" s="166">
        <v>825</v>
      </c>
      <c r="I255" s="168">
        <v>810</v>
      </c>
      <c r="J255" s="138" t="s">
        <v>661</v>
      </c>
      <c r="K255" s="139">
        <f t="shared" si="19"/>
        <v>365</v>
      </c>
      <c r="L255" s="140">
        <f t="shared" si="20"/>
        <v>0.79347826086956519</v>
      </c>
      <c r="M255" s="135" t="s">
        <v>577</v>
      </c>
      <c r="N255" s="141">
        <v>45155</v>
      </c>
      <c r="O255" s="54"/>
      <c r="P255" s="54"/>
      <c r="R255" s="54"/>
      <c r="S255" s="37" t="s">
        <v>839</v>
      </c>
      <c r="T255" s="54"/>
      <c r="U255" s="37"/>
      <c r="V255" s="54"/>
      <c r="W255" s="37"/>
      <c r="X255" s="54"/>
      <c r="Y255" s="37"/>
      <c r="Z255" s="54"/>
      <c r="AA255" s="37"/>
      <c r="AB255" s="54"/>
      <c r="AC255" s="37"/>
      <c r="AD255" s="54"/>
      <c r="AE255" s="37"/>
    </row>
    <row r="256" spans="1:31" ht="12.75" customHeight="1">
      <c r="A256" s="163">
        <v>186</v>
      </c>
      <c r="B256" s="164">
        <v>45050</v>
      </c>
      <c r="C256" s="164"/>
      <c r="D256" s="165" t="s">
        <v>41</v>
      </c>
      <c r="E256" s="166" t="s">
        <v>574</v>
      </c>
      <c r="F256" s="166">
        <v>3630</v>
      </c>
      <c r="G256" s="166"/>
      <c r="H256" s="166">
        <v>5150</v>
      </c>
      <c r="I256" s="168">
        <v>5040</v>
      </c>
      <c r="J256" s="138" t="s">
        <v>661</v>
      </c>
      <c r="K256" s="139">
        <f t="shared" si="19"/>
        <v>1520</v>
      </c>
      <c r="L256" s="140">
        <f t="shared" si="20"/>
        <v>0.41873278236914602</v>
      </c>
      <c r="M256" s="135" t="s">
        <v>577</v>
      </c>
      <c r="N256" s="141">
        <v>45344</v>
      </c>
      <c r="O256" s="54"/>
      <c r="P256" s="54"/>
      <c r="R256" s="54"/>
      <c r="S256" s="37" t="s">
        <v>839</v>
      </c>
      <c r="T256" s="54"/>
      <c r="U256" s="37"/>
      <c r="V256" s="54"/>
      <c r="W256" s="37"/>
      <c r="X256" s="54"/>
      <c r="Y256" s="37"/>
      <c r="Z256" s="54"/>
      <c r="AA256" s="37"/>
      <c r="AB256" s="54"/>
      <c r="AC256" s="37"/>
      <c r="AD256" s="54"/>
      <c r="AE256" s="37"/>
    </row>
    <row r="257" spans="1:39" ht="12.75" customHeight="1">
      <c r="A257" s="163">
        <v>187</v>
      </c>
      <c r="B257" s="164">
        <v>45075</v>
      </c>
      <c r="C257" s="164"/>
      <c r="D257" s="165" t="s">
        <v>817</v>
      </c>
      <c r="E257" s="166" t="s">
        <v>574</v>
      </c>
      <c r="F257" s="136">
        <v>585</v>
      </c>
      <c r="G257" s="166"/>
      <c r="H257" s="166">
        <v>732</v>
      </c>
      <c r="I257" s="168">
        <v>732</v>
      </c>
      <c r="J257" s="138" t="s">
        <v>661</v>
      </c>
      <c r="K257" s="139">
        <f t="shared" si="19"/>
        <v>147</v>
      </c>
      <c r="L257" s="140">
        <f t="shared" si="20"/>
        <v>0.25128205128205128</v>
      </c>
      <c r="M257" s="135" t="s">
        <v>577</v>
      </c>
      <c r="N257" s="141">
        <v>45152</v>
      </c>
      <c r="O257" s="54"/>
      <c r="P257" s="54"/>
      <c r="R257" s="54"/>
      <c r="S257" s="37" t="s">
        <v>839</v>
      </c>
      <c r="T257" s="54"/>
      <c r="U257" s="37"/>
      <c r="V257" s="54"/>
      <c r="W257" s="37"/>
      <c r="X257" s="54"/>
      <c r="Y257" s="37"/>
      <c r="Z257" s="54"/>
      <c r="AA257" s="37"/>
      <c r="AB257" s="54"/>
      <c r="AC257" s="37"/>
      <c r="AD257" s="54"/>
      <c r="AE257" s="37"/>
      <c r="AG257" s="37"/>
      <c r="AH257" s="54"/>
      <c r="AJ257" s="37"/>
      <c r="AL257" s="37"/>
      <c r="AM257" s="54"/>
    </row>
    <row r="258" spans="1:39" ht="12.75" customHeight="1">
      <c r="A258" s="181">
        <v>188</v>
      </c>
      <c r="B258" s="182">
        <v>45078</v>
      </c>
      <c r="C258" s="53"/>
      <c r="D258" s="53" t="s">
        <v>526</v>
      </c>
      <c r="E258" s="183" t="s">
        <v>574</v>
      </c>
      <c r="F258" s="51" t="s">
        <v>818</v>
      </c>
      <c r="G258" s="51"/>
      <c r="H258" s="51"/>
      <c r="I258" s="51">
        <v>4300</v>
      </c>
      <c r="J258" s="51" t="s">
        <v>575</v>
      </c>
      <c r="K258" s="51"/>
      <c r="L258" s="51"/>
      <c r="M258" s="51"/>
      <c r="N258" s="51"/>
      <c r="O258" s="54"/>
      <c r="P258" s="54"/>
      <c r="R258" s="54"/>
      <c r="S258" s="37" t="s">
        <v>839</v>
      </c>
      <c r="T258" s="54"/>
      <c r="U258" s="37"/>
      <c r="V258" s="54"/>
      <c r="W258" s="37"/>
      <c r="X258" s="54"/>
      <c r="Y258" s="37"/>
      <c r="Z258" s="54"/>
      <c r="AA258" s="37"/>
      <c r="AB258" s="54"/>
      <c r="AC258" s="37"/>
      <c r="AD258" s="54"/>
      <c r="AE258" s="37"/>
      <c r="AG258" s="37"/>
      <c r="AH258" s="54"/>
      <c r="AJ258" s="37"/>
      <c r="AL258" s="37"/>
      <c r="AM258" s="54"/>
    </row>
    <row r="259" spans="1:39" ht="12.75" customHeight="1">
      <c r="A259" s="163">
        <v>189</v>
      </c>
      <c r="B259" s="164">
        <v>45103</v>
      </c>
      <c r="C259" s="164"/>
      <c r="D259" s="165" t="s">
        <v>837</v>
      </c>
      <c r="E259" s="166" t="s">
        <v>574</v>
      </c>
      <c r="F259" s="136">
        <v>282.5</v>
      </c>
      <c r="G259" s="166"/>
      <c r="H259" s="166">
        <v>383</v>
      </c>
      <c r="I259" s="168">
        <v>383</v>
      </c>
      <c r="J259" s="138" t="s">
        <v>661</v>
      </c>
      <c r="K259" s="139">
        <f>H259-F259</f>
        <v>100.5</v>
      </c>
      <c r="L259" s="140">
        <f>K259/F259</f>
        <v>0.35575221238938054</v>
      </c>
      <c r="M259" s="135" t="s">
        <v>577</v>
      </c>
      <c r="N259" s="141">
        <v>45265</v>
      </c>
      <c r="O259" s="54"/>
      <c r="P259" s="54"/>
      <c r="R259" s="54"/>
      <c r="S259" s="37" t="s">
        <v>839</v>
      </c>
      <c r="T259" s="54"/>
      <c r="U259" s="37"/>
      <c r="V259" s="54"/>
      <c r="W259" s="37"/>
      <c r="X259" s="54"/>
      <c r="Y259" s="37"/>
      <c r="Z259" s="54"/>
      <c r="AA259" s="37"/>
      <c r="AB259" s="54"/>
      <c r="AC259" s="37"/>
      <c r="AD259" s="54"/>
      <c r="AE259" s="37"/>
      <c r="AG259" s="37"/>
      <c r="AH259" s="54"/>
      <c r="AJ259" s="37"/>
      <c r="AL259" s="37"/>
      <c r="AM259" s="54"/>
    </row>
    <row r="260" spans="1:39" ht="12.75" customHeight="1">
      <c r="A260" s="163">
        <v>190</v>
      </c>
      <c r="B260" s="164">
        <v>45120</v>
      </c>
      <c r="C260" s="164"/>
      <c r="D260" s="165" t="s">
        <v>525</v>
      </c>
      <c r="E260" s="166" t="s">
        <v>574</v>
      </c>
      <c r="F260" s="136">
        <v>2312.5</v>
      </c>
      <c r="G260" s="166"/>
      <c r="H260" s="166">
        <v>2935</v>
      </c>
      <c r="I260" s="168">
        <v>2935</v>
      </c>
      <c r="J260" s="138" t="s">
        <v>661</v>
      </c>
      <c r="K260" s="139">
        <f>H260-F260</f>
        <v>622.5</v>
      </c>
      <c r="L260" s="140">
        <f>K260/F260</f>
        <v>0.26918918918918922</v>
      </c>
      <c r="M260" s="135" t="s">
        <v>577</v>
      </c>
      <c r="N260" s="141">
        <v>45177</v>
      </c>
      <c r="O260" s="54"/>
      <c r="P260" s="54"/>
      <c r="R260" s="54"/>
      <c r="S260" s="37" t="s">
        <v>839</v>
      </c>
      <c r="T260" s="54"/>
      <c r="U260" s="37"/>
      <c r="V260" s="54"/>
      <c r="W260" s="37"/>
      <c r="X260" s="54"/>
      <c r="Y260" s="37"/>
      <c r="Z260" s="54"/>
      <c r="AA260" s="37"/>
      <c r="AB260" s="54"/>
      <c r="AC260" s="37"/>
      <c r="AD260" s="54"/>
      <c r="AE260" s="37"/>
      <c r="AG260" s="37"/>
      <c r="AH260" s="54"/>
      <c r="AJ260" s="37"/>
      <c r="AL260" s="37"/>
      <c r="AM260" s="54"/>
    </row>
    <row r="261" spans="1:39" ht="12.75" customHeight="1">
      <c r="A261" s="163">
        <v>191</v>
      </c>
      <c r="B261" s="164">
        <v>45125</v>
      </c>
      <c r="C261" s="164"/>
      <c r="D261" s="165" t="s">
        <v>200</v>
      </c>
      <c r="E261" s="166" t="s">
        <v>574</v>
      </c>
      <c r="F261" s="136">
        <v>3980</v>
      </c>
      <c r="G261" s="166"/>
      <c r="H261" s="166">
        <v>4895</v>
      </c>
      <c r="I261" s="168">
        <v>4895</v>
      </c>
      <c r="J261" s="138" t="s">
        <v>661</v>
      </c>
      <c r="K261" s="139">
        <f>H261-F261</f>
        <v>915</v>
      </c>
      <c r="L261" s="140">
        <f>K261/F261</f>
        <v>0.22989949748743718</v>
      </c>
      <c r="M261" s="135" t="s">
        <v>577</v>
      </c>
      <c r="N261" s="141">
        <v>45155</v>
      </c>
      <c r="O261" s="54"/>
      <c r="P261" s="54"/>
      <c r="R261" s="54"/>
      <c r="S261" s="37" t="s">
        <v>839</v>
      </c>
      <c r="T261" s="54"/>
      <c r="U261" s="37"/>
      <c r="V261" s="54"/>
      <c r="W261" s="37"/>
      <c r="X261" s="54"/>
      <c r="Y261" s="37"/>
      <c r="Z261" s="54"/>
      <c r="AA261" s="37"/>
      <c r="AB261" s="54"/>
      <c r="AC261" s="37"/>
      <c r="AD261" s="54"/>
      <c r="AE261" s="37"/>
      <c r="AH261" s="54"/>
      <c r="AJ261" s="37"/>
      <c r="AM261" s="54"/>
    </row>
    <row r="262" spans="1:39" ht="12.75" customHeight="1">
      <c r="A262" s="163">
        <v>192</v>
      </c>
      <c r="B262" s="164">
        <v>45145</v>
      </c>
      <c r="C262" s="164"/>
      <c r="D262" s="165" t="s">
        <v>840</v>
      </c>
      <c r="E262" s="166" t="s">
        <v>574</v>
      </c>
      <c r="F262" s="136">
        <v>565</v>
      </c>
      <c r="G262" s="166"/>
      <c r="H262" s="166">
        <v>725</v>
      </c>
      <c r="I262" s="168">
        <v>725</v>
      </c>
      <c r="J262" s="138" t="s">
        <v>661</v>
      </c>
      <c r="K262" s="139">
        <f>H262-F262</f>
        <v>160</v>
      </c>
      <c r="L262" s="140">
        <f>K262/F262</f>
        <v>0.2831858407079646</v>
      </c>
      <c r="M262" s="135" t="s">
        <v>577</v>
      </c>
      <c r="N262" s="141">
        <v>45169</v>
      </c>
      <c r="O262" s="54"/>
      <c r="P262" s="54"/>
      <c r="R262" s="54"/>
      <c r="S262" s="37" t="s">
        <v>839</v>
      </c>
      <c r="T262" s="54"/>
      <c r="U262" s="37"/>
      <c r="V262" s="54"/>
      <c r="W262" s="37"/>
      <c r="X262" s="54"/>
      <c r="Y262" s="37"/>
      <c r="Z262" s="54"/>
      <c r="AA262" s="37"/>
      <c r="AB262" s="54"/>
      <c r="AC262" s="37"/>
      <c r="AD262" s="54"/>
      <c r="AE262" s="37"/>
      <c r="AH262" s="54"/>
      <c r="AJ262" s="37"/>
      <c r="AM262" s="54"/>
    </row>
    <row r="263" spans="1:39" ht="12.75" customHeight="1">
      <c r="A263" s="239">
        <v>193</v>
      </c>
      <c r="B263" s="240">
        <v>45167</v>
      </c>
      <c r="C263" s="240"/>
      <c r="D263" s="241" t="s">
        <v>844</v>
      </c>
      <c r="E263" s="242" t="s">
        <v>574</v>
      </c>
      <c r="F263" s="136">
        <v>700</v>
      </c>
      <c r="G263" s="242"/>
      <c r="H263" s="242">
        <v>950</v>
      </c>
      <c r="I263" s="243">
        <v>950</v>
      </c>
      <c r="J263" s="244" t="s">
        <v>661</v>
      </c>
      <c r="K263" s="139">
        <f>H263-F263</f>
        <v>250</v>
      </c>
      <c r="L263" s="140">
        <f>K263/F263</f>
        <v>0.35714285714285715</v>
      </c>
      <c r="M263" s="135" t="s">
        <v>577</v>
      </c>
      <c r="N263" s="141">
        <v>45261</v>
      </c>
      <c r="O263" s="54"/>
      <c r="P263" s="54"/>
      <c r="R263" s="54"/>
      <c r="S263" s="37" t="s">
        <v>839</v>
      </c>
      <c r="T263" s="54"/>
      <c r="U263" s="37"/>
      <c r="V263" s="54"/>
      <c r="W263" s="37"/>
      <c r="X263" s="54"/>
      <c r="Y263" s="37"/>
      <c r="Z263" s="54"/>
      <c r="AA263" s="37"/>
      <c r="AB263" s="54"/>
      <c r="AC263" s="37"/>
      <c r="AD263" s="54"/>
      <c r="AE263" s="37"/>
      <c r="AH263" s="54"/>
      <c r="AJ263" s="37"/>
      <c r="AM263" s="54"/>
    </row>
    <row r="264" spans="1:39" ht="12.75" customHeight="1">
      <c r="A264" s="181">
        <v>194</v>
      </c>
      <c r="B264" s="182">
        <v>45184</v>
      </c>
      <c r="C264" s="53"/>
      <c r="D264" s="53" t="s">
        <v>528</v>
      </c>
      <c r="E264" s="183" t="s">
        <v>574</v>
      </c>
      <c r="F264" s="51" t="s">
        <v>846</v>
      </c>
      <c r="G264" s="51"/>
      <c r="H264" s="51"/>
      <c r="I264" s="51">
        <v>480</v>
      </c>
      <c r="J264" s="51" t="s">
        <v>575</v>
      </c>
      <c r="K264" s="51"/>
      <c r="L264" s="51"/>
      <c r="M264" s="51"/>
      <c r="N264" s="51"/>
      <c r="O264" s="54"/>
      <c r="P264" s="54"/>
      <c r="R264" s="54"/>
      <c r="S264" s="37" t="s">
        <v>839</v>
      </c>
      <c r="T264" s="54"/>
      <c r="U264" s="37"/>
      <c r="V264" s="54"/>
      <c r="W264" s="37"/>
      <c r="X264" s="54"/>
      <c r="Y264" s="37"/>
      <c r="Z264" s="54"/>
      <c r="AA264" s="37"/>
      <c r="AB264" s="54"/>
      <c r="AC264" s="37"/>
      <c r="AD264" s="54"/>
      <c r="AE264" s="37"/>
      <c r="AH264" s="54"/>
      <c r="AJ264" s="37"/>
      <c r="AM264" s="54"/>
    </row>
    <row r="265" spans="1:39" ht="12.75" customHeight="1">
      <c r="A265" s="239">
        <v>195</v>
      </c>
      <c r="B265" s="240">
        <v>45203</v>
      </c>
      <c r="C265" s="240"/>
      <c r="D265" s="241" t="s">
        <v>173</v>
      </c>
      <c r="E265" s="242" t="s">
        <v>574</v>
      </c>
      <c r="F265" s="136">
        <v>992.5</v>
      </c>
      <c r="G265" s="242"/>
      <c r="H265" s="242">
        <v>1198</v>
      </c>
      <c r="I265" s="243">
        <v>1198</v>
      </c>
      <c r="J265" s="244" t="s">
        <v>661</v>
      </c>
      <c r="K265" s="139">
        <f>H265-F265</f>
        <v>205.5</v>
      </c>
      <c r="L265" s="140">
        <f>K265/F265</f>
        <v>0.2070528967254408</v>
      </c>
      <c r="M265" s="135" t="s">
        <v>577</v>
      </c>
      <c r="N265" s="141">
        <v>45392</v>
      </c>
      <c r="O265" s="54"/>
      <c r="P265" s="54"/>
      <c r="R265" s="54"/>
      <c r="S265" s="37" t="s">
        <v>850</v>
      </c>
      <c r="T265" s="54"/>
      <c r="U265" s="37"/>
      <c r="V265" s="54"/>
      <c r="W265" s="37"/>
      <c r="X265" s="54"/>
      <c r="Y265" s="37"/>
      <c r="Z265" s="54"/>
      <c r="AA265" s="37"/>
      <c r="AB265" s="54"/>
      <c r="AC265" s="37"/>
      <c r="AD265" s="54"/>
      <c r="AE265" s="37"/>
      <c r="AH265" s="54"/>
      <c r="AJ265" s="37"/>
      <c r="AM265" s="54"/>
    </row>
    <row r="266" spans="1:39" ht="12.75" customHeight="1">
      <c r="A266" s="239">
        <v>196</v>
      </c>
      <c r="B266" s="240">
        <v>45216</v>
      </c>
      <c r="C266" s="240"/>
      <c r="D266" s="241" t="s">
        <v>105</v>
      </c>
      <c r="E266" s="242" t="s">
        <v>574</v>
      </c>
      <c r="F266" s="136">
        <v>5425</v>
      </c>
      <c r="G266" s="242"/>
      <c r="H266" s="242">
        <v>6880</v>
      </c>
      <c r="I266" s="243">
        <v>6870</v>
      </c>
      <c r="J266" s="244" t="s">
        <v>661</v>
      </c>
      <c r="K266" s="139">
        <f>H266-F266</f>
        <v>1455</v>
      </c>
      <c r="L266" s="140">
        <f>K266/F266</f>
        <v>0.26820276497695855</v>
      </c>
      <c r="M266" s="135" t="s">
        <v>577</v>
      </c>
      <c r="N266" s="141">
        <v>45342</v>
      </c>
      <c r="O266" s="54"/>
      <c r="P266" s="54"/>
      <c r="R266" s="54"/>
      <c r="S266" s="37" t="s">
        <v>850</v>
      </c>
      <c r="T266" s="54"/>
      <c r="U266" s="37"/>
      <c r="V266" s="54"/>
      <c r="W266" s="37"/>
      <c r="X266" s="54"/>
      <c r="Y266" s="37"/>
      <c r="Z266" s="54"/>
      <c r="AA266" s="37"/>
      <c r="AB266" s="54"/>
      <c r="AC266" s="37"/>
      <c r="AD266" s="54"/>
      <c r="AE266" s="37"/>
      <c r="AH266" s="54"/>
      <c r="AJ266" s="37"/>
      <c r="AM266" s="54"/>
    </row>
    <row r="267" spans="1:39" ht="12.75" customHeight="1">
      <c r="A267" s="239">
        <v>197</v>
      </c>
      <c r="B267" s="240">
        <v>45216</v>
      </c>
      <c r="C267" s="240"/>
      <c r="D267" s="241" t="s">
        <v>847</v>
      </c>
      <c r="E267" s="242" t="s">
        <v>574</v>
      </c>
      <c r="F267" s="136">
        <v>1090</v>
      </c>
      <c r="G267" s="242"/>
      <c r="H267" s="242">
        <v>1415</v>
      </c>
      <c r="I267" s="243">
        <v>1415</v>
      </c>
      <c r="J267" s="244" t="s">
        <v>661</v>
      </c>
      <c r="K267" s="139">
        <f>H267-F267</f>
        <v>325</v>
      </c>
      <c r="L267" s="140">
        <f>K267/F267</f>
        <v>0.29816513761467889</v>
      </c>
      <c r="M267" s="135" t="s">
        <v>577</v>
      </c>
      <c r="N267" s="141">
        <v>45282</v>
      </c>
      <c r="O267" s="54"/>
      <c r="P267" s="54"/>
      <c r="R267" s="54"/>
      <c r="S267" s="37" t="s">
        <v>839</v>
      </c>
      <c r="T267" s="54"/>
      <c r="U267" s="37"/>
      <c r="V267" s="54"/>
      <c r="W267" s="37"/>
      <c r="X267" s="54"/>
      <c r="Y267" s="37"/>
      <c r="Z267" s="54"/>
      <c r="AA267" s="37"/>
      <c r="AB267" s="54"/>
      <c r="AC267" s="37"/>
      <c r="AD267" s="54"/>
      <c r="AE267" s="37"/>
      <c r="AH267" s="54"/>
      <c r="AJ267" s="37"/>
      <c r="AM267" s="54"/>
    </row>
    <row r="268" spans="1:39" ht="12.75" customHeight="1">
      <c r="A268" s="239">
        <v>198</v>
      </c>
      <c r="B268" s="240">
        <v>45236</v>
      </c>
      <c r="C268" s="240"/>
      <c r="D268" s="241" t="s">
        <v>851</v>
      </c>
      <c r="E268" s="242" t="s">
        <v>574</v>
      </c>
      <c r="F268" s="136">
        <v>1270</v>
      </c>
      <c r="G268" s="242"/>
      <c r="H268" s="242">
        <v>1613</v>
      </c>
      <c r="I268" s="243">
        <v>1613</v>
      </c>
      <c r="J268" s="244" t="s">
        <v>661</v>
      </c>
      <c r="K268" s="139">
        <f>H268-F268</f>
        <v>343</v>
      </c>
      <c r="L268" s="140">
        <f>K268/F268</f>
        <v>0.27007874015748029</v>
      </c>
      <c r="M268" s="135" t="s">
        <v>577</v>
      </c>
      <c r="N268" s="141">
        <v>45246</v>
      </c>
      <c r="O268" s="54"/>
      <c r="P268" s="54"/>
      <c r="R268" s="54"/>
      <c r="S268" s="37" t="s">
        <v>850</v>
      </c>
      <c r="T268" s="54"/>
      <c r="U268" s="37"/>
      <c r="V268" s="54"/>
      <c r="W268" s="37"/>
      <c r="X268" s="54"/>
      <c r="Y268" s="37"/>
      <c r="Z268" s="54"/>
      <c r="AA268" s="37"/>
      <c r="AB268" s="54"/>
      <c r="AC268" s="37"/>
      <c r="AD268" s="54"/>
      <c r="AE268" s="37"/>
      <c r="AH268" s="54"/>
      <c r="AJ268" s="37"/>
      <c r="AM268" s="54"/>
    </row>
    <row r="269" spans="1:39" ht="12.75" customHeight="1">
      <c r="A269" s="181">
        <v>199</v>
      </c>
      <c r="B269" s="182">
        <v>45251</v>
      </c>
      <c r="C269" s="53"/>
      <c r="D269" s="53" t="s">
        <v>852</v>
      </c>
      <c r="E269" s="183" t="s">
        <v>574</v>
      </c>
      <c r="F269" s="51" t="s">
        <v>853</v>
      </c>
      <c r="G269" s="51"/>
      <c r="H269" s="51"/>
      <c r="I269" s="51">
        <v>1490</v>
      </c>
      <c r="J269" s="51" t="s">
        <v>575</v>
      </c>
      <c r="K269" s="51"/>
      <c r="L269" s="51"/>
      <c r="M269" s="51"/>
      <c r="N269" s="51"/>
      <c r="O269" s="54"/>
      <c r="P269" s="54"/>
      <c r="R269" s="54"/>
      <c r="S269" s="37" t="s">
        <v>839</v>
      </c>
      <c r="T269" s="54"/>
      <c r="U269" s="37"/>
      <c r="V269" s="54"/>
      <c r="W269" s="37"/>
      <c r="X269" s="54"/>
      <c r="Y269" s="37"/>
      <c r="Z269" s="54"/>
      <c r="AA269" s="37"/>
      <c r="AB269" s="54"/>
      <c r="AC269" s="37"/>
      <c r="AD269" s="54"/>
      <c r="AE269" s="37"/>
      <c r="AH269" s="54"/>
      <c r="AJ269" s="37"/>
      <c r="AM269" s="54"/>
    </row>
    <row r="270" spans="1:39" ht="12.75" customHeight="1">
      <c r="A270" s="181">
        <v>200</v>
      </c>
      <c r="B270" s="182">
        <v>45254</v>
      </c>
      <c r="C270" s="53"/>
      <c r="D270" s="53" t="s">
        <v>851</v>
      </c>
      <c r="E270" s="183" t="s">
        <v>574</v>
      </c>
      <c r="F270" s="51" t="s">
        <v>854</v>
      </c>
      <c r="G270" s="51"/>
      <c r="H270" s="51"/>
      <c r="I270" s="51">
        <v>1806</v>
      </c>
      <c r="J270" s="51" t="s">
        <v>575</v>
      </c>
      <c r="K270" s="51"/>
      <c r="L270" s="51"/>
      <c r="M270" s="51"/>
      <c r="N270" s="51"/>
      <c r="O270" s="54"/>
      <c r="P270" s="54"/>
      <c r="R270" s="54"/>
      <c r="S270" s="37" t="s">
        <v>850</v>
      </c>
      <c r="T270" s="54"/>
      <c r="U270" s="37"/>
      <c r="V270" s="54"/>
      <c r="W270" s="37"/>
      <c r="X270" s="54"/>
      <c r="Y270" s="37"/>
      <c r="Z270" s="54"/>
      <c r="AA270" s="37"/>
      <c r="AB270" s="54"/>
      <c r="AC270" s="37"/>
      <c r="AD270" s="54"/>
      <c r="AE270" s="37"/>
      <c r="AH270" s="54"/>
      <c r="AJ270" s="37"/>
      <c r="AM270" s="54"/>
    </row>
    <row r="271" spans="1:39" ht="12.75" customHeight="1">
      <c r="A271" s="239">
        <v>201</v>
      </c>
      <c r="B271" s="240">
        <v>45265</v>
      </c>
      <c r="C271" s="240"/>
      <c r="D271" s="241" t="s">
        <v>529</v>
      </c>
      <c r="E271" s="242" t="s">
        <v>574</v>
      </c>
      <c r="F271" s="136">
        <v>435</v>
      </c>
      <c r="G271" s="242"/>
      <c r="H271" s="242">
        <v>558</v>
      </c>
      <c r="I271" s="243">
        <v>558</v>
      </c>
      <c r="J271" s="244" t="s">
        <v>661</v>
      </c>
      <c r="K271" s="139">
        <f>H271-F271</f>
        <v>123</v>
      </c>
      <c r="L271" s="140">
        <f>K271/F271</f>
        <v>0.28275862068965518</v>
      </c>
      <c r="M271" s="135" t="s">
        <v>577</v>
      </c>
      <c r="N271" s="141">
        <v>45378</v>
      </c>
      <c r="O271" s="54"/>
      <c r="P271" s="54"/>
      <c r="R271" s="54"/>
      <c r="S271" s="37" t="s">
        <v>839</v>
      </c>
      <c r="T271" s="54"/>
      <c r="U271" s="37"/>
      <c r="V271" s="54"/>
      <c r="W271" s="37"/>
      <c r="X271" s="54"/>
      <c r="Y271" s="37"/>
      <c r="Z271" s="54"/>
      <c r="AA271" s="37"/>
      <c r="AB271" s="54"/>
      <c r="AC271" s="37"/>
      <c r="AD271" s="54"/>
      <c r="AE271" s="37"/>
      <c r="AH271" s="54"/>
      <c r="AJ271" s="37"/>
      <c r="AM271" s="54"/>
    </row>
    <row r="272" spans="1:39" ht="12.75" customHeight="1">
      <c r="A272" s="239">
        <v>202</v>
      </c>
      <c r="B272" s="240">
        <v>45272</v>
      </c>
      <c r="C272" s="240"/>
      <c r="D272" s="241" t="s">
        <v>856</v>
      </c>
      <c r="E272" s="242" t="s">
        <v>574</v>
      </c>
      <c r="F272" s="136">
        <v>4225</v>
      </c>
      <c r="G272" s="242"/>
      <c r="H272" s="242">
        <v>5512</v>
      </c>
      <c r="I272" s="243">
        <v>5512</v>
      </c>
      <c r="J272" s="244" t="s">
        <v>661</v>
      </c>
      <c r="K272" s="139">
        <f>H272-F272</f>
        <v>1287</v>
      </c>
      <c r="L272" s="140">
        <f>K272/F272</f>
        <v>0.30461538461538462</v>
      </c>
      <c r="M272" s="135" t="s">
        <v>577</v>
      </c>
      <c r="N272" s="141">
        <v>45329</v>
      </c>
      <c r="O272" s="54"/>
      <c r="P272" s="54"/>
      <c r="R272" s="54"/>
      <c r="S272" s="37" t="s">
        <v>850</v>
      </c>
      <c r="T272" s="54"/>
      <c r="U272" s="37"/>
      <c r="V272" s="54"/>
      <c r="W272" s="37"/>
      <c r="X272" s="54"/>
      <c r="Y272" s="37"/>
      <c r="Z272" s="54"/>
      <c r="AA272" s="37"/>
      <c r="AB272" s="54"/>
      <c r="AC272" s="37"/>
      <c r="AD272" s="54"/>
      <c r="AE272" s="37"/>
      <c r="AH272" s="54"/>
      <c r="AJ272" s="37"/>
      <c r="AM272" s="54"/>
    </row>
    <row r="273" spans="1:39" ht="12.75" customHeight="1">
      <c r="A273" s="181">
        <v>203</v>
      </c>
      <c r="B273" s="182">
        <v>45292</v>
      </c>
      <c r="C273" s="53"/>
      <c r="D273" s="53" t="s">
        <v>311</v>
      </c>
      <c r="E273" s="183" t="s">
        <v>574</v>
      </c>
      <c r="F273" s="51" t="s">
        <v>857</v>
      </c>
      <c r="G273" s="51"/>
      <c r="H273" s="51"/>
      <c r="I273" s="51">
        <v>4909</v>
      </c>
      <c r="J273" s="51" t="s">
        <v>575</v>
      </c>
      <c r="K273" s="51"/>
      <c r="L273" s="51"/>
      <c r="M273" s="51"/>
      <c r="N273" s="51"/>
      <c r="O273" s="54"/>
      <c r="P273" s="54"/>
      <c r="R273" s="54"/>
      <c r="S273" s="37" t="s">
        <v>850</v>
      </c>
      <c r="T273" s="54"/>
      <c r="U273" s="37"/>
      <c r="V273" s="54"/>
      <c r="W273" s="37"/>
      <c r="X273" s="54"/>
      <c r="Y273" s="37"/>
      <c r="Z273" s="54"/>
      <c r="AA273" s="37"/>
      <c r="AB273" s="54"/>
      <c r="AC273" s="37"/>
      <c r="AD273" s="54"/>
      <c r="AE273" s="37"/>
      <c r="AH273" s="54"/>
      <c r="AJ273" s="37"/>
      <c r="AM273" s="54"/>
    </row>
    <row r="274" spans="1:39" ht="12.75" customHeight="1">
      <c r="A274" s="181">
        <v>204</v>
      </c>
      <c r="B274" s="182">
        <v>45294</v>
      </c>
      <c r="C274" s="53"/>
      <c r="D274" s="53" t="s">
        <v>527</v>
      </c>
      <c r="E274" s="183" t="s">
        <v>574</v>
      </c>
      <c r="F274" s="51" t="s">
        <v>858</v>
      </c>
      <c r="G274" s="51"/>
      <c r="H274" s="51"/>
      <c r="I274" s="51">
        <v>1080</v>
      </c>
      <c r="J274" s="51" t="s">
        <v>575</v>
      </c>
      <c r="K274" s="51"/>
      <c r="L274" s="51"/>
      <c r="M274" s="51"/>
      <c r="N274" s="51"/>
      <c r="O274" s="54"/>
      <c r="P274" s="54"/>
      <c r="R274" s="54"/>
      <c r="S274" s="37" t="s">
        <v>839</v>
      </c>
      <c r="T274" s="54"/>
      <c r="U274" s="37"/>
      <c r="V274" s="54"/>
      <c r="W274" s="37"/>
      <c r="X274" s="54"/>
      <c r="Y274" s="37"/>
      <c r="Z274" s="54"/>
      <c r="AA274" s="37"/>
      <c r="AB274" s="54"/>
      <c r="AC274" s="37"/>
      <c r="AD274" s="54"/>
      <c r="AE274" s="37"/>
      <c r="AH274" s="54"/>
      <c r="AJ274" s="37"/>
      <c r="AM274" s="54"/>
    </row>
    <row r="275" spans="1:39" ht="12.75" customHeight="1">
      <c r="A275" s="181">
        <v>205</v>
      </c>
      <c r="B275" s="182">
        <v>45315</v>
      </c>
      <c r="C275" s="53"/>
      <c r="D275" s="53" t="s">
        <v>312</v>
      </c>
      <c r="E275" s="183" t="s">
        <v>574</v>
      </c>
      <c r="F275" s="51" t="s">
        <v>860</v>
      </c>
      <c r="G275" s="51"/>
      <c r="H275" s="51"/>
      <c r="I275" s="51">
        <v>2077</v>
      </c>
      <c r="J275" s="51" t="s">
        <v>575</v>
      </c>
      <c r="K275" s="51"/>
      <c r="L275" s="51"/>
      <c r="M275" s="51"/>
      <c r="N275" s="51"/>
      <c r="O275" s="54"/>
      <c r="P275" s="54"/>
      <c r="R275" s="54"/>
      <c r="S275" s="37" t="s">
        <v>850</v>
      </c>
      <c r="T275" s="54"/>
      <c r="U275" s="37"/>
      <c r="V275" s="54"/>
      <c r="W275" s="37"/>
      <c r="X275" s="54"/>
      <c r="Y275" s="37"/>
      <c r="Z275" s="54"/>
      <c r="AA275" s="37"/>
      <c r="AB275" s="54"/>
      <c r="AC275" s="37"/>
      <c r="AD275" s="54"/>
      <c r="AE275" s="37"/>
      <c r="AH275" s="54"/>
      <c r="AJ275" s="37"/>
      <c r="AM275" s="54"/>
    </row>
    <row r="276" spans="1:39" ht="12.75" customHeight="1">
      <c r="A276" s="181">
        <v>206</v>
      </c>
      <c r="B276" s="182">
        <v>45320</v>
      </c>
      <c r="C276" s="53"/>
      <c r="D276" s="53" t="s">
        <v>861</v>
      </c>
      <c r="E276" s="183" t="s">
        <v>574</v>
      </c>
      <c r="F276" s="51" t="s">
        <v>862</v>
      </c>
      <c r="G276" s="51"/>
      <c r="H276" s="51"/>
      <c r="I276" s="51">
        <v>2906</v>
      </c>
      <c r="J276" s="51" t="s">
        <v>575</v>
      </c>
      <c r="K276" s="51"/>
      <c r="L276" s="51"/>
      <c r="M276" s="51"/>
      <c r="N276" s="51"/>
      <c r="O276" s="54"/>
      <c r="P276" s="54"/>
      <c r="R276" s="54"/>
      <c r="S276" s="37" t="s">
        <v>839</v>
      </c>
      <c r="T276" s="54"/>
      <c r="U276" s="37"/>
      <c r="V276" s="54"/>
      <c r="W276" s="37"/>
      <c r="X276" s="54"/>
      <c r="Y276" s="37"/>
      <c r="Z276" s="54"/>
      <c r="AA276" s="37"/>
      <c r="AB276" s="54"/>
      <c r="AC276" s="37"/>
      <c r="AD276" s="54"/>
      <c r="AE276" s="37"/>
      <c r="AH276" s="54"/>
      <c r="AJ276" s="37"/>
      <c r="AM276" s="54"/>
    </row>
    <row r="277" spans="1:39" ht="12.75" customHeight="1">
      <c r="A277" s="239">
        <v>207</v>
      </c>
      <c r="B277" s="240">
        <v>45331</v>
      </c>
      <c r="C277" s="240"/>
      <c r="D277" s="241" t="s">
        <v>525</v>
      </c>
      <c r="E277" s="242" t="s">
        <v>574</v>
      </c>
      <c r="F277" s="136">
        <v>3270</v>
      </c>
      <c r="G277" s="242"/>
      <c r="H277" s="242">
        <v>4096</v>
      </c>
      <c r="I277" s="243">
        <v>4096</v>
      </c>
      <c r="J277" s="244" t="s">
        <v>661</v>
      </c>
      <c r="K277" s="139">
        <f>H277-F277</f>
        <v>826</v>
      </c>
      <c r="L277" s="140">
        <f>K277/F277</f>
        <v>0.25259938837920487</v>
      </c>
      <c r="M277" s="135" t="s">
        <v>577</v>
      </c>
      <c r="N277" s="141">
        <v>45377</v>
      </c>
      <c r="O277" s="54"/>
      <c r="P277" s="54"/>
      <c r="R277" s="54"/>
      <c r="S277" s="37" t="s">
        <v>839</v>
      </c>
      <c r="T277" s="54"/>
      <c r="U277" s="37"/>
      <c r="V277" s="54"/>
      <c r="W277" s="37"/>
      <c r="X277" s="54"/>
      <c r="Y277" s="37"/>
      <c r="Z277" s="54"/>
      <c r="AA277" s="37"/>
      <c r="AB277" s="54"/>
      <c r="AC277" s="37"/>
      <c r="AD277" s="54"/>
      <c r="AE277" s="37"/>
      <c r="AH277" s="54"/>
      <c r="AJ277" s="37"/>
      <c r="AM277" s="54"/>
    </row>
    <row r="278" spans="1:39" ht="12.75" customHeight="1">
      <c r="A278" s="181">
        <v>208</v>
      </c>
      <c r="B278" s="182">
        <v>45345</v>
      </c>
      <c r="C278" s="53"/>
      <c r="D278" s="53" t="s">
        <v>59</v>
      </c>
      <c r="E278" s="183" t="s">
        <v>574</v>
      </c>
      <c r="F278" s="51" t="s">
        <v>881</v>
      </c>
      <c r="G278" s="51"/>
      <c r="H278" s="51"/>
      <c r="I278" s="51">
        <v>2627</v>
      </c>
      <c r="J278" s="51" t="s">
        <v>575</v>
      </c>
      <c r="K278" s="51"/>
      <c r="L278" s="51"/>
      <c r="M278" s="51"/>
      <c r="N278" s="53"/>
      <c r="O278" s="54"/>
      <c r="P278" s="54"/>
      <c r="R278" s="54"/>
      <c r="S278" s="37" t="s">
        <v>850</v>
      </c>
      <c r="T278" s="54"/>
      <c r="U278" s="37"/>
      <c r="V278" s="54"/>
      <c r="W278" s="37"/>
      <c r="X278" s="54"/>
      <c r="Y278" s="37"/>
      <c r="Z278" s="54"/>
      <c r="AA278" s="37"/>
      <c r="AB278" s="54"/>
      <c r="AC278" s="37"/>
      <c r="AD278" s="54"/>
      <c r="AE278" s="37"/>
      <c r="AH278" s="54"/>
      <c r="AJ278" s="37"/>
      <c r="AM278" s="54"/>
    </row>
    <row r="279" spans="1:39" ht="12.75" customHeight="1">
      <c r="A279" s="181">
        <v>209</v>
      </c>
      <c r="B279" s="182">
        <v>45356</v>
      </c>
      <c r="C279" s="53"/>
      <c r="D279" s="53" t="s">
        <v>844</v>
      </c>
      <c r="E279" s="183" t="s">
        <v>574</v>
      </c>
      <c r="F279" s="51" t="s">
        <v>883</v>
      </c>
      <c r="G279" s="51"/>
      <c r="H279" s="51"/>
      <c r="I279" s="51">
        <v>1170</v>
      </c>
      <c r="J279" s="51" t="s">
        <v>575</v>
      </c>
      <c r="K279" s="51"/>
      <c r="L279" s="51"/>
      <c r="M279" s="51"/>
      <c r="N279" s="53"/>
      <c r="O279" s="54"/>
      <c r="P279" s="54"/>
      <c r="R279" s="54"/>
      <c r="S279" s="37" t="s">
        <v>885</v>
      </c>
      <c r="T279" s="54"/>
      <c r="U279" s="37"/>
      <c r="V279" s="54"/>
      <c r="W279" s="37"/>
      <c r="X279" s="54"/>
      <c r="Y279" s="37"/>
      <c r="Z279" s="54"/>
      <c r="AA279" s="37"/>
      <c r="AB279" s="54"/>
      <c r="AC279" s="37"/>
      <c r="AD279" s="54"/>
      <c r="AE279" s="37"/>
      <c r="AH279" s="54"/>
      <c r="AJ279" s="37"/>
      <c r="AM279" s="54"/>
    </row>
    <row r="280" spans="1:39" ht="12.75" customHeight="1">
      <c r="A280" s="239">
        <v>210</v>
      </c>
      <c r="B280" s="240">
        <v>45372</v>
      </c>
      <c r="C280" s="240"/>
      <c r="D280" s="241" t="s">
        <v>496</v>
      </c>
      <c r="E280" s="242" t="s">
        <v>574</v>
      </c>
      <c r="F280" s="136">
        <v>2910</v>
      </c>
      <c r="G280" s="242"/>
      <c r="H280" s="242">
        <v>3696</v>
      </c>
      <c r="I280" s="243">
        <v>3696</v>
      </c>
      <c r="J280" s="244" t="s">
        <v>661</v>
      </c>
      <c r="K280" s="139">
        <f>H280-F280</f>
        <v>786</v>
      </c>
      <c r="L280" s="140">
        <f>K280/F280</f>
        <v>0.27010309278350514</v>
      </c>
      <c r="M280" s="135" t="s">
        <v>577</v>
      </c>
      <c r="N280" s="141">
        <v>45412</v>
      </c>
      <c r="O280" s="54"/>
      <c r="P280" s="54"/>
      <c r="R280" s="54"/>
      <c r="S280" s="37" t="s">
        <v>885</v>
      </c>
      <c r="T280" s="54"/>
      <c r="U280" s="37"/>
      <c r="V280" s="54"/>
      <c r="W280" s="37"/>
      <c r="X280" s="54"/>
      <c r="Y280" s="37"/>
      <c r="Z280" s="54"/>
      <c r="AA280" s="37"/>
      <c r="AB280" s="54"/>
      <c r="AC280" s="37"/>
      <c r="AD280" s="54"/>
      <c r="AE280" s="37"/>
      <c r="AH280" s="54"/>
      <c r="AJ280" s="37"/>
      <c r="AM280" s="54"/>
    </row>
    <row r="281" spans="1:39" ht="12.75" customHeight="1">
      <c r="A281" s="181">
        <v>211</v>
      </c>
      <c r="B281" s="182">
        <v>45387</v>
      </c>
      <c r="C281" s="53"/>
      <c r="D281" s="53" t="s">
        <v>531</v>
      </c>
      <c r="E281" s="183" t="s">
        <v>574</v>
      </c>
      <c r="F281" s="51" t="s">
        <v>896</v>
      </c>
      <c r="G281" s="51"/>
      <c r="H281" s="51"/>
      <c r="I281" s="51">
        <v>938</v>
      </c>
      <c r="J281" s="51" t="s">
        <v>575</v>
      </c>
      <c r="K281" s="51"/>
      <c r="L281" s="51"/>
      <c r="M281" s="51"/>
      <c r="N281" s="53"/>
      <c r="O281" s="54"/>
      <c r="P281" s="54"/>
      <c r="R281" s="54"/>
      <c r="S281" s="37"/>
      <c r="T281" s="54"/>
      <c r="U281" s="37"/>
      <c r="V281" s="54"/>
      <c r="W281" s="37"/>
      <c r="X281" s="54"/>
      <c r="Y281" s="37"/>
      <c r="Z281" s="54"/>
      <c r="AA281" s="37"/>
      <c r="AB281" s="54"/>
      <c r="AC281" s="37"/>
      <c r="AD281" s="54"/>
      <c r="AE281" s="37"/>
      <c r="AH281" s="54"/>
      <c r="AJ281" s="37"/>
      <c r="AM281" s="54"/>
    </row>
    <row r="282" spans="1:39" ht="12.75" customHeight="1">
      <c r="A282" s="181">
        <v>212</v>
      </c>
      <c r="B282" s="182">
        <v>45407</v>
      </c>
      <c r="C282" s="53"/>
      <c r="D282" s="53" t="s">
        <v>847</v>
      </c>
      <c r="E282" s="183" t="s">
        <v>574</v>
      </c>
      <c r="F282" s="51" t="s">
        <v>909</v>
      </c>
      <c r="G282" s="51"/>
      <c r="H282" s="51"/>
      <c r="I282" s="51">
        <v>1675</v>
      </c>
      <c r="J282" s="51" t="s">
        <v>575</v>
      </c>
      <c r="K282" s="51"/>
      <c r="L282" s="51"/>
      <c r="M282" s="51"/>
      <c r="N282" s="53"/>
      <c r="O282" s="54"/>
      <c r="P282" s="54"/>
      <c r="R282" s="54"/>
      <c r="S282" s="37"/>
      <c r="T282" s="54"/>
      <c r="U282" s="37"/>
      <c r="V282" s="54"/>
      <c r="W282" s="37"/>
      <c r="X282" s="54"/>
      <c r="Y282" s="37"/>
      <c r="Z282" s="54"/>
      <c r="AA282" s="37"/>
      <c r="AB282" s="54"/>
      <c r="AC282" s="37"/>
      <c r="AD282" s="54"/>
      <c r="AE282" s="37"/>
      <c r="AH282" s="54"/>
      <c r="AJ282" s="37"/>
      <c r="AM282" s="54"/>
    </row>
    <row r="283" spans="1:39" ht="12.75" customHeight="1">
      <c r="A283" s="181"/>
      <c r="B283" s="182"/>
      <c r="C283" s="53"/>
      <c r="D283" s="53"/>
      <c r="E283" s="183"/>
      <c r="F283" s="51"/>
      <c r="G283" s="51"/>
      <c r="H283" s="51"/>
      <c r="I283" s="51"/>
      <c r="J283" s="51"/>
      <c r="K283" s="51"/>
      <c r="L283" s="51"/>
      <c r="M283" s="51"/>
      <c r="N283" s="53"/>
      <c r="O283" s="54"/>
      <c r="P283" s="54"/>
      <c r="R283" s="54"/>
      <c r="S283" s="37"/>
      <c r="T283" s="54"/>
      <c r="U283" s="37"/>
      <c r="V283" s="54"/>
      <c r="W283" s="37"/>
      <c r="X283" s="54"/>
      <c r="Y283" s="37"/>
      <c r="Z283" s="54"/>
      <c r="AA283" s="37"/>
      <c r="AB283" s="54"/>
      <c r="AC283" s="37"/>
      <c r="AD283" s="54"/>
      <c r="AE283" s="37"/>
      <c r="AH283" s="54"/>
      <c r="AJ283" s="37"/>
      <c r="AM283" s="54"/>
    </row>
    <row r="284" spans="1:39" ht="15" customHeight="1">
      <c r="A284" s="181"/>
      <c r="B284" s="182"/>
      <c r="C284" s="53"/>
      <c r="D284" s="53"/>
      <c r="E284" s="183"/>
      <c r="F284" s="51"/>
      <c r="G284" s="51"/>
      <c r="H284" s="51"/>
      <c r="I284" s="51"/>
      <c r="J284" s="51"/>
      <c r="K284" s="51"/>
      <c r="L284" s="51"/>
      <c r="M284" s="51"/>
      <c r="N284" s="53"/>
      <c r="O284" s="54"/>
      <c r="P284" s="54"/>
      <c r="R284" s="54"/>
      <c r="S284" s="37"/>
      <c r="T284" s="54"/>
      <c r="U284" s="37"/>
      <c r="V284" s="54"/>
      <c r="W284" s="37"/>
      <c r="X284" s="54"/>
      <c r="Y284" s="37"/>
      <c r="Z284" s="54"/>
      <c r="AA284" s="37"/>
      <c r="AB284" s="54"/>
      <c r="AC284" s="37"/>
      <c r="AD284" s="54"/>
      <c r="AE284" s="37"/>
    </row>
    <row r="285" spans="1:39" ht="12.75" customHeight="1">
      <c r="B285" s="184" t="s">
        <v>819</v>
      </c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54"/>
      <c r="S285" s="37"/>
      <c r="T285" s="54"/>
      <c r="U285" s="37"/>
      <c r="V285" s="54"/>
      <c r="W285" s="37"/>
      <c r="X285" s="54"/>
      <c r="Y285" s="37"/>
      <c r="Z285" s="54"/>
      <c r="AA285" s="37"/>
      <c r="AB285" s="54"/>
      <c r="AC285" s="37"/>
      <c r="AD285" s="54"/>
      <c r="AE285" s="37"/>
      <c r="AH285" s="54"/>
      <c r="AJ285" s="37"/>
      <c r="AM285" s="54"/>
    </row>
    <row r="286" spans="1:39" ht="12.75" customHeight="1">
      <c r="A286" s="185"/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54"/>
      <c r="S286" s="37"/>
      <c r="T286" s="54"/>
      <c r="U286" s="37"/>
      <c r="V286" s="54"/>
      <c r="W286" s="37"/>
      <c r="X286" s="54"/>
      <c r="Y286" s="37"/>
      <c r="Z286" s="54"/>
      <c r="AA286" s="37"/>
      <c r="AB286" s="54"/>
      <c r="AC286" s="37"/>
      <c r="AD286" s="54"/>
      <c r="AE286" s="37"/>
      <c r="AH286" s="54"/>
      <c r="AJ286" s="37"/>
      <c r="AM286" s="54"/>
    </row>
    <row r="287" spans="1:39" ht="12.75" customHeight="1">
      <c r="A287" s="185"/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54"/>
      <c r="S287" s="37"/>
      <c r="T287" s="54"/>
      <c r="U287" s="37"/>
      <c r="V287" s="54"/>
      <c r="W287" s="37"/>
      <c r="X287" s="54"/>
      <c r="Y287" s="37"/>
      <c r="Z287" s="54"/>
      <c r="AA287" s="37"/>
      <c r="AB287" s="54"/>
      <c r="AC287" s="37"/>
      <c r="AD287" s="54"/>
      <c r="AE287" s="37"/>
    </row>
    <row r="288" spans="1:39" ht="12.75" customHeight="1">
      <c r="A288" s="51"/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54"/>
      <c r="S288" s="37"/>
      <c r="T288" s="54"/>
      <c r="U288" s="37"/>
      <c r="V288" s="54"/>
      <c r="W288" s="37"/>
      <c r="X288" s="54"/>
      <c r="Y288" s="37"/>
      <c r="Z288" s="54"/>
      <c r="AA288" s="37"/>
      <c r="AB288" s="54"/>
      <c r="AC288" s="37"/>
      <c r="AD288" s="54"/>
      <c r="AE288" s="37"/>
    </row>
    <row r="289" spans="6:31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37"/>
      <c r="T289" s="54"/>
      <c r="U289" s="37"/>
      <c r="V289" s="54"/>
      <c r="W289" s="37"/>
      <c r="X289" s="54"/>
      <c r="Y289" s="37"/>
      <c r="Z289" s="54"/>
      <c r="AA289" s="37"/>
      <c r="AB289" s="54"/>
      <c r="AC289" s="37"/>
      <c r="AD289" s="54"/>
      <c r="AE289" s="37"/>
    </row>
    <row r="290" spans="6:31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37"/>
      <c r="T290" s="54"/>
      <c r="U290" s="37"/>
      <c r="V290" s="54"/>
      <c r="W290" s="37"/>
      <c r="X290" s="54"/>
      <c r="Y290" s="37"/>
      <c r="Z290" s="54"/>
      <c r="AA290" s="37"/>
      <c r="AB290" s="54"/>
      <c r="AC290" s="37"/>
      <c r="AD290" s="54"/>
      <c r="AE290" s="37"/>
    </row>
    <row r="291" spans="6:31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37"/>
      <c r="T291" s="54"/>
      <c r="U291" s="37"/>
      <c r="V291" s="54"/>
      <c r="W291" s="37"/>
      <c r="X291" s="54"/>
      <c r="Y291" s="37"/>
      <c r="Z291" s="54"/>
      <c r="AA291" s="37"/>
      <c r="AB291" s="54"/>
      <c r="AC291" s="37"/>
      <c r="AD291" s="54"/>
      <c r="AE291" s="37"/>
    </row>
    <row r="292" spans="6:31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37"/>
      <c r="T292" s="54"/>
      <c r="U292" s="37"/>
      <c r="V292" s="54"/>
      <c r="W292" s="37"/>
      <c r="X292" s="54"/>
      <c r="Y292" s="37"/>
      <c r="Z292" s="54"/>
      <c r="AA292" s="37"/>
      <c r="AB292" s="54"/>
      <c r="AC292" s="37"/>
      <c r="AD292" s="54"/>
      <c r="AE292" s="37"/>
    </row>
    <row r="293" spans="6:31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37"/>
      <c r="T293" s="54"/>
      <c r="U293" s="37"/>
      <c r="V293" s="54"/>
      <c r="W293" s="37"/>
      <c r="X293" s="54"/>
      <c r="Y293" s="37"/>
      <c r="Z293" s="54"/>
      <c r="AA293" s="37"/>
      <c r="AB293" s="54"/>
      <c r="AC293" s="37"/>
      <c r="AD293" s="54"/>
      <c r="AE293" s="37"/>
    </row>
    <row r="294" spans="6:31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37"/>
      <c r="T294" s="54"/>
      <c r="U294" s="37"/>
      <c r="V294" s="54"/>
      <c r="W294" s="37"/>
      <c r="X294" s="54"/>
      <c r="Y294" s="37"/>
      <c r="Z294" s="54"/>
      <c r="AA294" s="37"/>
      <c r="AB294" s="54"/>
      <c r="AC294" s="37"/>
      <c r="AD294" s="54"/>
      <c r="AE294" s="37"/>
    </row>
    <row r="295" spans="6:31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37"/>
      <c r="T295" s="54"/>
      <c r="U295" s="37"/>
      <c r="V295" s="54"/>
      <c r="W295" s="37"/>
      <c r="X295" s="54"/>
      <c r="Y295" s="37"/>
      <c r="Z295" s="54"/>
      <c r="AA295" s="37"/>
      <c r="AB295" s="54"/>
      <c r="AC295" s="37"/>
      <c r="AD295" s="54"/>
      <c r="AE295" s="37"/>
    </row>
    <row r="296" spans="6:31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37"/>
      <c r="T296" s="54"/>
      <c r="U296" s="37"/>
      <c r="V296" s="54"/>
      <c r="W296" s="37"/>
      <c r="X296" s="54"/>
      <c r="Y296" s="37"/>
      <c r="Z296" s="54"/>
      <c r="AA296" s="37"/>
      <c r="AB296" s="54"/>
      <c r="AC296" s="37"/>
      <c r="AD296" s="54"/>
      <c r="AE296" s="37"/>
    </row>
    <row r="297" spans="6:31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37"/>
      <c r="T297" s="54"/>
      <c r="U297" s="37"/>
      <c r="V297" s="54"/>
      <c r="W297" s="37"/>
      <c r="X297" s="54"/>
      <c r="Y297" s="37"/>
      <c r="Z297" s="54"/>
      <c r="AA297" s="37"/>
      <c r="AB297" s="54"/>
      <c r="AC297" s="37"/>
      <c r="AD297" s="54"/>
      <c r="AE297" s="37"/>
    </row>
    <row r="298" spans="6:31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37"/>
      <c r="T298" s="54"/>
      <c r="U298" s="37"/>
      <c r="V298" s="54"/>
      <c r="W298" s="37"/>
      <c r="X298" s="54"/>
      <c r="Y298" s="37"/>
      <c r="Z298" s="54"/>
      <c r="AA298" s="37"/>
      <c r="AB298" s="54"/>
      <c r="AC298" s="37"/>
      <c r="AD298" s="54"/>
      <c r="AE298" s="37"/>
    </row>
    <row r="299" spans="6:31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37"/>
      <c r="T299" s="54"/>
      <c r="U299" s="37"/>
      <c r="V299" s="54"/>
      <c r="W299" s="37"/>
      <c r="X299" s="54"/>
      <c r="Y299" s="37"/>
      <c r="Z299" s="54"/>
      <c r="AA299" s="37"/>
      <c r="AB299" s="54"/>
      <c r="AC299" s="37"/>
      <c r="AD299" s="54"/>
      <c r="AE299" s="37"/>
    </row>
    <row r="300" spans="6:31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37"/>
      <c r="T300" s="54"/>
      <c r="U300" s="37"/>
      <c r="V300" s="54"/>
      <c r="W300" s="37"/>
      <c r="X300" s="54"/>
      <c r="Y300" s="37"/>
      <c r="Z300" s="54"/>
      <c r="AA300" s="37"/>
      <c r="AB300" s="54"/>
      <c r="AC300" s="37"/>
      <c r="AD300" s="54"/>
      <c r="AE300" s="37"/>
    </row>
    <row r="301" spans="6:31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37"/>
      <c r="T301" s="54"/>
      <c r="U301" s="37"/>
      <c r="V301" s="54"/>
      <c r="W301" s="37"/>
      <c r="X301" s="54"/>
      <c r="Y301" s="37"/>
      <c r="Z301" s="54"/>
      <c r="AA301" s="37"/>
      <c r="AB301" s="54"/>
      <c r="AC301" s="37"/>
      <c r="AD301" s="54"/>
      <c r="AE301" s="37"/>
    </row>
    <row r="302" spans="6:31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37"/>
      <c r="T302" s="54"/>
      <c r="U302" s="37"/>
      <c r="V302" s="54"/>
      <c r="W302" s="37"/>
      <c r="X302" s="54"/>
      <c r="Y302" s="37"/>
      <c r="Z302" s="54"/>
      <c r="AA302" s="37"/>
      <c r="AB302" s="54"/>
      <c r="AC302" s="37"/>
      <c r="AD302" s="54"/>
      <c r="AE302" s="37"/>
    </row>
    <row r="303" spans="6:31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37"/>
      <c r="T303" s="54"/>
      <c r="U303" s="37"/>
      <c r="V303" s="54"/>
      <c r="W303" s="37"/>
      <c r="X303" s="54"/>
      <c r="Y303" s="37"/>
      <c r="Z303" s="54"/>
      <c r="AA303" s="37"/>
      <c r="AB303" s="54"/>
      <c r="AC303" s="37"/>
      <c r="AD303" s="54"/>
      <c r="AE303" s="37"/>
    </row>
    <row r="304" spans="6:31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37"/>
      <c r="T304" s="54"/>
      <c r="U304" s="37"/>
      <c r="V304" s="54"/>
      <c r="W304" s="37"/>
      <c r="X304" s="54"/>
      <c r="Y304" s="37"/>
      <c r="Z304" s="54"/>
      <c r="AA304" s="37"/>
      <c r="AB304" s="54"/>
      <c r="AC304" s="37"/>
      <c r="AD304" s="54"/>
      <c r="AE304" s="37"/>
    </row>
    <row r="305" spans="6:31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37"/>
      <c r="T305" s="54"/>
      <c r="U305" s="37"/>
      <c r="V305" s="54"/>
      <c r="W305" s="37"/>
      <c r="X305" s="54"/>
      <c r="Y305" s="37"/>
      <c r="Z305" s="54"/>
      <c r="AA305" s="37"/>
      <c r="AB305" s="54"/>
      <c r="AC305" s="37"/>
      <c r="AD305" s="54"/>
      <c r="AE305" s="37"/>
    </row>
    <row r="306" spans="6:31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37"/>
      <c r="T306" s="54"/>
      <c r="U306" s="37"/>
      <c r="V306" s="54"/>
      <c r="W306" s="37"/>
      <c r="X306" s="54"/>
      <c r="Y306" s="37"/>
      <c r="Z306" s="54"/>
      <c r="AA306" s="37"/>
      <c r="AB306" s="54"/>
      <c r="AC306" s="37"/>
      <c r="AD306" s="54"/>
      <c r="AE306" s="37"/>
    </row>
    <row r="307" spans="6:31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37"/>
      <c r="T307" s="54"/>
      <c r="U307" s="37"/>
      <c r="V307" s="54"/>
      <c r="W307" s="37"/>
      <c r="X307" s="54"/>
      <c r="Y307" s="37"/>
      <c r="Z307" s="54"/>
      <c r="AA307" s="37"/>
      <c r="AB307" s="54"/>
      <c r="AC307" s="37"/>
      <c r="AD307" s="54"/>
      <c r="AE307" s="37"/>
    </row>
    <row r="308" spans="6:31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37"/>
      <c r="T308" s="54"/>
      <c r="U308" s="37"/>
      <c r="V308" s="54"/>
      <c r="W308" s="37"/>
      <c r="X308" s="54"/>
      <c r="Y308" s="37"/>
      <c r="Z308" s="54"/>
      <c r="AA308" s="37"/>
      <c r="AB308" s="54"/>
      <c r="AC308" s="37"/>
      <c r="AD308" s="54"/>
      <c r="AE308" s="37"/>
    </row>
    <row r="309" spans="6:31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37"/>
      <c r="T309" s="54"/>
      <c r="U309" s="37"/>
      <c r="V309" s="54"/>
      <c r="W309" s="37"/>
      <c r="X309" s="54"/>
      <c r="Y309" s="37"/>
      <c r="Z309" s="54"/>
      <c r="AA309" s="37"/>
      <c r="AB309" s="54"/>
      <c r="AC309" s="37"/>
      <c r="AD309" s="54"/>
      <c r="AE309" s="37"/>
    </row>
    <row r="310" spans="6:31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37"/>
      <c r="T310" s="54"/>
      <c r="U310" s="37"/>
      <c r="V310" s="54"/>
      <c r="W310" s="37"/>
      <c r="X310" s="54"/>
      <c r="Y310" s="37"/>
      <c r="Z310" s="54"/>
      <c r="AA310" s="37"/>
      <c r="AB310" s="54"/>
      <c r="AC310" s="37"/>
      <c r="AD310" s="54"/>
      <c r="AE310" s="37"/>
    </row>
    <row r="311" spans="6:31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37"/>
      <c r="T311" s="54"/>
      <c r="U311" s="37"/>
      <c r="V311" s="54"/>
      <c r="W311" s="37"/>
      <c r="X311" s="54"/>
      <c r="Y311" s="37"/>
      <c r="Z311" s="54"/>
      <c r="AA311" s="37"/>
      <c r="AB311" s="54"/>
      <c r="AC311" s="37"/>
      <c r="AD311" s="54"/>
      <c r="AE311" s="37"/>
    </row>
    <row r="312" spans="6:31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37"/>
      <c r="T312" s="54"/>
      <c r="U312" s="37"/>
      <c r="V312" s="54"/>
      <c r="W312" s="37"/>
      <c r="X312" s="54"/>
      <c r="Y312" s="37"/>
      <c r="Z312" s="54"/>
      <c r="AA312" s="37"/>
      <c r="AB312" s="54"/>
      <c r="AC312" s="37"/>
      <c r="AD312" s="54"/>
      <c r="AE312" s="37"/>
    </row>
    <row r="313" spans="6:31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37"/>
      <c r="T313" s="54"/>
      <c r="U313" s="37"/>
      <c r="V313" s="54"/>
      <c r="W313" s="37"/>
      <c r="X313" s="54"/>
      <c r="Y313" s="37"/>
      <c r="Z313" s="54"/>
      <c r="AA313" s="37"/>
      <c r="AB313" s="54"/>
      <c r="AC313" s="37"/>
      <c r="AD313" s="54"/>
      <c r="AE313" s="37"/>
    </row>
    <row r="314" spans="6:31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37"/>
      <c r="T314" s="54"/>
      <c r="U314" s="37"/>
      <c r="V314" s="54"/>
      <c r="W314" s="37"/>
      <c r="X314" s="54"/>
      <c r="Y314" s="37"/>
      <c r="Z314" s="54"/>
      <c r="AA314" s="37"/>
      <c r="AB314" s="54"/>
      <c r="AC314" s="37"/>
      <c r="AD314" s="54"/>
      <c r="AE314" s="37"/>
    </row>
    <row r="315" spans="6:31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37"/>
      <c r="T315" s="54"/>
      <c r="U315" s="37"/>
      <c r="V315" s="54"/>
      <c r="W315" s="37"/>
      <c r="X315" s="54"/>
      <c r="Y315" s="37"/>
      <c r="Z315" s="54"/>
      <c r="AA315" s="37"/>
      <c r="AB315" s="54"/>
      <c r="AC315" s="37"/>
      <c r="AD315" s="54"/>
      <c r="AE315" s="37"/>
    </row>
    <row r="316" spans="6:31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37"/>
      <c r="T316" s="54"/>
      <c r="U316" s="37"/>
      <c r="V316" s="54"/>
      <c r="W316" s="37"/>
      <c r="X316" s="54"/>
      <c r="Y316" s="37"/>
      <c r="Z316" s="54"/>
      <c r="AA316" s="37"/>
      <c r="AB316" s="54"/>
      <c r="AC316" s="37"/>
      <c r="AD316" s="54"/>
      <c r="AE316" s="37"/>
    </row>
    <row r="317" spans="6:31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37"/>
      <c r="T317" s="54"/>
      <c r="U317" s="37"/>
      <c r="V317" s="54"/>
      <c r="W317" s="37"/>
      <c r="X317" s="54"/>
      <c r="Y317" s="37"/>
      <c r="Z317" s="54"/>
      <c r="AA317" s="37"/>
      <c r="AB317" s="54"/>
      <c r="AC317" s="37"/>
      <c r="AD317" s="54"/>
      <c r="AE317" s="37"/>
    </row>
    <row r="318" spans="6:31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37"/>
      <c r="T318" s="54"/>
      <c r="U318" s="37"/>
      <c r="V318" s="54"/>
      <c r="W318" s="37"/>
      <c r="X318" s="54"/>
      <c r="Y318" s="37"/>
      <c r="Z318" s="54"/>
      <c r="AA318" s="37"/>
      <c r="AB318" s="54"/>
      <c r="AC318" s="37"/>
      <c r="AD318" s="54"/>
      <c r="AE318" s="37"/>
    </row>
    <row r="319" spans="6:31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37"/>
      <c r="T319" s="54"/>
      <c r="U319" s="37"/>
      <c r="V319" s="54"/>
      <c r="W319" s="37"/>
      <c r="X319" s="54"/>
      <c r="Y319" s="37"/>
      <c r="Z319" s="54"/>
      <c r="AA319" s="37"/>
      <c r="AB319" s="54"/>
      <c r="AC319" s="37"/>
      <c r="AD319" s="54"/>
      <c r="AE319" s="37"/>
    </row>
    <row r="320" spans="6:31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37"/>
      <c r="T320" s="54"/>
      <c r="U320" s="37"/>
      <c r="V320" s="54"/>
      <c r="W320" s="37"/>
      <c r="X320" s="54"/>
      <c r="Y320" s="37"/>
      <c r="Z320" s="54"/>
      <c r="AA320" s="37"/>
      <c r="AB320" s="54"/>
      <c r="AC320" s="37"/>
      <c r="AD320" s="54"/>
      <c r="AE320" s="37"/>
    </row>
    <row r="321" spans="6:31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37"/>
      <c r="T321" s="54"/>
      <c r="U321" s="37"/>
      <c r="V321" s="54"/>
      <c r="W321" s="37"/>
      <c r="X321" s="54"/>
      <c r="Y321" s="37"/>
      <c r="Z321" s="54"/>
      <c r="AA321" s="37"/>
      <c r="AB321" s="54"/>
      <c r="AC321" s="37"/>
      <c r="AD321" s="54"/>
      <c r="AE321" s="37"/>
    </row>
    <row r="322" spans="6:31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37"/>
      <c r="T322" s="54"/>
      <c r="U322" s="37"/>
      <c r="V322" s="54"/>
      <c r="W322" s="37"/>
      <c r="X322" s="54"/>
      <c r="Y322" s="37"/>
      <c r="Z322" s="54"/>
      <c r="AA322" s="37"/>
      <c r="AB322" s="54"/>
      <c r="AC322" s="37"/>
      <c r="AD322" s="54"/>
      <c r="AE322" s="37"/>
    </row>
    <row r="323" spans="6:31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37"/>
      <c r="T323" s="54"/>
      <c r="U323" s="37"/>
      <c r="V323" s="54"/>
      <c r="W323" s="37"/>
      <c r="X323" s="54"/>
      <c r="Y323" s="37"/>
      <c r="Z323" s="54"/>
      <c r="AA323" s="37"/>
      <c r="AB323" s="54"/>
      <c r="AC323" s="37"/>
      <c r="AD323" s="54"/>
      <c r="AE323" s="37"/>
    </row>
    <row r="324" spans="6:31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37"/>
      <c r="T324" s="54"/>
      <c r="U324" s="37"/>
      <c r="V324" s="54"/>
      <c r="W324" s="37"/>
      <c r="X324" s="54"/>
      <c r="Y324" s="37"/>
      <c r="Z324" s="54"/>
      <c r="AA324" s="37"/>
      <c r="AB324" s="54"/>
      <c r="AC324" s="37"/>
      <c r="AD324" s="54"/>
      <c r="AE324" s="37"/>
    </row>
    <row r="325" spans="6:31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37"/>
      <c r="T325" s="54"/>
      <c r="U325" s="37"/>
      <c r="V325" s="54"/>
      <c r="W325" s="37"/>
      <c r="X325" s="54"/>
      <c r="Y325" s="37"/>
      <c r="Z325" s="54"/>
      <c r="AA325" s="37"/>
      <c r="AB325" s="54"/>
      <c r="AC325" s="37"/>
      <c r="AD325" s="54"/>
      <c r="AE325" s="37"/>
    </row>
    <row r="326" spans="6:31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37"/>
      <c r="T326" s="54"/>
      <c r="U326" s="37"/>
      <c r="V326" s="54"/>
      <c r="W326" s="37"/>
      <c r="X326" s="54"/>
      <c r="Y326" s="37"/>
      <c r="Z326" s="54"/>
      <c r="AA326" s="37"/>
      <c r="AB326" s="54"/>
      <c r="AC326" s="37"/>
      <c r="AD326" s="54"/>
      <c r="AE326" s="37"/>
    </row>
    <row r="327" spans="6:31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37"/>
      <c r="T327" s="54"/>
      <c r="U327" s="37"/>
      <c r="V327" s="54"/>
      <c r="W327" s="37"/>
      <c r="X327" s="54"/>
      <c r="Y327" s="37"/>
      <c r="Z327" s="54"/>
      <c r="AA327" s="37"/>
      <c r="AB327" s="54"/>
      <c r="AC327" s="37"/>
      <c r="AD327" s="54"/>
      <c r="AE327" s="37"/>
    </row>
    <row r="328" spans="6:31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37"/>
      <c r="T328" s="54"/>
      <c r="U328" s="37"/>
      <c r="V328" s="54"/>
      <c r="W328" s="37"/>
      <c r="X328" s="54"/>
      <c r="Y328" s="37"/>
      <c r="Z328" s="54"/>
      <c r="AA328" s="37"/>
      <c r="AB328" s="54"/>
      <c r="AC328" s="37"/>
      <c r="AD328" s="54"/>
      <c r="AE328" s="37"/>
    </row>
    <row r="329" spans="6:31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37"/>
      <c r="T329" s="54"/>
      <c r="U329" s="37"/>
      <c r="V329" s="54"/>
      <c r="W329" s="37"/>
      <c r="X329" s="54"/>
      <c r="Y329" s="37"/>
      <c r="Z329" s="54"/>
      <c r="AA329" s="37"/>
      <c r="AB329" s="54"/>
      <c r="AC329" s="37"/>
      <c r="AD329" s="54"/>
      <c r="AE329" s="37"/>
    </row>
    <row r="330" spans="6:31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31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31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31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31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31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31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</sheetData>
  <mergeCells count="22">
    <mergeCell ref="M42:M43"/>
    <mergeCell ref="O42:O43"/>
    <mergeCell ref="J42:J43"/>
    <mergeCell ref="P42:P43"/>
    <mergeCell ref="J46:J47"/>
    <mergeCell ref="P46:P47"/>
    <mergeCell ref="P48:P49"/>
    <mergeCell ref="M48:M49"/>
    <mergeCell ref="O48:O49"/>
    <mergeCell ref="A40:A41"/>
    <mergeCell ref="B40:B41"/>
    <mergeCell ref="A42:A43"/>
    <mergeCell ref="B42:B43"/>
    <mergeCell ref="A46:A47"/>
    <mergeCell ref="B46:B47"/>
    <mergeCell ref="J48:J49"/>
    <mergeCell ref="A48:A49"/>
    <mergeCell ref="B48:B49"/>
    <mergeCell ref="P40:P41"/>
    <mergeCell ref="J40:J41"/>
    <mergeCell ref="M46:M47"/>
    <mergeCell ref="O46:O4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2024-05-03T02:52:32Z</dcterms:modified>
</cp:coreProperties>
</file>