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CB786AB3-B1D1-491E-B4D3-071D994844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F&amp;O)'!$S$1:$S$301</definedName>
  </definedNames>
  <calcPr calcId="181029"/>
</workbook>
</file>

<file path=xl/calcChain.xml><?xml version="1.0" encoding="utf-8"?>
<calcChain xmlns="http://schemas.openxmlformats.org/spreadsheetml/2006/main">
  <c r="L55" i="6" l="1"/>
  <c r="M55" i="6" s="1"/>
  <c r="K55" i="6"/>
  <c r="P26" i="6"/>
  <c r="L54" i="6"/>
  <c r="K54" i="6"/>
  <c r="K71" i="6"/>
  <c r="M71" i="6" s="1"/>
  <c r="P25" i="6"/>
  <c r="L22" i="6"/>
  <c r="K22" i="6"/>
  <c r="M54" i="6" l="1"/>
  <c r="M22" i="6"/>
  <c r="L52" i="6"/>
  <c r="K52" i="6"/>
  <c r="L53" i="6"/>
  <c r="K53" i="6"/>
  <c r="K70" i="6"/>
  <c r="M70" i="6" s="1"/>
  <c r="L51" i="6"/>
  <c r="K51" i="6"/>
  <c r="M53" i="6" l="1"/>
  <c r="M51" i="6"/>
  <c r="M52" i="6"/>
  <c r="K47" i="6"/>
  <c r="L49" i="6" l="1"/>
  <c r="K49" i="6"/>
  <c r="L45" i="6"/>
  <c r="K45" i="6"/>
  <c r="K46" i="6"/>
  <c r="K43" i="6"/>
  <c r="M45" i="6" l="1"/>
  <c r="M49" i="6"/>
  <c r="P24" i="6"/>
  <c r="P23" i="6"/>
  <c r="L47" i="6"/>
  <c r="M47" i="6" l="1"/>
  <c r="K67" i="6"/>
  <c r="M67" i="6" s="1"/>
  <c r="K66" i="6"/>
  <c r="M66" i="6" s="1"/>
  <c r="K65" i="6"/>
  <c r="M65" i="6" s="1"/>
  <c r="K64" i="6"/>
  <c r="K63" i="6"/>
  <c r="P21" i="6" l="1"/>
  <c r="P20" i="6"/>
  <c r="L10" i="6"/>
  <c r="K10" i="6"/>
  <c r="L46" i="6"/>
  <c r="M46" i="6" s="1"/>
  <c r="L43" i="6"/>
  <c r="L19" i="6"/>
  <c r="K19" i="6"/>
  <c r="L79" i="6"/>
  <c r="K79" i="6"/>
  <c r="L44" i="6"/>
  <c r="K44" i="6"/>
  <c r="M44" i="6" l="1"/>
  <c r="M79" i="6"/>
  <c r="M10" i="6"/>
  <c r="M43" i="6"/>
  <c r="M19" i="6"/>
  <c r="P18" i="6"/>
  <c r="K42" i="6"/>
  <c r="L42" i="6"/>
  <c r="K62" i="6"/>
  <c r="M42" i="6" l="1"/>
  <c r="M62" i="6"/>
  <c r="L17" i="6" l="1"/>
  <c r="K17" i="6"/>
  <c r="M17" i="6" l="1"/>
  <c r="L41" i="6"/>
  <c r="K41" i="6"/>
  <c r="L40" i="6"/>
  <c r="K40" i="6"/>
  <c r="K39" i="6"/>
  <c r="L39" i="6"/>
  <c r="M41" i="6" l="1"/>
  <c r="M40" i="6"/>
  <c r="M39" i="6"/>
  <c r="K279" i="6" l="1"/>
  <c r="L279" i="6" s="1"/>
  <c r="P15" i="6" l="1"/>
  <c r="K289" i="6" l="1"/>
  <c r="L289" i="6" s="1"/>
  <c r="P14" i="6" l="1"/>
  <c r="P12" i="6" l="1"/>
  <c r="P13" i="6"/>
  <c r="K295" i="6" l="1"/>
  <c r="L295" i="6" s="1"/>
  <c r="P11" i="6" l="1"/>
  <c r="K263" i="6" l="1"/>
  <c r="L263" i="6" s="1"/>
  <c r="K264" i="6" l="1"/>
  <c r="L264" i="6" s="1"/>
  <c r="K290" i="6" l="1"/>
  <c r="L290" i="6" s="1"/>
  <c r="K282" i="6" l="1"/>
  <c r="L282" i="6" s="1"/>
  <c r="K286" i="6" l="1"/>
  <c r="L286" i="6" s="1"/>
  <c r="K291" i="6" l="1"/>
  <c r="L291" i="6" s="1"/>
  <c r="K283" i="6" l="1"/>
  <c r="L283" i="6" s="1"/>
  <c r="K277" i="6"/>
  <c r="L277" i="6" s="1"/>
  <c r="K285" i="6" l="1"/>
  <c r="L285" i="6" s="1"/>
  <c r="K273" i="6" l="1"/>
  <c r="L273" i="6" s="1"/>
  <c r="K274" i="6" l="1"/>
  <c r="L274" i="6" s="1"/>
  <c r="K267" i="6"/>
  <c r="L267" i="6" s="1"/>
  <c r="K284" i="6" l="1"/>
  <c r="L284" i="6" s="1"/>
  <c r="K278" i="6"/>
  <c r="L278" i="6" s="1"/>
  <c r="K280" i="6" l="1"/>
  <c r="L280" i="6" s="1"/>
  <c r="L6" i="2" l="1"/>
  <c r="K6" i="3"/>
  <c r="D7" i="5" l="1"/>
  <c r="M7" i="6"/>
  <c r="K275" i="6" l="1"/>
  <c r="L275" i="6" s="1"/>
  <c r="K272" i="6" l="1"/>
  <c r="L272" i="6" s="1"/>
  <c r="K276" i="6" l="1"/>
  <c r="L276" i="6" s="1"/>
  <c r="K271" i="6"/>
  <c r="L271" i="6" s="1"/>
  <c r="K270" i="6"/>
  <c r="L270" i="6" s="1"/>
  <c r="K268" i="6"/>
  <c r="L268" i="6" s="1"/>
  <c r="H266" i="6"/>
  <c r="K266" i="6" s="1"/>
  <c r="L266" i="6" s="1"/>
  <c r="K265" i="6"/>
  <c r="L265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F234" i="6"/>
  <c r="K234" i="6" s="1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F228" i="6"/>
  <c r="K228" i="6" s="1"/>
  <c r="L228" i="6" s="1"/>
  <c r="F227" i="6"/>
  <c r="K227" i="6" s="1"/>
  <c r="L227" i="6" s="1"/>
  <c r="K226" i="6"/>
  <c r="L226" i="6" s="1"/>
  <c r="F225" i="6"/>
  <c r="K225" i="6" s="1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7" i="6"/>
  <c r="L207" i="6" s="1"/>
  <c r="K206" i="6"/>
  <c r="L206" i="6" s="1"/>
  <c r="F205" i="6"/>
  <c r="K205" i="6" s="1"/>
  <c r="L205" i="6" s="1"/>
  <c r="K204" i="6"/>
  <c r="L204" i="6" s="1"/>
  <c r="K201" i="6"/>
  <c r="L201" i="6" s="1"/>
  <c r="K200" i="6"/>
  <c r="L200" i="6" s="1"/>
  <c r="K199" i="6"/>
  <c r="L199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79" i="6"/>
  <c r="L179" i="6" s="1"/>
  <c r="K177" i="6"/>
  <c r="L177" i="6" s="1"/>
  <c r="K175" i="6"/>
  <c r="L175" i="6" s="1"/>
  <c r="K173" i="6"/>
  <c r="L173" i="6" s="1"/>
  <c r="K172" i="6"/>
  <c r="L172" i="6" s="1"/>
  <c r="K171" i="6"/>
  <c r="L171" i="6" s="1"/>
  <c r="K169" i="6"/>
  <c r="L169" i="6" s="1"/>
  <c r="K168" i="6"/>
  <c r="L168" i="6" s="1"/>
  <c r="K167" i="6"/>
  <c r="L167" i="6" s="1"/>
  <c r="K166" i="6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L159" i="6" s="1"/>
  <c r="K158" i="6"/>
  <c r="L158" i="6" s="1"/>
  <c r="F157" i="6"/>
  <c r="K157" i="6" s="1"/>
  <c r="L157" i="6" s="1"/>
  <c r="H156" i="6"/>
  <c r="K156" i="6" s="1"/>
  <c r="L156" i="6" s="1"/>
  <c r="K153" i="6"/>
  <c r="L153" i="6" s="1"/>
  <c r="K152" i="6"/>
  <c r="L152" i="6" s="1"/>
  <c r="K151" i="6"/>
  <c r="L151" i="6" s="1"/>
  <c r="K150" i="6"/>
  <c r="L150" i="6" s="1"/>
  <c r="K149" i="6"/>
  <c r="L149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H122" i="6"/>
  <c r="K122" i="6" s="1"/>
  <c r="L122" i="6" s="1"/>
  <c r="F121" i="6"/>
  <c r="K121" i="6" s="1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6" i="4"/>
</calcChain>
</file>

<file path=xl/sharedStrings.xml><?xml version="1.0" encoding="utf-8"?>
<sst xmlns="http://schemas.openxmlformats.org/spreadsheetml/2006/main" count="2975" uniqueCount="1174">
  <si>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</si>
  <si>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</si>
  <si>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</si>
  <si>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</si>
  <si>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</si>
  <si>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</si>
  <si>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</si>
  <si>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</si>
  <si>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</si>
  <si>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</si>
  <si>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</si>
  <si>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</si>
  <si>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</si>
  <si>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</si>
  <si>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</si>
  <si>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</si>
  <si>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</si>
  <si>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</si>
  <si>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</si>
  <si>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</si>
  <si>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</si>
  <si>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</si>
  <si>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</si>
  <si>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</si>
  <si>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</si>
  <si>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</si>
  <si>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</si>
  <si>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</si>
  <si>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</si>
  <si>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</si>
  <si>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</si>
  <si>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</si>
  <si>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</si>
  <si>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</si>
  <si>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</si>
  <si>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</si>
  <si>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</si>
  <si>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</si>
  <si>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</si>
  <si>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</si>
  <si>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</si>
  <si>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</si>
  <si>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</si>
  <si>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</si>
  <si>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</si>
  <si>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</si>
  <si>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</si>
  <si>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</si>
  <si>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</si>
  <si>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</si>
  <si>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</si>
  <si>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</si>
  <si>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</si>
  <si>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</si>
  <si>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</si>
  <si>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</si>
  <si>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</si>
  <si>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</si>
  <si>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</si>
  <si>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</si>
  <si>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</si>
  <si>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</si>
  <si>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</si>
  <si>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</si>
  <si>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</si>
  <si>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</si>
  <si>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</si>
  <si>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</si>
  <si>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</si>
  <si>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</si>
  <si>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</si>
  <si>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</si>
  <si>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</si>
  <si>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</si>
  <si>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</si>
  <si>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</si>
  <si>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</si>
  <si>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</si>
  <si>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</si>
  <si>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</si>
  <si>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</si>
  <si>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</si>
  <si>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</si>
  <si>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</si>
  <si>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</si>
  <si>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</si>
  <si>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</si>
  <si>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</si>
  <si>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</si>
  <si>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</si>
  <si>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</si>
  <si>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</si>
  <si>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</si>
  <si>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</si>
  <si>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</si>
  <si>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</si>
  <si>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</si>
  <si>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</si>
  <si>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</si>
  <si>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</si>
  <si>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</si>
  <si>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</si>
  <si>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</si>
  <si>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</si>
  <si>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</si>
  <si>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</si>
  <si>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</si>
  <si>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</si>
  <si>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</si>
  <si>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</si>
  <si>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</si>
  <si>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</si>
  <si>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</si>
  <si>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</si>
  <si>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</si>
  <si>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</si>
  <si>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</si>
  <si>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</si>
  <si>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</si>
  <si>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</si>
  <si>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</si>
  <si>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</si>
  <si>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</si>
  <si>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</si>
  <si>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</si>
  <si>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</si>
  <si>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</si>
  <si>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</si>
  <si>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</si>
  <si>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</si>
  <si>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</si>
  <si>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</si>
  <si>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</si>
  <si>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</si>
  <si>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</si>
  <si>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</si>
  <si>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</si>
  <si>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</si>
  <si>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</si>
  <si>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</si>
  <si>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</si>
  <si>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</si>
  <si>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</si>
  <si>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</si>
  <si>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</si>
  <si>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</si>
  <si>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</si>
  <si>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</si>
  <si>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</si>
  <si>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</si>
  <si>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</si>
  <si>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</si>
  <si>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</si>
  <si>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</si>
  <si>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</si>
  <si>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</si>
  <si>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</si>
  <si>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</si>
  <si>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</si>
  <si>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</si>
  <si>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</si>
  <si>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</si>
  <si>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</si>
  <si>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</si>
  <si>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</si>
  <si>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</si>
  <si>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</si>
  <si>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</si>
  <si>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</si>
  <si>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</si>
  <si>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</si>
  <si>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</si>
  <si>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</si>
  <si>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</si>
  <si>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</si>
  <si>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</si>
  <si>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</si>
  <si>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</si>
  <si>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</si>
  <si>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</si>
  <si>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</si>
  <si>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</si>
  <si>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</si>
  <si>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</si>
  <si>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</si>
  <si>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</si>
  <si>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</si>
  <si>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</si>
  <si>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</si>
  <si>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</si>
  <si>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</si>
  <si>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</si>
  <si>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</si>
  <si>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</si>
  <si>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</si>
  <si>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</si>
  <si>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</si>
  <si>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</si>
  <si>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</si>
  <si>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</si>
  <si>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</si>
  <si>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</si>
  <si>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</si>
  <si>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</si>
  <si>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</si>
  <si>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</si>
  <si>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</si>
  <si>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</si>
  <si>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</si>
  <si>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</si>
  <si>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</si>
  <si>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</si>
  <si>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</si>
  <si>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</si>
  <si>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</si>
  <si>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</si>
  <si>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</si>
  <si>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</si>
  <si>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</si>
  <si>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</si>
  <si>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</si>
  <si>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</si>
  <si>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</si>
  <si>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</si>
  <si>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</si>
  <si>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</si>
  <si>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</si>
  <si>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</si>
  <si>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</si>
  <si>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</si>
  <si>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</si>
  <si>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</si>
  <si>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</si>
  <si>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</si>
  <si>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</si>
  <si>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</si>
  <si>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</si>
  <si>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</si>
  <si>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</si>
  <si>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</si>
  <si>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</si>
  <si>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</si>
  <si>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</si>
  <si>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</si>
  <si>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</si>
  <si>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</si>
  <si>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</si>
  <si>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</si>
  <si>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</si>
  <si>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</si>
  <si>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</si>
  <si>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</si>
  <si>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</si>
  <si>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</si>
  <si>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</si>
  <si>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</si>
  <si>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</si>
  <si>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</si>
  <si>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</si>
  <si>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</si>
  <si>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</si>
  <si>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</si>
  <si>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</si>
  <si>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</si>
  <si>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</si>
  <si>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</si>
  <si>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</si>
  <si>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</si>
  <si>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</si>
  <si>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</si>
  <si>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</si>
  <si>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</si>
  <si>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</si>
  <si>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</si>
  <si>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</si>
  <si>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</si>
  <si>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</si>
  <si>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</si>
  <si>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</si>
  <si>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</si>
  <si>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</si>
  <si>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</si>
  <si>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</si>
  <si>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</si>
  <si>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</si>
  <si>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</si>
  <si>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</si>
  <si>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</si>
  <si>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</si>
  <si>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</si>
  <si>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</si>
  <si>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</si>
  <si>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</si>
  <si>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</si>
  <si>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</si>
  <si>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</si>
  <si>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</si>
  <si>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</si>
  <si>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</si>
  <si>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</si>
  <si>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</si>
  <si>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</si>
  <si>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</si>
  <si>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</si>
  <si>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</si>
  <si>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</si>
  <si>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</si>
  <si>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</si>
  <si>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</si>
  <si>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</si>
  <si>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</si>
  <si>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</si>
  <si>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</si>
  <si>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</si>
  <si>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</si>
  <si>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</si>
  <si>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</si>
  <si>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</si>
  <si>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</si>
  <si>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</si>
  <si>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</si>
  <si>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</si>
  <si>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</si>
  <si>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</si>
  <si>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</si>
  <si>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</si>
  <si>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</si>
  <si>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</si>
  <si>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</si>
  <si>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</si>
  <si>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</si>
  <si>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</si>
  <si>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</si>
  <si>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</si>
  <si>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</si>
  <si>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</si>
  <si>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</si>
  <si>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</si>
  <si>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</si>
  <si>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</si>
  <si>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</si>
  <si>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</si>
  <si>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</si>
  <si>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</si>
  <si>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</si>
  <si>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</si>
  <si>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</si>
  <si>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</si>
  <si>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</si>
  <si>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</si>
  <si>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</si>
  <si>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</si>
  <si>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</si>
  <si>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</si>
  <si>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</si>
  <si>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</si>
  <si>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</si>
  <si>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</si>
  <si>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</si>
  <si>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</si>
  <si>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</si>
  <si>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</si>
  <si>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</si>
  <si>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</si>
  <si>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</si>
  <si>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</si>
  <si>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</si>
  <si>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</si>
  <si>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</si>
  <si>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</si>
  <si>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</si>
  <si>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</si>
  <si>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</si>
  <si>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</si>
  <si>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</si>
  <si>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</si>
  <si>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</si>
  <si>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</si>
  <si>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</si>
  <si>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</si>
  <si>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</si>
  <si>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</si>
  <si>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</si>
  <si>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</si>
  <si>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</si>
  <si>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</si>
  <si>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</si>
  <si>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</si>
  <si>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</si>
  <si>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</si>
  <si>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</si>
  <si>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</si>
  <si>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</si>
  <si>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</si>
  <si>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</si>
  <si>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</si>
  <si>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</si>
  <si>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</si>
  <si>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</si>
  <si>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</si>
  <si>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</si>
  <si>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</si>
  <si>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</si>
  <si>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</si>
  <si>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</si>
  <si>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</si>
  <si>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</si>
  <si>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</si>
  <si>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</si>
  <si>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</si>
  <si>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</si>
  <si>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</si>
  <si>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</si>
  <si>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</si>
  <si>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</si>
  <si>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</si>
  <si>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</si>
  <si>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</si>
  <si>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</si>
  <si>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</si>
  <si>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</si>
  <si>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</si>
  <si>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</si>
  <si>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</si>
  <si>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</si>
  <si>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</si>
  <si>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</si>
  <si>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</si>
  <si>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</si>
  <si>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</si>
  <si>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</si>
  <si>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</si>
  <si>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</si>
  <si>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</si>
  <si>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</si>
  <si>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</si>
  <si>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</si>
  <si>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</si>
  <si>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</si>
  <si>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</si>
  <si>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</si>
  <si>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</si>
  <si>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</si>
  <si>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</si>
  <si>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</si>
  <si>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</si>
  <si>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</si>
  <si>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</si>
  <si>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</si>
  <si>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</si>
  <si>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</si>
  <si>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</si>
  <si>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</si>
  <si>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</si>
  <si>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</si>
  <si>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</si>
  <si>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</si>
  <si>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</si>
  <si>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</si>
  <si>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</si>
  <si>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</si>
  <si>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</si>
  <si>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</si>
  <si>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</si>
  <si>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</si>
  <si>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</si>
  <si>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</si>
  <si>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</si>
  <si>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</si>
  <si>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</si>
  <si>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</si>
  <si>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</si>
  <si>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</si>
  <si>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</si>
  <si>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</si>
  <si>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</si>
  <si>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</si>
  <si>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</si>
  <si>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</si>
  <si>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</si>
  <si>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</si>
  <si>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</si>
  <si>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</si>
  <si>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</si>
  <si>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</si>
  <si>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</si>
  <si>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</si>
  <si>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</si>
  <si>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</si>
  <si>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</si>
  <si>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</si>
  <si>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</si>
  <si>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</si>
  <si>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</si>
  <si>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</si>
  <si>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</si>
  <si>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</si>
  <si>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</si>
  <si>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</si>
  <si>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</si>
  <si>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</si>
  <si>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</si>
  <si>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</si>
  <si>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</si>
  <si>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</si>
  <si>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</si>
  <si>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</si>
  <si>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</si>
  <si>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</si>
  <si>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</si>
  <si>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</si>
  <si>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</si>
  <si>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</si>
  <si>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</si>
  <si>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</si>
  <si>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</si>
  <si>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</si>
  <si>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</si>
  <si>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</si>
  <si>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</si>
  <si>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</si>
  <si>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</si>
  <si>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</si>
  <si>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</si>
  <si>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</si>
  <si>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</si>
  <si>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</si>
  <si>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</si>
  <si>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</si>
  <si>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</si>
  <si>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</si>
  <si>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</si>
  <si>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</si>
  <si>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</si>
  <si>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</si>
  <si>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</si>
  <si>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</si>
  <si>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</si>
  <si>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</si>
  <si>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</si>
  <si>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</si>
  <si>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</si>
  <si>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</si>
  <si>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</si>
  <si>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</si>
  <si>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</si>
  <si>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</si>
  <si>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</si>
  <si>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</si>
  <si>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</si>
  <si>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</si>
  <si>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</si>
  <si>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</si>
  <si>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</si>
  <si>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</si>
  <si>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</si>
  <si>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</si>
  <si>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</si>
  <si>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</si>
  <si>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</si>
  <si>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</si>
  <si>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</si>
  <si>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</si>
  <si>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</si>
  <si>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</si>
  <si>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</si>
  <si>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</si>
  <si>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</si>
  <si>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</si>
  <si>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</si>
  <si>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</si>
  <si>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</si>
  <si>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</si>
  <si>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</si>
  <si>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</si>
  <si>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</si>
  <si>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</si>
  <si>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</si>
  <si>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</si>
  <si>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</si>
  <si>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</si>
  <si>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</si>
  <si>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</si>
  <si>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</si>
  <si>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</si>
  <si>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</si>
  <si>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</si>
  <si>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</si>
  <si>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</si>
  <si>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</si>
  <si>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</si>
  <si>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</si>
  <si>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</si>
  <si>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</si>
  <si>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</si>
  <si>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</si>
  <si>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</si>
  <si>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</si>
  <si>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</si>
  <si>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</si>
  <si>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</si>
  <si>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</si>
  <si>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</si>
  <si>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</si>
  <si>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</si>
  <si>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</si>
  <si>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</si>
  <si>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</si>
  <si>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</si>
  <si>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</si>
  <si>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</si>
  <si>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</si>
  <si>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</si>
  <si>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</si>
  <si>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</si>
  <si>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</si>
  <si>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</si>
  <si>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</si>
  <si>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</si>
  <si>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</si>
  <si>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</si>
  <si>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</si>
  <si>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</si>
  <si>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</si>
  <si>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</si>
  <si>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</si>
  <si>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</si>
  <si>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</si>
  <si>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</si>
  <si>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</si>
  <si>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</si>
  <si>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</si>
  <si>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</si>
  <si>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</si>
  <si>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</si>
  <si>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</si>
  <si>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</si>
  <si>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</si>
  <si>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</si>
  <si>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</si>
  <si>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</si>
  <si>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</si>
  <si>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</si>
  <si>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</si>
  <si>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</si>
  <si>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</si>
  <si>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</si>
  <si>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</si>
  <si>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</si>
  <si>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</si>
  <si>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</si>
  <si>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</si>
  <si>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</si>
  <si>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</si>
  <si>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</si>
  <si>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</si>
  <si>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</si>
  <si>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</si>
  <si>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</si>
  <si>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</si>
  <si>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</si>
  <si>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</si>
  <si>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</si>
  <si>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</si>
  <si>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</si>
  <si>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</si>
  <si>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</si>
  <si>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</si>
  <si>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</si>
  <si>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</si>
  <si>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</si>
  <si>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</si>
  <si>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</si>
  <si>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</si>
  <si>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</si>
  <si>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</si>
  <si>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</si>
  <si>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</si>
  <si>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</si>
  <si>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</si>
  <si>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</si>
  <si>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</si>
  <si>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</si>
  <si>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</si>
  <si>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</si>
  <si>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</si>
  <si>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</si>
  <si>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</si>
  <si>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</si>
  <si>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</si>
  <si>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</si>
  <si>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</si>
  <si>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</si>
  <si>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</si>
  <si>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</si>
  <si>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</si>
  <si>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</si>
  <si>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</si>
  <si>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</si>
  <si>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</si>
  <si>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</si>
  <si>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</si>
  <si>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</si>
  <si>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</si>
  <si>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</si>
  <si>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</si>
  <si>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</si>
  <si>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</si>
  <si>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</si>
  <si>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</si>
  <si>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</si>
  <si>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</si>
  <si>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</si>
  <si>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</si>
  <si>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</si>
  <si>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</si>
  <si>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</si>
  <si>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</si>
  <si>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</si>
  <si>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</si>
  <si>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</si>
  <si>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</si>
  <si>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</si>
  <si>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</si>
  <si>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</si>
  <si>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</si>
  <si>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</si>
  <si>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</si>
  <si>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</si>
  <si>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</si>
  <si>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</si>
  <si>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</si>
  <si>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</si>
  <si>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</si>
  <si>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</si>
  <si>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</si>
  <si>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</si>
  <si>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</si>
  <si>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</si>
  <si>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</si>
  <si>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</si>
  <si>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</si>
  <si>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</si>
  <si>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</si>
  <si>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</si>
  <si>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</si>
  <si>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</si>
  <si>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</si>
  <si>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</si>
  <si>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</si>
  <si>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</si>
  <si>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</si>
  <si>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</si>
  <si>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</si>
  <si>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</si>
  <si>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</si>
  <si>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</si>
  <si>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</si>
  <si>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</si>
  <si>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</si>
  <si>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</si>
  <si>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</si>
  <si>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</si>
  <si>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</si>
  <si>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</si>
  <si>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</si>
  <si>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</si>
  <si>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</si>
  <si>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</si>
  <si>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</si>
  <si>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</si>
  <si>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</si>
  <si>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</si>
  <si>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</si>
  <si>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</si>
  <si>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</si>
  <si>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</si>
  <si>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</si>
  <si>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</si>
  <si>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</si>
  <si>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</si>
  <si>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</si>
  <si>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</si>
  <si>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</si>
  <si>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</si>
  <si>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</si>
  <si>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</si>
  <si>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</si>
  <si>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</si>
  <si>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</si>
  <si>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</si>
  <si>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</si>
  <si>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</si>
  <si>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</si>
  <si>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</si>
  <si>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</si>
  <si>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</si>
  <si>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</si>
  <si>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</si>
  <si>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</si>
  <si>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</si>
  <si>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</si>
  <si>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</si>
  <si>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</si>
  <si>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</si>
  <si>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</si>
  <si>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</si>
  <si>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</si>
  <si>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</si>
  <si>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</si>
  <si>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</si>
  <si>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</si>
  <si>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</si>
  <si>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</si>
  <si>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</si>
  <si>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</si>
  <si>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</si>
  <si>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</si>
  <si>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</si>
  <si>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</si>
  <si>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</si>
  <si>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</si>
  <si>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</si>
  <si>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</si>
  <si>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</si>
  <si>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</si>
  <si>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</si>
  <si>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</si>
  <si>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</si>
  <si>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</si>
  <si>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</si>
  <si>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</si>
  <si>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</si>
  <si>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</si>
  <si>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</si>
  <si>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</si>
  <si>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</si>
  <si>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</si>
  <si>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</si>
  <si>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</si>
  <si>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</si>
  <si>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</si>
  <si>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</si>
  <si>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</si>
  <si>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</si>
  <si>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</si>
  <si>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</si>
  <si>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</si>
  <si>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</si>
  <si>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</si>
  <si>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</si>
  <si>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</si>
  <si>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</si>
  <si>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</si>
  <si>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</si>
  <si>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</si>
  <si>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</si>
  <si>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</si>
  <si>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</si>
  <si>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</si>
  <si>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</si>
  <si>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430-440</t>
  </si>
  <si>
    <t>POWERMECH</t>
  </si>
  <si>
    <t>3650-3690</t>
  </si>
  <si>
    <t>825-835</t>
  </si>
  <si>
    <t>Profiit of Rs.20/-</t>
  </si>
  <si>
    <t>300-330</t>
  </si>
  <si>
    <t>1495-1505</t>
  </si>
  <si>
    <t>AUTOAXLES</t>
  </si>
  <si>
    <t>2120-2130</t>
  </si>
  <si>
    <t>3100-3200</t>
  </si>
  <si>
    <t>1065-1105</t>
  </si>
  <si>
    <t>1200-1280</t>
  </si>
  <si>
    <t>5200-5400</t>
  </si>
  <si>
    <t>5750-6050</t>
  </si>
  <si>
    <t>CAPACITE</t>
  </si>
  <si>
    <t>1350-1400</t>
  </si>
  <si>
    <t>1500-1600</t>
  </si>
  <si>
    <t>3260-3280</t>
  </si>
  <si>
    <t>N</t>
  </si>
  <si>
    <t>905-975</t>
  </si>
  <si>
    <t>1100-1180</t>
  </si>
  <si>
    <t>SANSERA</t>
  </si>
  <si>
    <t>150-180</t>
  </si>
  <si>
    <t>842-864</t>
  </si>
  <si>
    <t>920-960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</si>
  <si>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</si>
  <si>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</si>
  <si>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</si>
  <si>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</si>
  <si>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</si>
  <si>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</si>
  <si>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</si>
  <si>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</si>
  <si>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</si>
  <si>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</si>
  <si>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</si>
  <si>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</si>
  <si>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</si>
  <si>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</si>
  <si>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</si>
  <si>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</si>
  <si>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</si>
  <si>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Rs.6/-</t>
  </si>
  <si>
    <t>171-189</t>
  </si>
  <si>
    <t>215-230</t>
  </si>
  <si>
    <t>Loss of Rs.110/-</t>
  </si>
  <si>
    <t>266-251.50</t>
  </si>
  <si>
    <t>280-320</t>
  </si>
  <si>
    <t>2080-2100</t>
  </si>
  <si>
    <t>JSWSTEEL MAR FUT</t>
  </si>
  <si>
    <t>831-847</t>
  </si>
  <si>
    <t>NIFTY MAR FUT</t>
  </si>
  <si>
    <t>153-155</t>
  </si>
  <si>
    <t>FEDERALBNK MAR FUT</t>
  </si>
  <si>
    <t>RELIANCE MAR FUT</t>
  </si>
  <si>
    <t>2976-3018</t>
  </si>
  <si>
    <t>NIFTY 22000 PE 07 MAR</t>
  </si>
  <si>
    <t>Profit of Rs.13.5/-</t>
  </si>
  <si>
    <t>22150-22000</t>
  </si>
  <si>
    <t>Profit of Rs.1.8/-</t>
  </si>
  <si>
    <t>Loss of Rs.33/-</t>
  </si>
  <si>
    <t>497.5-517.5</t>
  </si>
  <si>
    <t>560-600</t>
  </si>
  <si>
    <t>PIIND MAR FUT</t>
  </si>
  <si>
    <t>BANKNIFTY MAR FUT</t>
  </si>
  <si>
    <t>TITAN MAR FUT</t>
  </si>
  <si>
    <t>3750-3792</t>
  </si>
  <si>
    <t>47850-48200</t>
  </si>
  <si>
    <t>3835-3895</t>
  </si>
  <si>
    <t>Retail Research Technical Calls &amp; Fundamental Performance Report for the month of March-2024</t>
  </si>
  <si>
    <t>PIDILITIND MAR FUT</t>
  </si>
  <si>
    <t>2800-2842</t>
  </si>
  <si>
    <t>145-152</t>
  </si>
  <si>
    <t>144.5-151.5</t>
  </si>
  <si>
    <t>164-175</t>
  </si>
  <si>
    <t>Profit of Rs.165/-</t>
  </si>
  <si>
    <t>850-865</t>
  </si>
  <si>
    <t>Profit of Rs.26/-</t>
  </si>
  <si>
    <t>3800-4000</t>
  </si>
  <si>
    <t>Loss of Rs.39.5/-</t>
  </si>
  <si>
    <t>Profit of Rs.29.5/-</t>
  </si>
  <si>
    <t>Profit of Rs.154/-</t>
  </si>
  <si>
    <t>Profit of Rs.7.35/-</t>
  </si>
  <si>
    <t>FINNIFTY 21050 CE 05 MAR</t>
  </si>
  <si>
    <t>FINNIFTY 20850 PE 05 MAR</t>
  </si>
  <si>
    <t>MULTIPLIER SHARE &amp; STOCK ADVISORS PRIVATE LIMITED</t>
  </si>
  <si>
    <t>NIKHIL RAJESH SINGH</t>
  </si>
  <si>
    <t>THINKINK</t>
  </si>
  <si>
    <t>GRAVITON RESEARCH CAPITAL LLP</t>
  </si>
  <si>
    <t>HRTI PRIVATE LIMITED</t>
  </si>
  <si>
    <t>MANSI SHARE AND STOCK ADVISORS PVT LTD</t>
  </si>
  <si>
    <t>NSE</t>
  </si>
  <si>
    <t>Profit of Rs.5/-</t>
  </si>
  <si>
    <t>48-52</t>
  </si>
  <si>
    <t>920-930</t>
  </si>
  <si>
    <t>BANKNIFTY 47300 CE 06 MAR</t>
  </si>
  <si>
    <t>380-500</t>
  </si>
  <si>
    <t>FINNIFTY 20850 CE 05 MAR</t>
  </si>
  <si>
    <t>60-90</t>
  </si>
  <si>
    <t>NIFTY 22500 CE 28 MAR</t>
  </si>
  <si>
    <t>200-150</t>
  </si>
  <si>
    <t>Loss of Rs.47.5/-</t>
  </si>
  <si>
    <t>Profit of Rs.15/-</t>
  </si>
  <si>
    <t>168-180</t>
  </si>
  <si>
    <t>HDFCBANK MAR FUT</t>
  </si>
  <si>
    <t>1444-1446</t>
  </si>
  <si>
    <t>1463-1482</t>
  </si>
  <si>
    <t>37.3-41.30</t>
  </si>
  <si>
    <t>SILGO-RE</t>
  </si>
  <si>
    <t>Silgo Retail Limited</t>
  </si>
  <si>
    <t>Loss of Rs.18/-</t>
  </si>
  <si>
    <t>2815-2945</t>
  </si>
  <si>
    <t>3150-3350</t>
  </si>
  <si>
    <t>241.5-251.5</t>
  </si>
  <si>
    <t>275-300</t>
  </si>
  <si>
    <t>TCS MAR FUT</t>
  </si>
  <si>
    <t>4085-4145</t>
  </si>
  <si>
    <t>3415-3555</t>
  </si>
  <si>
    <t>INFY MAR FUT</t>
  </si>
  <si>
    <t>1617-1619</t>
  </si>
  <si>
    <t>1644-1671</t>
  </si>
  <si>
    <t>ITC MAR FUT</t>
  </si>
  <si>
    <t>417-424</t>
  </si>
  <si>
    <t>22700-22800</t>
  </si>
  <si>
    <t>Profit of Rs.48/-</t>
  </si>
  <si>
    <t>ABCGAS</t>
  </si>
  <si>
    <t>ARJUN LEASING AND FINANCE PVT LTD .</t>
  </si>
  <si>
    <t>CRESSAN</t>
  </si>
  <si>
    <t>GEETANJALI GUNAJI MEDHEKAR</t>
  </si>
  <si>
    <t>NVENTURES</t>
  </si>
  <si>
    <t>RACONTEUR</t>
  </si>
  <si>
    <t>TIRTPLS</t>
  </si>
  <si>
    <t>VARIS MAHENDRABHAI DOSHI</t>
  </si>
  <si>
    <t>INFY 1610 CE MAR</t>
  </si>
  <si>
    <t>INFY 1650 CE MAR</t>
  </si>
  <si>
    <t>37-38</t>
  </si>
  <si>
    <t>21-22</t>
  </si>
  <si>
    <t>No profit no loss</t>
  </si>
  <si>
    <t>BRITANNIA MAR FUT</t>
  </si>
  <si>
    <t>4918-4970</t>
  </si>
  <si>
    <t>SIEMENS MAR FUT</t>
  </si>
  <si>
    <t>4810-4882</t>
  </si>
  <si>
    <t>NIFTY 22500 CE 07 MAR</t>
  </si>
  <si>
    <t>35-55</t>
  </si>
  <si>
    <t>Profit of Rs.53/-</t>
  </si>
  <si>
    <t>Loss of Rs.45/-</t>
  </si>
  <si>
    <t>D</t>
  </si>
  <si>
    <t>ROHITH SATISH SHOREWALA</t>
  </si>
  <si>
    <t>JINENDRA KUMAR JAIN</t>
  </si>
  <si>
    <t>NARENDRA BABU KADATHUR HARIDAS</t>
  </si>
  <si>
    <t>IBRIGST</t>
  </si>
  <si>
    <t>PARESH DHIRAJLAL SHAH</t>
  </si>
  <si>
    <t>MARKOLINES</t>
  </si>
  <si>
    <t>RUCHIRA GOYAL</t>
  </si>
  <si>
    <t>TOPGAIN FINANCE PRIVATE LIMITED</t>
  </si>
  <si>
    <t>Infibeam Avenues Limited</t>
  </si>
  <si>
    <t>MUKKA</t>
  </si>
  <si>
    <t>Mukka Proteins Limited</t>
  </si>
  <si>
    <t>PLATIND</t>
  </si>
  <si>
    <t>Platinum Industries Ltd</t>
  </si>
  <si>
    <t>RICOAUTO</t>
  </si>
  <si>
    <t>Rico Auto Industries Ltd</t>
  </si>
  <si>
    <t>SADBHAV</t>
  </si>
  <si>
    <t>Sadbhav Engineering Limit</t>
  </si>
  <si>
    <t>CHANAKYA OPPORTUNITIES FUND I</t>
  </si>
  <si>
    <t>IPSL</t>
  </si>
  <si>
    <t>Integrated Perso Ser Ltd</t>
  </si>
  <si>
    <t>MADHAV</t>
  </si>
  <si>
    <t>Madhav Marbles and Granit</t>
  </si>
  <si>
    <t>PARNIKA  AGARWAL</t>
  </si>
  <si>
    <t>Profit of Rs.9.25/-</t>
  </si>
  <si>
    <t>2485-2585</t>
  </si>
  <si>
    <t>2800-3000</t>
  </si>
  <si>
    <t>BANKNIFTY 47700 CE 13 MAR</t>
  </si>
  <si>
    <t>400-500</t>
  </si>
  <si>
    <t>Loss of Rs.105/-</t>
  </si>
  <si>
    <t>22700-22900</t>
  </si>
  <si>
    <t>Profit of Rs.73/-</t>
  </si>
  <si>
    <t>697.5-732.5</t>
  </si>
  <si>
    <t>800-850</t>
  </si>
  <si>
    <t>FINNIFTY 20800 PE 12 MAR</t>
  </si>
  <si>
    <t>FINNIFTY 20800 CE 12 MAR</t>
  </si>
  <si>
    <t>34-36</t>
  </si>
  <si>
    <t>20-22</t>
  </si>
  <si>
    <t>7NR</t>
  </si>
  <si>
    <t>ASHOKBHAI MADHUBHAI KORAT</t>
  </si>
  <si>
    <t>AERPACE</t>
  </si>
  <si>
    <t>SAHASTRAA ADVISORS PRIVATE LIMITED</t>
  </si>
  <si>
    <t>AKM</t>
  </si>
  <si>
    <t>SAMBHAV SINGH</t>
  </si>
  <si>
    <t>BANKE TRADELINK PRIVATE LIMITED</t>
  </si>
  <si>
    <t>ALSTONE</t>
  </si>
  <si>
    <t>CHANDRIMA</t>
  </si>
  <si>
    <t>VISHALAGARWAL</t>
  </si>
  <si>
    <t>CHOKSILA</t>
  </si>
  <si>
    <t>BOBBYMATHEWS</t>
  </si>
  <si>
    <t>NACIO MULTI TRADERS LLP</t>
  </si>
  <si>
    <t>DANUBE</t>
  </si>
  <si>
    <t>HARDIK MAHENDRAKUMAR SHAH HUF</t>
  </si>
  <si>
    <t>UNNATI HARDIK SHAH .</t>
  </si>
  <si>
    <t>ETIL</t>
  </si>
  <si>
    <t>NILRATAN SUPPLIERS PRIVATE LIMITED .</t>
  </si>
  <si>
    <t>EVANS</t>
  </si>
  <si>
    <t>NAV CAPITAL VCC - NAV CAPITAL EMERGING STAR FUND</t>
  </si>
  <si>
    <t>FRONTCAP</t>
  </si>
  <si>
    <t>GEETANJ</t>
  </si>
  <si>
    <t>LEELAMMATHENUMKALJOSEPH</t>
  </si>
  <si>
    <t>SATYA PRAKASH LOMROR</t>
  </si>
  <si>
    <t>GSLSEC</t>
  </si>
  <si>
    <t>DORNI VINIMOY PRIVATE LIMITED</t>
  </si>
  <si>
    <t>MANGLAM FINANCIAL SERVICES</t>
  </si>
  <si>
    <t>GUJTLRM</t>
  </si>
  <si>
    <t>PANKAJKUMAR JAYANTILAL PATEL</t>
  </si>
  <si>
    <t>RAKESH GANGWAL</t>
  </si>
  <si>
    <t>MORGAN STANLEY ASIA (SINGAPORE) PTE.</t>
  </si>
  <si>
    <t>INDINFO</t>
  </si>
  <si>
    <t>INDXTRA</t>
  </si>
  <si>
    <t>KALPANABEN CHAMPAKLAL SHAH</t>
  </si>
  <si>
    <t>JAMESWARREN</t>
  </si>
  <si>
    <t>PARTH COMMODITY SERVICES PRIVATE LIMITED</t>
  </si>
  <si>
    <t>A&amp;S TRADELINK</t>
  </si>
  <si>
    <t>KAYPOWR</t>
  </si>
  <si>
    <t>QUANTUMGROWTH PARTNERS LLP</t>
  </si>
  <si>
    <t>PRAKASH PAI PERAJE</t>
  </si>
  <si>
    <t>MAXHEIGHTS</t>
  </si>
  <si>
    <t>ADWITA FINVEST PRIVATE LIMITED</t>
  </si>
  <si>
    <t>PRADEEP NARENDRA VYAS</t>
  </si>
  <si>
    <t>MEAPL</t>
  </si>
  <si>
    <t>RAGHAV KAROL HUF</t>
  </si>
  <si>
    <t>POOJA VIJESH SHAH</t>
  </si>
  <si>
    <t>SACHINAMRITNAHAR</t>
  </si>
  <si>
    <t>MILEFUR</t>
  </si>
  <si>
    <t>MANJU GAGGAR</t>
  </si>
  <si>
    <t>KINCHIT SUNILKUMAR MEHTA HUF</t>
  </si>
  <si>
    <t>MIRCELECTR</t>
  </si>
  <si>
    <t>MARISSA VIJAY MANSUKHANI</t>
  </si>
  <si>
    <t>VIJAY JAIKRISHIN MANSUKHANI</t>
  </si>
  <si>
    <t>NUTRICIRCLE</t>
  </si>
  <si>
    <t>DIVYA KAMALA APPASANI</t>
  </si>
  <si>
    <t>PINKESHKUMAR RAJANIBHAI PATEL (HUF)</t>
  </si>
  <si>
    <t>PRAVEG</t>
  </si>
  <si>
    <t>PATEL ASHABEN VISHNUKUMAR</t>
  </si>
  <si>
    <t>GOLDMAN SACHS FUNDS - GOLDMAN SACHS INDIA EQUITY PORTFOLIO</t>
  </si>
  <si>
    <t>QLL</t>
  </si>
  <si>
    <t>QUASAR</t>
  </si>
  <si>
    <t>SENTHAMARAI M</t>
  </si>
  <si>
    <t>ALPESHFATEHSINGHPUROHIT</t>
  </si>
  <si>
    <t>RFSL</t>
  </si>
  <si>
    <t>NIRALI VIJAYBHAI SHAH</t>
  </si>
  <si>
    <t>PUSHKAL GOYAL</t>
  </si>
  <si>
    <t>SGFRL</t>
  </si>
  <si>
    <t>JYOTI VINODCHANDRA MEHTA</t>
  </si>
  <si>
    <t>AMRISH VINOD MEHTA</t>
  </si>
  <si>
    <t>SANJAY POPATLAL JAIN HUF</t>
  </si>
  <si>
    <t>UTPAL DINESHBHAI PATEL</t>
  </si>
  <si>
    <t>SILVERO</t>
  </si>
  <si>
    <t>HARNISH BHARAT DOSHI</t>
  </si>
  <si>
    <t>SUPERTEX</t>
  </si>
  <si>
    <t>INDIAN INFOTECH &amp; SOFTWARE LTD</t>
  </si>
  <si>
    <t>TI</t>
  </si>
  <si>
    <t>M&amp;S BOTTLING COMPANY PRIVATE LIMITED</t>
  </si>
  <si>
    <t>URSUGAR</t>
  </si>
  <si>
    <t>SHARE INDIA SECURITIES LIMITED</t>
  </si>
  <si>
    <t>ABINFRA</t>
  </si>
  <si>
    <t>A B Infrabuild Limited</t>
  </si>
  <si>
    <t>NIRAJ RAJNIKANT SHAH</t>
  </si>
  <si>
    <t>ATMASTCO</t>
  </si>
  <si>
    <t>Atmastco Limited</t>
  </si>
  <si>
    <t>AJAY KUMAR AGGARWAL</t>
  </si>
  <si>
    <t>BTML</t>
  </si>
  <si>
    <t>Bodhi Tree Multimedia Ltd</t>
  </si>
  <si>
    <t>JAINAM BROKING LIMITED</t>
  </si>
  <si>
    <t>CLOUD</t>
  </si>
  <si>
    <t>Varanium Cloud Limited</t>
  </si>
  <si>
    <t>LATHE DERIVATIVES TRADING PRIVATE LIMITED .</t>
  </si>
  <si>
    <t>CMMIPL</t>
  </si>
  <si>
    <t>CMM Infraprojects Limited</t>
  </si>
  <si>
    <t>GLOBE-RE</t>
  </si>
  <si>
    <t>Globe Textiles Limited</t>
  </si>
  <si>
    <t>INDIFRA</t>
  </si>
  <si>
    <t>Indifra Limited</t>
  </si>
  <si>
    <t>BEELINE BROKING LIMITED</t>
  </si>
  <si>
    <t>IPL</t>
  </si>
  <si>
    <t>India Pesticides Limited</t>
  </si>
  <si>
    <t>G R D SECURITIES LIMITED</t>
  </si>
  <si>
    <t>SAUMIL ARVIND BHAVNAGARI</t>
  </si>
  <si>
    <t>LOTUSEYE</t>
  </si>
  <si>
    <t>Lotus Eye Hosp &amp; Inst Ltd</t>
  </si>
  <si>
    <t>RAJEEV CHOUDHARY</t>
  </si>
  <si>
    <t>MEDICO</t>
  </si>
  <si>
    <t>Medico Remedies Limited</t>
  </si>
  <si>
    <t>TFCILTD</t>
  </si>
  <si>
    <t>Tourism Finance Corp</t>
  </si>
  <si>
    <t>VIJIFIN</t>
  </si>
  <si>
    <t>Viji Finance Limited</t>
  </si>
  <si>
    <t>VIJAY KOTHARI</t>
  </si>
  <si>
    <t>VIKASECO</t>
  </si>
  <si>
    <t>Vikas EcoTech Limited</t>
  </si>
  <si>
    <t>VISHWAS FINCAP SERVICES PRIVATE LIMITED</t>
  </si>
  <si>
    <t>BRIGHT</t>
  </si>
  <si>
    <t>Bright Solar Limited</t>
  </si>
  <si>
    <t>DINERO FINANCE &amp; INVESTMENTS PVT LTD</t>
  </si>
  <si>
    <t>SAMTA MUNDRA</t>
  </si>
  <si>
    <t>DWARKESH</t>
  </si>
  <si>
    <t>Dwarikesh Sugar Industrie</t>
  </si>
  <si>
    <t>GOEL ANIL KUMAR</t>
  </si>
  <si>
    <t>GRASIMPP</t>
  </si>
  <si>
    <t>Grasim Industries Limited</t>
  </si>
  <si>
    <t>GAGANDEEP CREDIT CAPITAL PVT. LTD.</t>
  </si>
  <si>
    <t>SPREAD X SECURITIES PRIVATE LIMITED</t>
  </si>
  <si>
    <t>ANURADHA SURI</t>
  </si>
  <si>
    <t>SANJAY SURI</t>
  </si>
  <si>
    <t>SANJIV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</si>
</sst>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5" borderId="33" applyNumberFormat="0" applyAlignment="0" applyProtection="0"/>
    <xf numFmtId="0" fontId="47" fillId="16" borderId="34" applyNumberFormat="0" applyAlignment="0" applyProtection="0"/>
    <xf numFmtId="0" fontId="48" fillId="16" borderId="33" applyNumberFormat="0" applyAlignment="0" applyProtection="0"/>
    <xf numFmtId="0" fontId="49" fillId="0" borderId="35" applyNumberFormat="0" applyFill="0" applyAlignment="0" applyProtection="0"/>
    <xf numFmtId="0" fontId="50" fillId="17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2" fillId="18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7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164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5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3" fillId="0" borderId="22" xfId="0" applyFont="1" applyBorder="1" applyAlignment="1">
      <alignment horizontal="left"/>
    </xf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6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164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167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7" fillId="45" borderId="29" xfId="0" applyFont="1" applyFill="1" applyBorder="1" applyAlignment="1">
      <alignment horizontal="center" vertical="center"/>
    </xf>
    <xf numFmtId="16" fontId="36" fillId="45" borderId="22" xfId="0" applyNumberFormat="1" applyFont="1" applyFill="1" applyBorder="1" applyAlignment="1">
      <alignment horizontal="center" vertical="center"/>
    </xf>
    <xf numFmtId="0" fontId="36" fillId="45" borderId="0" xfId="0" applyFont="1" applyFill="1"/>
    <xf numFmtId="0" fontId="3" fillId="45" borderId="0" xfId="0" applyFont="1" applyFill="1" applyAlignment="1">
      <alignment horizontal="center"/>
    </xf>
    <xf numFmtId="0" fontId="3" fillId="45" borderId="0" xfId="0" applyFont="1" applyFill="1"/>
    <xf numFmtId="0" fontId="36" fillId="45" borderId="0" xfId="0" applyFont="1" applyFill="1" applyAlignment="1">
      <alignment horizontal="center" vertical="center"/>
    </xf>
    <xf numFmtId="166" fontId="36" fillId="45" borderId="0" xfId="0" applyNumberFormat="1" applyFont="1" applyFill="1" applyAlignment="1">
      <alignment horizontal="center" vertical="center"/>
    </xf>
    <xf numFmtId="0" fontId="0" fillId="45" borderId="0" xfId="0" applyFill="1"/>
    <xf numFmtId="2" fontId="37" fillId="45" borderId="29" xfId="0" applyNumberFormat="1" applyFont="1" applyFill="1" applyBorder="1" applyAlignment="1">
      <alignment horizontal="center" vertical="center"/>
    </xf>
    <xf numFmtId="167" fontId="36" fillId="45" borderId="29" xfId="0" applyNumberFormat="1" applyFont="1" applyFill="1" applyBorder="1" applyAlignment="1">
      <alignment horizontal="center" vertical="center"/>
    </xf>
    <xf numFmtId="2" fontId="36" fillId="45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7" fontId="36" fillId="44" borderId="29" xfId="0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6" fontId="36" fillId="0" borderId="7" xfId="0" applyNumberFormat="1" applyFont="1" applyBorder="1" applyAlignment="1">
      <alignment horizontal="center" vertical="center"/>
    </xf>
    <xf numFmtId="0" fontId="36" fillId="0" borderId="7" xfId="0" applyFont="1" applyBorder="1"/>
    <xf numFmtId="0" fontId="37" fillId="0" borderId="7" xfId="0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10" fontId="37" fillId="0" borderId="39" xfId="0" applyNumberFormat="1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/>
    </xf>
    <xf numFmtId="16" fontId="37" fillId="0" borderId="39" xfId="0" applyNumberFormat="1" applyFont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0" fontId="37" fillId="6" borderId="29" xfId="0" applyFont="1" applyFill="1" applyBorder="1" applyAlignment="1">
      <alignment horizontal="center" vertical="center"/>
    </xf>
    <xf numFmtId="2" fontId="37" fillId="6" borderId="29" xfId="0" applyNumberFormat="1" applyFont="1" applyFill="1" applyBorder="1" applyAlignment="1">
      <alignment horizontal="center" vertical="center"/>
    </xf>
    <xf numFmtId="167" fontId="36" fillId="6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7" borderId="25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7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16" fontId="36" fillId="46" borderId="2" xfId="0" applyNumberFormat="1" applyFont="1" applyFill="1" applyBorder="1" applyAlignment="1">
      <alignment horizontal="center" vertical="center"/>
    </xf>
    <xf numFmtId="167" fontId="36" fillId="0" borderId="29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45" borderId="3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16" fontId="36" fillId="45" borderId="3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7" fillId="45" borderId="39" xfId="0" applyFont="1" applyFill="1" applyBorder="1" applyAlignment="1">
      <alignment horizontal="center" vertical="center"/>
    </xf>
    <xf numFmtId="0" fontId="37" fillId="45" borderId="40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7" borderId="40" xfId="0" applyFont="1" applyFill="1" applyBorder="1" applyAlignment="1">
      <alignment horizontal="center" vertical="center"/>
    </xf>
    <xf numFmtId="16" fontId="36" fillId="46" borderId="39" xfId="0" applyNumberFormat="1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7" fontId="36" fillId="47" borderId="39" xfId="0" applyNumberFormat="1" applyFont="1" applyFill="1" applyBorder="1" applyAlignment="1">
      <alignment horizontal="center" vertical="center"/>
    </xf>
    <xf numFmtId="167" fontId="36" fillId="47" borderId="40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45363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45363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7" t="s">
        <v>16</v>
      </c>
      <c r="B9" s="349" t="s">
        <v>17</v>
      </c>
      <c r="C9" s="349" t="s">
        <v>18</v>
      </c>
      <c r="D9" s="349" t="s">
        <v>19</v>
      </c>
      <c r="E9" s="26" t="s">
        <v>20</v>
      </c>
      <c r="F9" s="26" t="s">
        <v>21</v>
      </c>
      <c r="G9" s="344" t="s">
        <v>22</v>
      </c>
      <c r="H9" s="345"/>
      <c r="I9" s="346"/>
      <c r="J9" s="344" t="s">
        <v>23</v>
      </c>
      <c r="K9" s="345"/>
      <c r="L9" s="346"/>
      <c r="M9" s="26"/>
      <c r="N9" s="27"/>
      <c r="O9" s="27"/>
      <c r="P9" s="27"/>
    </row>
    <row r="10" spans="1:16" ht="38.25">
      <c r="A10" s="348"/>
      <c r="B10" s="350"/>
      <c r="C10" s="350"/>
      <c r="D10" s="350"/>
      <c r="E10" s="28" t="s">
        <v>24</v>
      </c>
      <c r="F10" s="28" t="s">
        <v>24</v>
      </c>
      <c r="G10" s="238" t="s">
        <v>25</v>
      </c>
      <c r="H10" s="238" t="s">
        <v>26</v>
      </c>
      <c r="I10" s="238" t="s">
        <v>27</v>
      </c>
      <c r="J10" s="238" t="s">
        <v>28</v>
      </c>
      <c r="K10" s="238" t="s">
        <v>29</v>
      </c>
      <c r="L10" s="238" t="s">
        <v>30</v>
      </c>
      <c r="M10" s="238" t="s">
        <v>31</v>
      </c>
      <c r="N10" s="29" t="s">
        <v>32</v>
      </c>
      <c r="O10" s="29" t="s">
        <v>33</v>
      </c>
      <c r="P10" s="30" t="s">
        <v>840</v>
      </c>
    </row>
    <row r="11" spans="1:16" ht="12.75" customHeight="1">
      <c r="A11" s="245">
        <v>1</v>
      </c>
      <c r="B11" s="258" t="s">
        <v>34</v>
      </c>
      <c r="C11" s="235" t="s">
        <v>35</v>
      </c>
      <c r="D11" s="249">
        <v>45379</v>
      </c>
      <c r="E11" s="235">
        <v>22421.35</v>
      </c>
      <c r="F11" s="235">
        <v>22473.95</v>
      </c>
      <c r="G11" s="234">
        <v>22339.9</v>
      </c>
      <c r="H11" s="234">
        <v>22258.45</v>
      </c>
      <c r="I11" s="234">
        <v>22124.400000000001</v>
      </c>
      <c r="J11" s="234">
        <v>22555.4</v>
      </c>
      <c r="K11" s="234">
        <v>22689.449999999997</v>
      </c>
      <c r="L11" s="234">
        <v>22770.9</v>
      </c>
      <c r="M11" s="233">
        <v>22608</v>
      </c>
      <c r="N11" s="233">
        <v>22392.5</v>
      </c>
      <c r="O11" s="233">
        <v>15134550</v>
      </c>
      <c r="P11" s="236">
        <v>-2.1642796885454139E-2</v>
      </c>
    </row>
    <row r="12" spans="1:16" ht="12.75" customHeight="1">
      <c r="A12" s="245">
        <v>2</v>
      </c>
      <c r="B12" s="258" t="s">
        <v>34</v>
      </c>
      <c r="C12" s="235" t="s">
        <v>36</v>
      </c>
      <c r="D12" s="249">
        <v>45378</v>
      </c>
      <c r="E12" s="235">
        <v>47489.85</v>
      </c>
      <c r="F12" s="235">
        <v>47623.85</v>
      </c>
      <c r="G12" s="234">
        <v>47269.299999999996</v>
      </c>
      <c r="H12" s="234">
        <v>47048.75</v>
      </c>
      <c r="I12" s="234">
        <v>46694.2</v>
      </c>
      <c r="J12" s="234">
        <v>47844.399999999994</v>
      </c>
      <c r="K12" s="234">
        <v>48198.95</v>
      </c>
      <c r="L12" s="234">
        <v>48419.499999999993</v>
      </c>
      <c r="M12" s="233">
        <v>47978.400000000001</v>
      </c>
      <c r="N12" s="233">
        <v>47403.3</v>
      </c>
      <c r="O12" s="233">
        <v>4968585</v>
      </c>
      <c r="P12" s="236">
        <v>6.5745403066231237E-2</v>
      </c>
    </row>
    <row r="13" spans="1:16" ht="12.75" customHeight="1">
      <c r="A13" s="245">
        <v>3</v>
      </c>
      <c r="B13" s="258" t="s">
        <v>34</v>
      </c>
      <c r="C13" s="257" t="s">
        <v>37</v>
      </c>
      <c r="D13" s="251">
        <v>45377</v>
      </c>
      <c r="E13" s="250">
        <v>20898.650000000001</v>
      </c>
      <c r="F13" s="250">
        <v>20945.083333333332</v>
      </c>
      <c r="G13" s="252">
        <v>20833.566666666666</v>
      </c>
      <c r="H13" s="252">
        <v>20768.483333333334</v>
      </c>
      <c r="I13" s="252">
        <v>20656.966666666667</v>
      </c>
      <c r="J13" s="252">
        <v>21010.166666666664</v>
      </c>
      <c r="K13" s="252">
        <v>21121.683333333334</v>
      </c>
      <c r="L13" s="252">
        <v>21186.766666666663</v>
      </c>
      <c r="M13" s="253">
        <v>21056.6</v>
      </c>
      <c r="N13" s="253">
        <v>20880</v>
      </c>
      <c r="O13" s="253">
        <v>91920</v>
      </c>
      <c r="P13" s="254">
        <v>2.9569892473118281E-2</v>
      </c>
    </row>
    <row r="14" spans="1:16" ht="12.75" customHeight="1">
      <c r="A14" s="245">
        <v>4</v>
      </c>
      <c r="B14" s="258" t="s">
        <v>34</v>
      </c>
      <c r="C14" s="257" t="s">
        <v>38</v>
      </c>
      <c r="D14" s="251">
        <v>45373</v>
      </c>
      <c r="E14" s="250">
        <v>10823.1</v>
      </c>
      <c r="F14" s="250">
        <v>10838.283333333333</v>
      </c>
      <c r="G14" s="252">
        <v>10790.316666666666</v>
      </c>
      <c r="H14" s="252">
        <v>10757.533333333333</v>
      </c>
      <c r="I14" s="252">
        <v>10709.566666666666</v>
      </c>
      <c r="J14" s="252">
        <v>10871.066666666666</v>
      </c>
      <c r="K14" s="252">
        <v>10919.033333333333</v>
      </c>
      <c r="L14" s="252">
        <v>10951.816666666666</v>
      </c>
      <c r="M14" s="253">
        <v>10886.25</v>
      </c>
      <c r="N14" s="253">
        <v>10805.5</v>
      </c>
      <c r="O14" s="253">
        <v>1310025</v>
      </c>
      <c r="P14" s="254">
        <v>0.10090760115971259</v>
      </c>
    </row>
    <row r="15" spans="1:16" ht="12.75" customHeight="1">
      <c r="A15" s="245">
        <v>5</v>
      </c>
      <c r="B15" s="258" t="s">
        <v>39</v>
      </c>
      <c r="C15" s="250" t="s">
        <v>40</v>
      </c>
      <c r="D15" s="251">
        <v>45379</v>
      </c>
      <c r="E15" s="250">
        <v>657.05</v>
      </c>
      <c r="F15" s="250">
        <v>658.86666666666667</v>
      </c>
      <c r="G15" s="252">
        <v>648.18333333333339</v>
      </c>
      <c r="H15" s="252">
        <v>639.31666666666672</v>
      </c>
      <c r="I15" s="252">
        <v>628.63333333333344</v>
      </c>
      <c r="J15" s="252">
        <v>667.73333333333335</v>
      </c>
      <c r="K15" s="252">
        <v>678.41666666666652</v>
      </c>
      <c r="L15" s="252">
        <v>687.2833333333333</v>
      </c>
      <c r="M15" s="253">
        <v>669.55</v>
      </c>
      <c r="N15" s="253">
        <v>650</v>
      </c>
      <c r="O15" s="253">
        <v>14635000</v>
      </c>
      <c r="P15" s="254">
        <v>1.5896154380119393E-2</v>
      </c>
    </row>
    <row r="16" spans="1:16" ht="12.75" customHeight="1">
      <c r="A16" s="245">
        <v>6</v>
      </c>
      <c r="B16" s="258" t="s">
        <v>41</v>
      </c>
      <c r="C16" s="255" t="s">
        <v>42</v>
      </c>
      <c r="D16" s="251">
        <v>45379</v>
      </c>
      <c r="E16" s="250">
        <v>5850.2</v>
      </c>
      <c r="F16" s="250">
        <v>5858.7333333333327</v>
      </c>
      <c r="G16" s="252">
        <v>5771.5666666666657</v>
      </c>
      <c r="H16" s="252">
        <v>5692.9333333333334</v>
      </c>
      <c r="I16" s="252">
        <v>5605.7666666666664</v>
      </c>
      <c r="J16" s="252">
        <v>5937.366666666665</v>
      </c>
      <c r="K16" s="252">
        <v>6024.533333333331</v>
      </c>
      <c r="L16" s="252">
        <v>6103.1666666666642</v>
      </c>
      <c r="M16" s="253">
        <v>5945.9</v>
      </c>
      <c r="N16" s="253">
        <v>5780.1</v>
      </c>
      <c r="O16" s="253">
        <v>1148250</v>
      </c>
      <c r="P16" s="254">
        <v>-0.12053614169459072</v>
      </c>
    </row>
    <row r="17" spans="1:16" ht="12.75" customHeight="1">
      <c r="A17" s="245">
        <v>7</v>
      </c>
      <c r="B17" s="258" t="s">
        <v>43</v>
      </c>
      <c r="C17" s="255" t="s">
        <v>44</v>
      </c>
      <c r="D17" s="251">
        <v>45379</v>
      </c>
      <c r="E17" s="250">
        <v>27361.599999999999</v>
      </c>
      <c r="F17" s="250">
        <v>27348.783333333336</v>
      </c>
      <c r="G17" s="252">
        <v>26947.566666666673</v>
      </c>
      <c r="H17" s="252">
        <v>26533.533333333336</v>
      </c>
      <c r="I17" s="252">
        <v>26132.316666666673</v>
      </c>
      <c r="J17" s="252">
        <v>27762.816666666673</v>
      </c>
      <c r="K17" s="252">
        <v>28164.03333333334</v>
      </c>
      <c r="L17" s="252">
        <v>28578.066666666673</v>
      </c>
      <c r="M17" s="253">
        <v>27750</v>
      </c>
      <c r="N17" s="253">
        <v>26934.75</v>
      </c>
      <c r="O17" s="253">
        <v>210160</v>
      </c>
      <c r="P17" s="254">
        <v>5.4384908689544452E-2</v>
      </c>
    </row>
    <row r="18" spans="1:16" ht="12.75" customHeight="1">
      <c r="A18" s="245">
        <v>8</v>
      </c>
      <c r="B18" s="258" t="s">
        <v>45</v>
      </c>
      <c r="C18" s="256" t="s">
        <v>46</v>
      </c>
      <c r="D18" s="251">
        <v>45379</v>
      </c>
      <c r="E18" s="250">
        <v>180.35</v>
      </c>
      <c r="F18" s="250">
        <v>181.9</v>
      </c>
      <c r="G18" s="252">
        <v>178.4</v>
      </c>
      <c r="H18" s="252">
        <v>176.45</v>
      </c>
      <c r="I18" s="252">
        <v>172.95</v>
      </c>
      <c r="J18" s="252">
        <v>183.85000000000002</v>
      </c>
      <c r="K18" s="252">
        <v>187.35000000000002</v>
      </c>
      <c r="L18" s="252">
        <v>189.30000000000004</v>
      </c>
      <c r="M18" s="253">
        <v>185.4</v>
      </c>
      <c r="N18" s="253">
        <v>179.95</v>
      </c>
      <c r="O18" s="253">
        <v>60004800</v>
      </c>
      <c r="P18" s="254">
        <v>2.7975814457178957E-3</v>
      </c>
    </row>
    <row r="19" spans="1:16" ht="12.75" customHeight="1">
      <c r="A19" s="245">
        <v>9</v>
      </c>
      <c r="B19" s="258" t="s">
        <v>47</v>
      </c>
      <c r="C19" s="253" t="s">
        <v>48</v>
      </c>
      <c r="D19" s="251">
        <v>45379</v>
      </c>
      <c r="E19" s="250">
        <v>221.25</v>
      </c>
      <c r="F19" s="250">
        <v>223.16666666666666</v>
      </c>
      <c r="G19" s="252">
        <v>218.08333333333331</v>
      </c>
      <c r="H19" s="252">
        <v>214.91666666666666</v>
      </c>
      <c r="I19" s="252">
        <v>209.83333333333331</v>
      </c>
      <c r="J19" s="252">
        <v>226.33333333333331</v>
      </c>
      <c r="K19" s="252">
        <v>231.41666666666663</v>
      </c>
      <c r="L19" s="252">
        <v>234.58333333333331</v>
      </c>
      <c r="M19" s="253">
        <v>228.25</v>
      </c>
      <c r="N19" s="253">
        <v>220</v>
      </c>
      <c r="O19" s="253">
        <v>51862200</v>
      </c>
      <c r="P19" s="254">
        <v>8.5669188483100206E-2</v>
      </c>
    </row>
    <row r="20" spans="1:16" ht="12.75" customHeight="1">
      <c r="A20" s="245">
        <v>10</v>
      </c>
      <c r="B20" s="258" t="s">
        <v>49</v>
      </c>
      <c r="C20" s="250" t="s">
        <v>50</v>
      </c>
      <c r="D20" s="251">
        <v>45379</v>
      </c>
      <c r="E20" s="250">
        <v>2653.65</v>
      </c>
      <c r="F20" s="250">
        <v>2661.5666666666671</v>
      </c>
      <c r="G20" s="252">
        <v>2636.233333333334</v>
      </c>
      <c r="H20" s="252">
        <v>2618.8166666666671</v>
      </c>
      <c r="I20" s="252">
        <v>2593.483333333334</v>
      </c>
      <c r="J20" s="252">
        <v>2678.983333333334</v>
      </c>
      <c r="K20" s="252">
        <v>2704.3166666666671</v>
      </c>
      <c r="L20" s="252">
        <v>2721.733333333334</v>
      </c>
      <c r="M20" s="253">
        <v>2686.9</v>
      </c>
      <c r="N20" s="253">
        <v>2644.15</v>
      </c>
      <c r="O20" s="253">
        <v>4763100</v>
      </c>
      <c r="P20" s="254">
        <v>1.3986460595222889E-2</v>
      </c>
    </row>
    <row r="21" spans="1:16" ht="12.75" customHeight="1">
      <c r="A21" s="245">
        <v>11</v>
      </c>
      <c r="B21" s="258" t="s">
        <v>45</v>
      </c>
      <c r="C21" s="250" t="s">
        <v>51</v>
      </c>
      <c r="D21" s="251">
        <v>45379</v>
      </c>
      <c r="E21" s="250">
        <v>3219.2</v>
      </c>
      <c r="F21" s="250">
        <v>3236.0666666666671</v>
      </c>
      <c r="G21" s="252">
        <v>3195.3333333333339</v>
      </c>
      <c r="H21" s="252">
        <v>3171.4666666666667</v>
      </c>
      <c r="I21" s="252">
        <v>3130.7333333333336</v>
      </c>
      <c r="J21" s="252">
        <v>3259.9333333333343</v>
      </c>
      <c r="K21" s="252">
        <v>3300.666666666667</v>
      </c>
      <c r="L21" s="252">
        <v>3324.5333333333347</v>
      </c>
      <c r="M21" s="253">
        <v>3276.8</v>
      </c>
      <c r="N21" s="253">
        <v>3212.2</v>
      </c>
      <c r="O21" s="253">
        <v>17856000</v>
      </c>
      <c r="P21" s="254">
        <v>-2.4636733872995123E-3</v>
      </c>
    </row>
    <row r="22" spans="1:16" ht="12.75" customHeight="1">
      <c r="A22" s="245">
        <v>12</v>
      </c>
      <c r="B22" s="258" t="s">
        <v>45</v>
      </c>
      <c r="C22" s="250" t="s">
        <v>52</v>
      </c>
      <c r="D22" s="251">
        <v>45379</v>
      </c>
      <c r="E22" s="250">
        <v>1333.35</v>
      </c>
      <c r="F22" s="250">
        <v>1336.9333333333332</v>
      </c>
      <c r="G22" s="252">
        <v>1325.0666666666664</v>
      </c>
      <c r="H22" s="252">
        <v>1316.7833333333333</v>
      </c>
      <c r="I22" s="252">
        <v>1304.9166666666665</v>
      </c>
      <c r="J22" s="252">
        <v>1345.2166666666662</v>
      </c>
      <c r="K22" s="252">
        <v>1357.083333333333</v>
      </c>
      <c r="L22" s="252">
        <v>1365.3666666666661</v>
      </c>
      <c r="M22" s="253">
        <v>1348.8</v>
      </c>
      <c r="N22" s="253">
        <v>1328.65</v>
      </c>
      <c r="O22" s="253">
        <v>37341600</v>
      </c>
      <c r="P22" s="254">
        <v>1.3923885654705013E-2</v>
      </c>
    </row>
    <row r="23" spans="1:16" ht="12.75" customHeight="1">
      <c r="A23" s="245">
        <v>13</v>
      </c>
      <c r="B23" s="258" t="s">
        <v>43</v>
      </c>
      <c r="C23" s="250" t="s">
        <v>53</v>
      </c>
      <c r="D23" s="251">
        <v>45379</v>
      </c>
      <c r="E23" s="250">
        <v>5174.1000000000004</v>
      </c>
      <c r="F23" s="250">
        <v>5194.2833333333338</v>
      </c>
      <c r="G23" s="252">
        <v>5139.8166666666675</v>
      </c>
      <c r="H23" s="252">
        <v>5105.5333333333338</v>
      </c>
      <c r="I23" s="252">
        <v>5051.0666666666675</v>
      </c>
      <c r="J23" s="252">
        <v>5228.5666666666675</v>
      </c>
      <c r="K23" s="252">
        <v>5283.0333333333328</v>
      </c>
      <c r="L23" s="252">
        <v>5317.3166666666675</v>
      </c>
      <c r="M23" s="253">
        <v>5248.75</v>
      </c>
      <c r="N23" s="253">
        <v>5160</v>
      </c>
      <c r="O23" s="253">
        <v>1023800</v>
      </c>
      <c r="P23" s="254">
        <v>9.2665615141955832E-3</v>
      </c>
    </row>
    <row r="24" spans="1:16" ht="12.75" customHeight="1">
      <c r="A24" s="245">
        <v>14</v>
      </c>
      <c r="B24" s="258" t="s">
        <v>49</v>
      </c>
      <c r="C24" s="250" t="s">
        <v>54</v>
      </c>
      <c r="D24" s="251">
        <v>45379</v>
      </c>
      <c r="E24" s="250">
        <v>605.04999999999995</v>
      </c>
      <c r="F24" s="250">
        <v>607.75</v>
      </c>
      <c r="G24" s="252">
        <v>600.54999999999995</v>
      </c>
      <c r="H24" s="252">
        <v>596.04999999999995</v>
      </c>
      <c r="I24" s="252">
        <v>588.84999999999991</v>
      </c>
      <c r="J24" s="252">
        <v>612.25</v>
      </c>
      <c r="K24" s="252">
        <v>619.45000000000005</v>
      </c>
      <c r="L24" s="252">
        <v>623.95000000000005</v>
      </c>
      <c r="M24" s="253">
        <v>614.95000000000005</v>
      </c>
      <c r="N24" s="253">
        <v>603.25</v>
      </c>
      <c r="O24" s="253">
        <v>46812600</v>
      </c>
      <c r="P24" s="254">
        <v>-5.4304179892156485E-3</v>
      </c>
    </row>
    <row r="25" spans="1:16" ht="12.75" customHeight="1">
      <c r="A25" s="245">
        <v>15</v>
      </c>
      <c r="B25" s="258" t="s">
        <v>45</v>
      </c>
      <c r="C25" s="250" t="s">
        <v>55</v>
      </c>
      <c r="D25" s="251">
        <v>45379</v>
      </c>
      <c r="E25" s="250">
        <v>6218.55</v>
      </c>
      <c r="F25" s="250">
        <v>6169.4666666666672</v>
      </c>
      <c r="G25" s="252">
        <v>6108.9333333333343</v>
      </c>
      <c r="H25" s="252">
        <v>5999.3166666666675</v>
      </c>
      <c r="I25" s="252">
        <v>5938.7833333333347</v>
      </c>
      <c r="J25" s="252">
        <v>6279.0833333333339</v>
      </c>
      <c r="K25" s="252">
        <v>6339.6166666666668</v>
      </c>
      <c r="L25" s="252">
        <v>6449.2333333333336</v>
      </c>
      <c r="M25" s="253">
        <v>6230</v>
      </c>
      <c r="N25" s="253">
        <v>6059.85</v>
      </c>
      <c r="O25" s="253">
        <v>2344375</v>
      </c>
      <c r="P25" s="254">
        <v>-6.2952785410941792E-2</v>
      </c>
    </row>
    <row r="26" spans="1:16" ht="12.75" customHeight="1">
      <c r="A26" s="245">
        <v>16</v>
      </c>
      <c r="B26" s="258" t="s">
        <v>56</v>
      </c>
      <c r="C26" s="250" t="s">
        <v>57</v>
      </c>
      <c r="D26" s="251">
        <v>45379</v>
      </c>
      <c r="E26" s="250">
        <v>508.3</v>
      </c>
      <c r="F26" s="250">
        <v>507.95</v>
      </c>
      <c r="G26" s="252">
        <v>497.6</v>
      </c>
      <c r="H26" s="252">
        <v>486.90000000000003</v>
      </c>
      <c r="I26" s="252">
        <v>476.55000000000007</v>
      </c>
      <c r="J26" s="252">
        <v>518.65</v>
      </c>
      <c r="K26" s="252">
        <v>529</v>
      </c>
      <c r="L26" s="252">
        <v>539.69999999999993</v>
      </c>
      <c r="M26" s="253">
        <v>518.29999999999995</v>
      </c>
      <c r="N26" s="253">
        <v>497.25</v>
      </c>
      <c r="O26" s="253">
        <v>12586800</v>
      </c>
      <c r="P26" s="254">
        <v>0.16214095118505728</v>
      </c>
    </row>
    <row r="27" spans="1:16" ht="12.75" customHeight="1">
      <c r="A27" s="245">
        <v>17</v>
      </c>
      <c r="B27" s="258" t="s">
        <v>56</v>
      </c>
      <c r="C27" s="250" t="s">
        <v>58</v>
      </c>
      <c r="D27" s="251">
        <v>45379</v>
      </c>
      <c r="E27" s="250">
        <v>170.05</v>
      </c>
      <c r="F27" s="250">
        <v>170.86666666666667</v>
      </c>
      <c r="G27" s="252">
        <v>168.73333333333335</v>
      </c>
      <c r="H27" s="252">
        <v>167.41666666666669</v>
      </c>
      <c r="I27" s="252">
        <v>165.28333333333336</v>
      </c>
      <c r="J27" s="252">
        <v>172.18333333333334</v>
      </c>
      <c r="K27" s="252">
        <v>174.31666666666666</v>
      </c>
      <c r="L27" s="252">
        <v>175.63333333333333</v>
      </c>
      <c r="M27" s="253">
        <v>173</v>
      </c>
      <c r="N27" s="253">
        <v>169.55</v>
      </c>
      <c r="O27" s="253">
        <v>115720000</v>
      </c>
      <c r="P27" s="254">
        <v>2.1765043485938811E-2</v>
      </c>
    </row>
    <row r="28" spans="1:16" ht="12.75" customHeight="1">
      <c r="A28" s="245">
        <v>18</v>
      </c>
      <c r="B28" s="258" t="s">
        <v>59</v>
      </c>
      <c r="C28" s="250" t="s">
        <v>60</v>
      </c>
      <c r="D28" s="251">
        <v>45379</v>
      </c>
      <c r="E28" s="250">
        <v>2885.4</v>
      </c>
      <c r="F28" s="250">
        <v>2884.1833333333338</v>
      </c>
      <c r="G28" s="252">
        <v>2868.0666666666675</v>
      </c>
      <c r="H28" s="252">
        <v>2850.7333333333336</v>
      </c>
      <c r="I28" s="252">
        <v>2834.6166666666672</v>
      </c>
      <c r="J28" s="252">
        <v>2901.5166666666678</v>
      </c>
      <c r="K28" s="252">
        <v>2917.6333333333337</v>
      </c>
      <c r="L28" s="252">
        <v>2934.9666666666681</v>
      </c>
      <c r="M28" s="253">
        <v>2900.3</v>
      </c>
      <c r="N28" s="253">
        <v>2866.85</v>
      </c>
      <c r="O28" s="253">
        <v>7892600</v>
      </c>
      <c r="P28" s="254">
        <v>-4.0380587032783988E-3</v>
      </c>
    </row>
    <row r="29" spans="1:16" ht="12.75" customHeight="1">
      <c r="A29" s="245">
        <v>19</v>
      </c>
      <c r="B29" s="258" t="s">
        <v>45</v>
      </c>
      <c r="C29" s="250" t="s">
        <v>61</v>
      </c>
      <c r="D29" s="251">
        <v>45379</v>
      </c>
      <c r="E29" s="250">
        <v>2107.3000000000002</v>
      </c>
      <c r="F29" s="250">
        <v>2104.3666666666668</v>
      </c>
      <c r="G29" s="252">
        <v>2078.3333333333335</v>
      </c>
      <c r="H29" s="252">
        <v>2049.3666666666668</v>
      </c>
      <c r="I29" s="252">
        <v>2023.3333333333335</v>
      </c>
      <c r="J29" s="252">
        <v>2133.3333333333335</v>
      </c>
      <c r="K29" s="252">
        <v>2159.3666666666663</v>
      </c>
      <c r="L29" s="252">
        <v>2188.3333333333335</v>
      </c>
      <c r="M29" s="253">
        <v>2130.4</v>
      </c>
      <c r="N29" s="253">
        <v>2075.4</v>
      </c>
      <c r="O29" s="253">
        <v>3639172</v>
      </c>
      <c r="P29" s="254">
        <v>5.2207130730050934E-2</v>
      </c>
    </row>
    <row r="30" spans="1:16" ht="12.75" customHeight="1">
      <c r="A30" s="245">
        <v>20</v>
      </c>
      <c r="B30" s="258" t="s">
        <v>45</v>
      </c>
      <c r="C30" s="255" t="s">
        <v>62</v>
      </c>
      <c r="D30" s="251">
        <v>45379</v>
      </c>
      <c r="E30" s="250">
        <v>6028.2</v>
      </c>
      <c r="F30" s="250">
        <v>6057.416666666667</v>
      </c>
      <c r="G30" s="252">
        <v>5983.8333333333339</v>
      </c>
      <c r="H30" s="252">
        <v>5939.4666666666672</v>
      </c>
      <c r="I30" s="252">
        <v>5865.8833333333341</v>
      </c>
      <c r="J30" s="252">
        <v>6101.7833333333338</v>
      </c>
      <c r="K30" s="252">
        <v>6175.3666666666677</v>
      </c>
      <c r="L30" s="252">
        <v>6219.7333333333336</v>
      </c>
      <c r="M30" s="253">
        <v>6131</v>
      </c>
      <c r="N30" s="253">
        <v>6013.05</v>
      </c>
      <c r="O30" s="253">
        <v>369750</v>
      </c>
      <c r="P30" s="254">
        <v>3.9426523297491037E-2</v>
      </c>
    </row>
    <row r="31" spans="1:16" ht="12.75" customHeight="1">
      <c r="A31" s="245">
        <v>21</v>
      </c>
      <c r="B31" s="258" t="s">
        <v>63</v>
      </c>
      <c r="C31" s="250" t="s">
        <v>64</v>
      </c>
      <c r="D31" s="251">
        <v>45379</v>
      </c>
      <c r="E31" s="250">
        <v>584.4</v>
      </c>
      <c r="F31" s="250">
        <v>580.05000000000007</v>
      </c>
      <c r="G31" s="252">
        <v>574.45000000000016</v>
      </c>
      <c r="H31" s="252">
        <v>564.50000000000011</v>
      </c>
      <c r="I31" s="252">
        <v>558.9000000000002</v>
      </c>
      <c r="J31" s="252">
        <v>590.00000000000011</v>
      </c>
      <c r="K31" s="252">
        <v>595.6</v>
      </c>
      <c r="L31" s="252">
        <v>605.55000000000007</v>
      </c>
      <c r="M31" s="253">
        <v>585.65</v>
      </c>
      <c r="N31" s="253">
        <v>570.1</v>
      </c>
      <c r="O31" s="253">
        <v>21790000</v>
      </c>
      <c r="P31" s="254">
        <v>-7.6961610273691876E-3</v>
      </c>
    </row>
    <row r="32" spans="1:16" ht="12.75" customHeight="1">
      <c r="A32" s="245">
        <v>22</v>
      </c>
      <c r="B32" s="258" t="s">
        <v>43</v>
      </c>
      <c r="C32" s="250" t="s">
        <v>65</v>
      </c>
      <c r="D32" s="251">
        <v>45379</v>
      </c>
      <c r="E32" s="250">
        <v>1069.8</v>
      </c>
      <c r="F32" s="250">
        <v>1068.7666666666667</v>
      </c>
      <c r="G32" s="252">
        <v>1056.5833333333333</v>
      </c>
      <c r="H32" s="252">
        <v>1043.3666666666666</v>
      </c>
      <c r="I32" s="252">
        <v>1031.1833333333332</v>
      </c>
      <c r="J32" s="252">
        <v>1081.9833333333333</v>
      </c>
      <c r="K32" s="252">
        <v>1094.1666666666667</v>
      </c>
      <c r="L32" s="252">
        <v>1107.3833333333334</v>
      </c>
      <c r="M32" s="253">
        <v>1080.95</v>
      </c>
      <c r="N32" s="253">
        <v>1055.55</v>
      </c>
      <c r="O32" s="253">
        <v>20038700</v>
      </c>
      <c r="P32" s="254">
        <v>6.5915957154627849E-4</v>
      </c>
    </row>
    <row r="33" spans="1:16" ht="12.75" customHeight="1">
      <c r="A33" s="245">
        <v>23</v>
      </c>
      <c r="B33" s="258" t="s">
        <v>63</v>
      </c>
      <c r="C33" s="250" t="s">
        <v>66</v>
      </c>
      <c r="D33" s="251">
        <v>45379</v>
      </c>
      <c r="E33" s="250">
        <v>1110.25</v>
      </c>
      <c r="F33" s="250">
        <v>1114.1000000000001</v>
      </c>
      <c r="G33" s="252">
        <v>1103.6500000000003</v>
      </c>
      <c r="H33" s="252">
        <v>1097.0500000000002</v>
      </c>
      <c r="I33" s="252">
        <v>1086.6000000000004</v>
      </c>
      <c r="J33" s="252">
        <v>1120.7000000000003</v>
      </c>
      <c r="K33" s="252">
        <v>1131.1500000000001</v>
      </c>
      <c r="L33" s="252">
        <v>1137.7500000000002</v>
      </c>
      <c r="M33" s="253">
        <v>1124.55</v>
      </c>
      <c r="N33" s="253">
        <v>1107.5</v>
      </c>
      <c r="O33" s="253">
        <v>48805625</v>
      </c>
      <c r="P33" s="254">
        <v>8.9721734449300808E-4</v>
      </c>
    </row>
    <row r="34" spans="1:16" ht="12.75" customHeight="1">
      <c r="A34" s="245">
        <v>24</v>
      </c>
      <c r="B34" s="258" t="s">
        <v>56</v>
      </c>
      <c r="C34" s="250" t="s">
        <v>67</v>
      </c>
      <c r="D34" s="251">
        <v>45379</v>
      </c>
      <c r="E34" s="250">
        <v>8669.7000000000007</v>
      </c>
      <c r="F34" s="250">
        <v>8773.6166666666668</v>
      </c>
      <c r="G34" s="252">
        <v>8548.4333333333343</v>
      </c>
      <c r="H34" s="252">
        <v>8427.1666666666679</v>
      </c>
      <c r="I34" s="252">
        <v>8201.9833333333354</v>
      </c>
      <c r="J34" s="252">
        <v>8894.8833333333332</v>
      </c>
      <c r="K34" s="252">
        <v>9120.0666666666639</v>
      </c>
      <c r="L34" s="252">
        <v>9241.3333333333321</v>
      </c>
      <c r="M34" s="253">
        <v>8998.7999999999993</v>
      </c>
      <c r="N34" s="253">
        <v>8652.35</v>
      </c>
      <c r="O34" s="253">
        <v>2463500</v>
      </c>
      <c r="P34" s="254">
        <v>3.0645329986403097E-2</v>
      </c>
    </row>
    <row r="35" spans="1:16" ht="12.75" customHeight="1">
      <c r="A35" s="245">
        <v>25</v>
      </c>
      <c r="B35" s="258" t="s">
        <v>68</v>
      </c>
      <c r="C35" s="250" t="s">
        <v>69</v>
      </c>
      <c r="D35" s="251">
        <v>45379</v>
      </c>
      <c r="E35" s="250">
        <v>1604.2</v>
      </c>
      <c r="F35" s="250">
        <v>1604.45</v>
      </c>
      <c r="G35" s="252">
        <v>1589.3000000000002</v>
      </c>
      <c r="H35" s="252">
        <v>1574.4</v>
      </c>
      <c r="I35" s="252">
        <v>1559.2500000000002</v>
      </c>
      <c r="J35" s="252">
        <v>1619.3500000000001</v>
      </c>
      <c r="K35" s="252">
        <v>1634.5000000000002</v>
      </c>
      <c r="L35" s="252">
        <v>1649.4</v>
      </c>
      <c r="M35" s="253">
        <v>1619.6</v>
      </c>
      <c r="N35" s="253">
        <v>1589.55</v>
      </c>
      <c r="O35" s="253">
        <v>10218000</v>
      </c>
      <c r="P35" s="254">
        <v>-3.607996099463676E-3</v>
      </c>
    </row>
    <row r="36" spans="1:16" ht="12.75" customHeight="1">
      <c r="A36" s="245">
        <v>26</v>
      </c>
      <c r="B36" s="258" t="s">
        <v>68</v>
      </c>
      <c r="C36" s="250" t="s">
        <v>70</v>
      </c>
      <c r="D36" s="251">
        <v>45379</v>
      </c>
      <c r="E36" s="250">
        <v>6463.3</v>
      </c>
      <c r="F36" s="250">
        <v>6481.1333333333341</v>
      </c>
      <c r="G36" s="252">
        <v>6402.2666666666682</v>
      </c>
      <c r="H36" s="252">
        <v>6341.2333333333345</v>
      </c>
      <c r="I36" s="252">
        <v>6262.3666666666686</v>
      </c>
      <c r="J36" s="252">
        <v>6542.1666666666679</v>
      </c>
      <c r="K36" s="252">
        <v>6621.0333333333347</v>
      </c>
      <c r="L36" s="252">
        <v>6682.0666666666675</v>
      </c>
      <c r="M36" s="253">
        <v>6560</v>
      </c>
      <c r="N36" s="253">
        <v>6420.1</v>
      </c>
      <c r="O36" s="253">
        <v>10005875</v>
      </c>
      <c r="P36" s="254">
        <v>-1.1948404616429056E-2</v>
      </c>
    </row>
    <row r="37" spans="1:16" ht="12.75" customHeight="1">
      <c r="A37" s="245">
        <v>27</v>
      </c>
      <c r="B37" s="258" t="s">
        <v>56</v>
      </c>
      <c r="C37" s="250" t="s">
        <v>71</v>
      </c>
      <c r="D37" s="251">
        <v>45379</v>
      </c>
      <c r="E37" s="250">
        <v>2252.35</v>
      </c>
      <c r="F37" s="250">
        <v>2242.0666666666666</v>
      </c>
      <c r="G37" s="252">
        <v>2209.583333333333</v>
      </c>
      <c r="H37" s="252">
        <v>2166.8166666666666</v>
      </c>
      <c r="I37" s="252">
        <v>2134.333333333333</v>
      </c>
      <c r="J37" s="252">
        <v>2284.833333333333</v>
      </c>
      <c r="K37" s="252">
        <v>2317.3166666666666</v>
      </c>
      <c r="L37" s="252">
        <v>2360.083333333333</v>
      </c>
      <c r="M37" s="253">
        <v>2274.5500000000002</v>
      </c>
      <c r="N37" s="253">
        <v>2199.3000000000002</v>
      </c>
      <c r="O37" s="253">
        <v>2634900</v>
      </c>
      <c r="P37" s="254">
        <v>5.6665062560153995E-2</v>
      </c>
    </row>
    <row r="38" spans="1:16" ht="12.75" customHeight="1">
      <c r="A38" s="245">
        <v>28</v>
      </c>
      <c r="B38" s="258" t="s">
        <v>45</v>
      </c>
      <c r="C38" s="256" t="s">
        <v>72</v>
      </c>
      <c r="D38" s="251">
        <v>45379</v>
      </c>
      <c r="E38" s="250">
        <v>375.1</v>
      </c>
      <c r="F38" s="250">
        <v>376.10000000000008</v>
      </c>
      <c r="G38" s="252">
        <v>372.35000000000014</v>
      </c>
      <c r="H38" s="252">
        <v>369.60000000000008</v>
      </c>
      <c r="I38" s="252">
        <v>365.85000000000014</v>
      </c>
      <c r="J38" s="252">
        <v>378.85000000000014</v>
      </c>
      <c r="K38" s="252">
        <v>382.6</v>
      </c>
      <c r="L38" s="252">
        <v>385.35000000000014</v>
      </c>
      <c r="M38" s="253">
        <v>379.85</v>
      </c>
      <c r="N38" s="253">
        <v>373.35</v>
      </c>
      <c r="O38" s="253">
        <v>10408000</v>
      </c>
      <c r="P38" s="254">
        <v>-6.4151519780051933E-3</v>
      </c>
    </row>
    <row r="39" spans="1:16" ht="12.75" customHeight="1">
      <c r="A39" s="245">
        <v>29</v>
      </c>
      <c r="B39" s="258" t="s">
        <v>63</v>
      </c>
      <c r="C39" s="250" t="s">
        <v>73</v>
      </c>
      <c r="D39" s="251">
        <v>45379</v>
      </c>
      <c r="E39" s="250">
        <v>192.35</v>
      </c>
      <c r="F39" s="250">
        <v>193.08333333333334</v>
      </c>
      <c r="G39" s="252">
        <v>190.06666666666669</v>
      </c>
      <c r="H39" s="252">
        <v>187.78333333333336</v>
      </c>
      <c r="I39" s="252">
        <v>184.76666666666671</v>
      </c>
      <c r="J39" s="252">
        <v>195.36666666666667</v>
      </c>
      <c r="K39" s="252">
        <v>198.38333333333333</v>
      </c>
      <c r="L39" s="252">
        <v>200.66666666666666</v>
      </c>
      <c r="M39" s="253">
        <v>196.1</v>
      </c>
      <c r="N39" s="253">
        <v>190.8</v>
      </c>
      <c r="O39" s="253">
        <v>102780000</v>
      </c>
      <c r="P39" s="254">
        <v>1.5211378901619914E-2</v>
      </c>
    </row>
    <row r="40" spans="1:16" ht="12.75" customHeight="1">
      <c r="A40" s="245">
        <v>30</v>
      </c>
      <c r="B40" s="258" t="s">
        <v>63</v>
      </c>
      <c r="C40" s="250" t="s">
        <v>74</v>
      </c>
      <c r="D40" s="251">
        <v>45379</v>
      </c>
      <c r="E40" s="250">
        <v>278.85000000000002</v>
      </c>
      <c r="F40" s="250">
        <v>281.10000000000002</v>
      </c>
      <c r="G40" s="252">
        <v>275.40000000000003</v>
      </c>
      <c r="H40" s="252">
        <v>271.95</v>
      </c>
      <c r="I40" s="252">
        <v>266.25</v>
      </c>
      <c r="J40" s="252">
        <v>284.55000000000007</v>
      </c>
      <c r="K40" s="252">
        <v>290.25000000000011</v>
      </c>
      <c r="L40" s="252">
        <v>293.7000000000001</v>
      </c>
      <c r="M40" s="253">
        <v>286.8</v>
      </c>
      <c r="N40" s="253">
        <v>277.64999999999998</v>
      </c>
      <c r="O40" s="253">
        <v>122566275</v>
      </c>
      <c r="P40" s="254">
        <v>-1.0975264350453172E-2</v>
      </c>
    </row>
    <row r="41" spans="1:16" ht="12.75" customHeight="1">
      <c r="A41" s="245">
        <v>31</v>
      </c>
      <c r="B41" s="258" t="s">
        <v>59</v>
      </c>
      <c r="C41" s="250" t="s">
        <v>75</v>
      </c>
      <c r="D41" s="251">
        <v>45379</v>
      </c>
      <c r="E41" s="250">
        <v>1444.85</v>
      </c>
      <c r="F41" s="250">
        <v>1449.8666666666668</v>
      </c>
      <c r="G41" s="252">
        <v>1431.7333333333336</v>
      </c>
      <c r="H41" s="252">
        <v>1418.6166666666668</v>
      </c>
      <c r="I41" s="252">
        <v>1400.4833333333336</v>
      </c>
      <c r="J41" s="252">
        <v>1462.9833333333336</v>
      </c>
      <c r="K41" s="252">
        <v>1481.1166666666668</v>
      </c>
      <c r="L41" s="252">
        <v>1494.2333333333336</v>
      </c>
      <c r="M41" s="253">
        <v>1468</v>
      </c>
      <c r="N41" s="253">
        <v>1436.75</v>
      </c>
      <c r="O41" s="253">
        <v>2892000</v>
      </c>
      <c r="P41" s="254">
        <v>1.2983640612827837E-3</v>
      </c>
    </row>
    <row r="42" spans="1:16" ht="12.75" customHeight="1">
      <c r="A42" s="245">
        <v>32</v>
      </c>
      <c r="B42" s="258" t="s">
        <v>41</v>
      </c>
      <c r="C42" s="250" t="s">
        <v>76</v>
      </c>
      <c r="D42" s="251">
        <v>45379</v>
      </c>
      <c r="E42" s="250">
        <v>212.95</v>
      </c>
      <c r="F42" s="250">
        <v>214.06666666666669</v>
      </c>
      <c r="G42" s="252">
        <v>211.13333333333338</v>
      </c>
      <c r="H42" s="252">
        <v>209.31666666666669</v>
      </c>
      <c r="I42" s="252">
        <v>206.38333333333338</v>
      </c>
      <c r="J42" s="252">
        <v>215.88333333333338</v>
      </c>
      <c r="K42" s="252">
        <v>218.81666666666672</v>
      </c>
      <c r="L42" s="252">
        <v>220.63333333333338</v>
      </c>
      <c r="M42" s="253">
        <v>217</v>
      </c>
      <c r="N42" s="253">
        <v>212.25</v>
      </c>
      <c r="O42" s="253">
        <v>150018300</v>
      </c>
      <c r="P42" s="254">
        <v>4.9820502592740325E-2</v>
      </c>
    </row>
    <row r="43" spans="1:16" ht="12.75" customHeight="1">
      <c r="A43" s="245">
        <v>33</v>
      </c>
      <c r="B43" s="258" t="s">
        <v>59</v>
      </c>
      <c r="C43" s="250" t="s">
        <v>77</v>
      </c>
      <c r="D43" s="251">
        <v>45379</v>
      </c>
      <c r="E43" s="250">
        <v>569.29999999999995</v>
      </c>
      <c r="F43" s="250">
        <v>570.5</v>
      </c>
      <c r="G43" s="252">
        <v>565.29999999999995</v>
      </c>
      <c r="H43" s="252">
        <v>561.29999999999995</v>
      </c>
      <c r="I43" s="252">
        <v>556.09999999999991</v>
      </c>
      <c r="J43" s="252">
        <v>574.5</v>
      </c>
      <c r="K43" s="252">
        <v>579.70000000000005</v>
      </c>
      <c r="L43" s="252">
        <v>583.70000000000005</v>
      </c>
      <c r="M43" s="253">
        <v>575.70000000000005</v>
      </c>
      <c r="N43" s="253">
        <v>566.5</v>
      </c>
      <c r="O43" s="253">
        <v>15631440</v>
      </c>
      <c r="P43" s="254">
        <v>2.3700694091755544E-3</v>
      </c>
    </row>
    <row r="44" spans="1:16" ht="12.75" customHeight="1">
      <c r="A44" s="245">
        <v>34</v>
      </c>
      <c r="B44" s="258" t="s">
        <v>56</v>
      </c>
      <c r="C44" s="250" t="s">
        <v>78</v>
      </c>
      <c r="D44" s="251">
        <v>45379</v>
      </c>
      <c r="E44" s="250">
        <v>1164.6500000000001</v>
      </c>
      <c r="F44" s="250">
        <v>1166.4666666666667</v>
      </c>
      <c r="G44" s="252">
        <v>1147.4333333333334</v>
      </c>
      <c r="H44" s="252">
        <v>1130.2166666666667</v>
      </c>
      <c r="I44" s="252">
        <v>1111.1833333333334</v>
      </c>
      <c r="J44" s="252">
        <v>1183.6833333333334</v>
      </c>
      <c r="K44" s="252">
        <v>1202.7166666666667</v>
      </c>
      <c r="L44" s="252">
        <v>1219.9333333333334</v>
      </c>
      <c r="M44" s="253">
        <v>1185.5</v>
      </c>
      <c r="N44" s="253">
        <v>1149.25</v>
      </c>
      <c r="O44" s="253">
        <v>7637500</v>
      </c>
      <c r="P44" s="254">
        <v>3.7069726390114736E-2</v>
      </c>
    </row>
    <row r="45" spans="1:16" ht="12.75" customHeight="1">
      <c r="A45" s="245">
        <v>35</v>
      </c>
      <c r="B45" s="258" t="s">
        <v>79</v>
      </c>
      <c r="C45" s="250" t="s">
        <v>80</v>
      </c>
      <c r="D45" s="251">
        <v>45379</v>
      </c>
      <c r="E45" s="250">
        <v>1201.0999999999999</v>
      </c>
      <c r="F45" s="250">
        <v>1205.6833333333334</v>
      </c>
      <c r="G45" s="252">
        <v>1190.4166666666667</v>
      </c>
      <c r="H45" s="252">
        <v>1179.7333333333333</v>
      </c>
      <c r="I45" s="252">
        <v>1164.4666666666667</v>
      </c>
      <c r="J45" s="252">
        <v>1216.3666666666668</v>
      </c>
      <c r="K45" s="252">
        <v>1231.6333333333332</v>
      </c>
      <c r="L45" s="252">
        <v>1242.3166666666668</v>
      </c>
      <c r="M45" s="253">
        <v>1220.95</v>
      </c>
      <c r="N45" s="253">
        <v>1195</v>
      </c>
      <c r="O45" s="253">
        <v>34277900</v>
      </c>
      <c r="P45" s="254">
        <v>-3.9861628525811599E-2</v>
      </c>
    </row>
    <row r="46" spans="1:16" ht="12.75" customHeight="1">
      <c r="A46" s="245">
        <v>36</v>
      </c>
      <c r="B46" s="258" t="s">
        <v>41</v>
      </c>
      <c r="C46" s="250" t="s">
        <v>81</v>
      </c>
      <c r="D46" s="251">
        <v>45379</v>
      </c>
      <c r="E46" s="250">
        <v>255.75</v>
      </c>
      <c r="F46" s="250">
        <v>257.2</v>
      </c>
      <c r="G46" s="252">
        <v>253.54999999999995</v>
      </c>
      <c r="H46" s="252">
        <v>251.34999999999997</v>
      </c>
      <c r="I46" s="252">
        <v>247.69999999999993</v>
      </c>
      <c r="J46" s="252">
        <v>259.39999999999998</v>
      </c>
      <c r="K46" s="252">
        <v>263.04999999999995</v>
      </c>
      <c r="L46" s="252">
        <v>265.25</v>
      </c>
      <c r="M46" s="253">
        <v>260.85000000000002</v>
      </c>
      <c r="N46" s="253">
        <v>255</v>
      </c>
      <c r="O46" s="253">
        <v>85480500</v>
      </c>
      <c r="P46" s="254">
        <v>-1.4824227022448115E-2</v>
      </c>
    </row>
    <row r="47" spans="1:16" ht="12.75" customHeight="1">
      <c r="A47" s="245">
        <v>37</v>
      </c>
      <c r="B47" s="258" t="s">
        <v>43</v>
      </c>
      <c r="C47" s="250" t="s">
        <v>82</v>
      </c>
      <c r="D47" s="251">
        <v>45379</v>
      </c>
      <c r="E47" s="250">
        <v>280.45</v>
      </c>
      <c r="F47" s="250">
        <v>282.49999999999994</v>
      </c>
      <c r="G47" s="252">
        <v>277.59999999999991</v>
      </c>
      <c r="H47" s="252">
        <v>274.74999999999994</v>
      </c>
      <c r="I47" s="252">
        <v>269.84999999999991</v>
      </c>
      <c r="J47" s="252">
        <v>285.34999999999991</v>
      </c>
      <c r="K47" s="252">
        <v>290.24999999999989</v>
      </c>
      <c r="L47" s="252">
        <v>293.09999999999991</v>
      </c>
      <c r="M47" s="253">
        <v>287.39999999999998</v>
      </c>
      <c r="N47" s="253">
        <v>279.64999999999998</v>
      </c>
      <c r="O47" s="253">
        <v>48172500</v>
      </c>
      <c r="P47" s="254">
        <v>9.4295143800094301E-3</v>
      </c>
    </row>
    <row r="48" spans="1:16" ht="12.75" customHeight="1">
      <c r="A48" s="245">
        <v>38</v>
      </c>
      <c r="B48" s="258" t="s">
        <v>56</v>
      </c>
      <c r="C48" s="250" t="s">
        <v>83</v>
      </c>
      <c r="D48" s="251">
        <v>45379</v>
      </c>
      <c r="E48" s="250">
        <v>29580.2</v>
      </c>
      <c r="F48" s="250">
        <v>29673.833333333332</v>
      </c>
      <c r="G48" s="252">
        <v>29221.516666666663</v>
      </c>
      <c r="H48" s="252">
        <v>28862.833333333332</v>
      </c>
      <c r="I48" s="252">
        <v>28410.516666666663</v>
      </c>
      <c r="J48" s="252">
        <v>30032.516666666663</v>
      </c>
      <c r="K48" s="252">
        <v>30484.833333333336</v>
      </c>
      <c r="L48" s="252">
        <v>30843.516666666663</v>
      </c>
      <c r="M48" s="253">
        <v>30126.15</v>
      </c>
      <c r="N48" s="253">
        <v>29315.15</v>
      </c>
      <c r="O48" s="253">
        <v>266900</v>
      </c>
      <c r="P48" s="254">
        <v>-2.448830409356725E-2</v>
      </c>
    </row>
    <row r="49" spans="1:16" ht="12.75" customHeight="1">
      <c r="A49" s="245">
        <v>39</v>
      </c>
      <c r="B49" s="258" t="s">
        <v>84</v>
      </c>
      <c r="C49" s="250" t="s">
        <v>85</v>
      </c>
      <c r="D49" s="251">
        <v>45379</v>
      </c>
      <c r="E49" s="250">
        <v>627.85</v>
      </c>
      <c r="F49" s="250">
        <v>625.93333333333328</v>
      </c>
      <c r="G49" s="252">
        <v>611.36666666666656</v>
      </c>
      <c r="H49" s="252">
        <v>594.88333333333333</v>
      </c>
      <c r="I49" s="252">
        <v>580.31666666666661</v>
      </c>
      <c r="J49" s="252">
        <v>642.41666666666652</v>
      </c>
      <c r="K49" s="252">
        <v>656.98333333333335</v>
      </c>
      <c r="L49" s="252">
        <v>673.46666666666647</v>
      </c>
      <c r="M49" s="253">
        <v>640.5</v>
      </c>
      <c r="N49" s="253">
        <v>609.45000000000005</v>
      </c>
      <c r="O49" s="253">
        <v>29041200</v>
      </c>
      <c r="P49" s="254">
        <v>-1.8254837531945966E-2</v>
      </c>
    </row>
    <row r="50" spans="1:16" ht="12.75" customHeight="1">
      <c r="A50" s="245">
        <v>40</v>
      </c>
      <c r="B50" s="258" t="s">
        <v>59</v>
      </c>
      <c r="C50" s="250" t="s">
        <v>86</v>
      </c>
      <c r="D50" s="251">
        <v>45379</v>
      </c>
      <c r="E50" s="250">
        <v>4948.55</v>
      </c>
      <c r="F50" s="250">
        <v>4939.7833333333328</v>
      </c>
      <c r="G50" s="252">
        <v>4895.8166666666657</v>
      </c>
      <c r="H50" s="252">
        <v>4843.083333333333</v>
      </c>
      <c r="I50" s="252">
        <v>4799.1166666666659</v>
      </c>
      <c r="J50" s="252">
        <v>4992.5166666666655</v>
      </c>
      <c r="K50" s="252">
        <v>5036.4833333333327</v>
      </c>
      <c r="L50" s="252">
        <v>5089.2166666666653</v>
      </c>
      <c r="M50" s="253">
        <v>4983.75</v>
      </c>
      <c r="N50" s="253">
        <v>4887.05</v>
      </c>
      <c r="O50" s="253">
        <v>2458600</v>
      </c>
      <c r="P50" s="254">
        <v>-2.7913964890083822E-2</v>
      </c>
    </row>
    <row r="51" spans="1:16" ht="12.75" customHeight="1">
      <c r="A51" s="245">
        <v>41</v>
      </c>
      <c r="B51" s="258" t="s">
        <v>87</v>
      </c>
      <c r="C51" s="255" t="s">
        <v>88</v>
      </c>
      <c r="D51" s="251">
        <v>45379</v>
      </c>
      <c r="E51" s="250">
        <v>776.55</v>
      </c>
      <c r="F51" s="250">
        <v>774.25</v>
      </c>
      <c r="G51" s="252">
        <v>763.5</v>
      </c>
      <c r="H51" s="252">
        <v>750.45</v>
      </c>
      <c r="I51" s="252">
        <v>739.7</v>
      </c>
      <c r="J51" s="252">
        <v>787.3</v>
      </c>
      <c r="K51" s="252">
        <v>798.05</v>
      </c>
      <c r="L51" s="252">
        <v>811.09999999999991</v>
      </c>
      <c r="M51" s="253">
        <v>785</v>
      </c>
      <c r="N51" s="253">
        <v>761.2</v>
      </c>
      <c r="O51" s="253">
        <v>7850000</v>
      </c>
      <c r="P51" s="254">
        <v>-1.1708422510386503E-2</v>
      </c>
    </row>
    <row r="52" spans="1:16" ht="12.75" customHeight="1">
      <c r="A52" s="245">
        <v>42</v>
      </c>
      <c r="B52" s="258" t="s">
        <v>63</v>
      </c>
      <c r="C52" s="250" t="s">
        <v>89</v>
      </c>
      <c r="D52" s="251">
        <v>45379</v>
      </c>
      <c r="E52" s="250">
        <v>589.1</v>
      </c>
      <c r="F52" s="250">
        <v>593.68333333333339</v>
      </c>
      <c r="G52" s="252">
        <v>582.51666666666677</v>
      </c>
      <c r="H52" s="252">
        <v>575.93333333333339</v>
      </c>
      <c r="I52" s="252">
        <v>564.76666666666677</v>
      </c>
      <c r="J52" s="252">
        <v>600.26666666666677</v>
      </c>
      <c r="K52" s="252">
        <v>611.43333333333328</v>
      </c>
      <c r="L52" s="252">
        <v>618.01666666666677</v>
      </c>
      <c r="M52" s="253">
        <v>604.85</v>
      </c>
      <c r="N52" s="253">
        <v>587.1</v>
      </c>
      <c r="O52" s="253">
        <v>44774100</v>
      </c>
      <c r="P52" s="254">
        <v>2.2884283246977548E-2</v>
      </c>
    </row>
    <row r="53" spans="1:16" ht="12.75" customHeight="1">
      <c r="A53" s="245">
        <v>43</v>
      </c>
      <c r="B53" s="258" t="s">
        <v>68</v>
      </c>
      <c r="C53" s="257" t="s">
        <v>90</v>
      </c>
      <c r="D53" s="251">
        <v>45379</v>
      </c>
      <c r="E53" s="250">
        <v>771.2</v>
      </c>
      <c r="F53" s="250">
        <v>776.19999999999993</v>
      </c>
      <c r="G53" s="252">
        <v>762.39999999999986</v>
      </c>
      <c r="H53" s="252">
        <v>753.59999999999991</v>
      </c>
      <c r="I53" s="252">
        <v>739.79999999999984</v>
      </c>
      <c r="J53" s="252">
        <v>784.99999999999989</v>
      </c>
      <c r="K53" s="252">
        <v>798.79999999999984</v>
      </c>
      <c r="L53" s="252">
        <v>807.59999999999991</v>
      </c>
      <c r="M53" s="253">
        <v>790</v>
      </c>
      <c r="N53" s="253">
        <v>767.4</v>
      </c>
      <c r="O53" s="253">
        <v>3758625</v>
      </c>
      <c r="P53" s="254">
        <v>6.4623032311516157E-2</v>
      </c>
    </row>
    <row r="54" spans="1:16" ht="12.75" customHeight="1">
      <c r="A54" s="245">
        <v>44</v>
      </c>
      <c r="B54" s="258" t="s">
        <v>45</v>
      </c>
      <c r="C54" s="255" t="s">
        <v>91</v>
      </c>
      <c r="D54" s="251">
        <v>45379</v>
      </c>
      <c r="E54" s="250">
        <v>374.1</v>
      </c>
      <c r="F54" s="250">
        <v>375.2</v>
      </c>
      <c r="G54" s="252">
        <v>371.2</v>
      </c>
      <c r="H54" s="252">
        <v>368.3</v>
      </c>
      <c r="I54" s="252">
        <v>364.3</v>
      </c>
      <c r="J54" s="252">
        <v>378.09999999999997</v>
      </c>
      <c r="K54" s="252">
        <v>382.09999999999997</v>
      </c>
      <c r="L54" s="252">
        <v>384.99999999999994</v>
      </c>
      <c r="M54" s="253">
        <v>379.2</v>
      </c>
      <c r="N54" s="253">
        <v>372.3</v>
      </c>
      <c r="O54" s="253">
        <v>7877400</v>
      </c>
      <c r="P54" s="254">
        <v>-2.4700070571630206E-2</v>
      </c>
    </row>
    <row r="55" spans="1:16" ht="12.75" customHeight="1">
      <c r="A55" s="245">
        <v>45</v>
      </c>
      <c r="B55" s="258" t="s">
        <v>68</v>
      </c>
      <c r="C55" s="250" t="s">
        <v>92</v>
      </c>
      <c r="D55" s="251">
        <v>45379</v>
      </c>
      <c r="E55" s="250">
        <v>1097.0999999999999</v>
      </c>
      <c r="F55" s="250">
        <v>1099.2666666666667</v>
      </c>
      <c r="G55" s="252">
        <v>1088.2333333333333</v>
      </c>
      <c r="H55" s="252">
        <v>1079.3666666666668</v>
      </c>
      <c r="I55" s="252">
        <v>1068.3333333333335</v>
      </c>
      <c r="J55" s="252">
        <v>1108.1333333333332</v>
      </c>
      <c r="K55" s="252">
        <v>1119.1666666666665</v>
      </c>
      <c r="L55" s="252">
        <v>1128.0333333333331</v>
      </c>
      <c r="M55" s="253">
        <v>1110.3</v>
      </c>
      <c r="N55" s="253">
        <v>1090.4000000000001</v>
      </c>
      <c r="O55" s="253">
        <v>14057500</v>
      </c>
      <c r="P55" s="254">
        <v>-3.0642589320346508E-2</v>
      </c>
    </row>
    <row r="56" spans="1:16" ht="12.75" customHeight="1">
      <c r="A56" s="245">
        <v>46</v>
      </c>
      <c r="B56" s="258" t="s">
        <v>43</v>
      </c>
      <c r="C56" s="250" t="s">
        <v>93</v>
      </c>
      <c r="D56" s="251">
        <v>45379</v>
      </c>
      <c r="E56" s="250">
        <v>1511.45</v>
      </c>
      <c r="F56" s="250">
        <v>1508.6666666666667</v>
      </c>
      <c r="G56" s="252">
        <v>1493.8833333333334</v>
      </c>
      <c r="H56" s="252">
        <v>1476.3166666666666</v>
      </c>
      <c r="I56" s="252">
        <v>1461.5333333333333</v>
      </c>
      <c r="J56" s="252">
        <v>1526.2333333333336</v>
      </c>
      <c r="K56" s="252">
        <v>1541.0166666666669</v>
      </c>
      <c r="L56" s="252">
        <v>1558.5833333333337</v>
      </c>
      <c r="M56" s="253">
        <v>1523.45</v>
      </c>
      <c r="N56" s="253">
        <v>1491.1</v>
      </c>
      <c r="O56" s="253">
        <v>9976850</v>
      </c>
      <c r="P56" s="254">
        <v>3.1449499361602046E-2</v>
      </c>
    </row>
    <row r="57" spans="1:16" ht="12.75" customHeight="1">
      <c r="A57" s="245">
        <v>47</v>
      </c>
      <c r="B57" s="258" t="s">
        <v>45</v>
      </c>
      <c r="C57" s="250" t="s">
        <v>94</v>
      </c>
      <c r="D57" s="251">
        <v>45379</v>
      </c>
      <c r="E57" s="250">
        <v>455.5</v>
      </c>
      <c r="F57" s="250">
        <v>457.95</v>
      </c>
      <c r="G57" s="252">
        <v>451.7</v>
      </c>
      <c r="H57" s="252">
        <v>447.9</v>
      </c>
      <c r="I57" s="252">
        <v>441.65</v>
      </c>
      <c r="J57" s="252">
        <v>461.75</v>
      </c>
      <c r="K57" s="252">
        <v>468</v>
      </c>
      <c r="L57" s="252">
        <v>471.8</v>
      </c>
      <c r="M57" s="253">
        <v>464.2</v>
      </c>
      <c r="N57" s="253">
        <v>454.15</v>
      </c>
      <c r="O57" s="253">
        <v>57502200</v>
      </c>
      <c r="P57" s="254">
        <v>-2.1512292738707833E-2</v>
      </c>
    </row>
    <row r="58" spans="1:16" ht="12.75" customHeight="1">
      <c r="A58" s="245">
        <v>48</v>
      </c>
      <c r="B58" s="258" t="s">
        <v>87</v>
      </c>
      <c r="C58" s="250" t="s">
        <v>95</v>
      </c>
      <c r="D58" s="251">
        <v>45379</v>
      </c>
      <c r="E58" s="250">
        <v>6264.7</v>
      </c>
      <c r="F58" s="250">
        <v>6260.2</v>
      </c>
      <c r="G58" s="252">
        <v>6199.5</v>
      </c>
      <c r="H58" s="252">
        <v>6134.3</v>
      </c>
      <c r="I58" s="252">
        <v>6073.6</v>
      </c>
      <c r="J58" s="252">
        <v>6325.4</v>
      </c>
      <c r="K58" s="252">
        <v>6386.0999999999985</v>
      </c>
      <c r="L58" s="252">
        <v>6451.2999999999993</v>
      </c>
      <c r="M58" s="253">
        <v>6320.9</v>
      </c>
      <c r="N58" s="253">
        <v>6195</v>
      </c>
      <c r="O58" s="253">
        <v>1421550</v>
      </c>
      <c r="P58" s="254">
        <v>2.9996739484838605E-2</v>
      </c>
    </row>
    <row r="59" spans="1:16" ht="12.75" customHeight="1">
      <c r="A59" s="245">
        <v>49</v>
      </c>
      <c r="B59" s="258" t="s">
        <v>59</v>
      </c>
      <c r="C59" s="250" t="s">
        <v>96</v>
      </c>
      <c r="D59" s="251">
        <v>45379</v>
      </c>
      <c r="E59" s="250">
        <v>2611.4499999999998</v>
      </c>
      <c r="F59" s="250">
        <v>2611.0166666666664</v>
      </c>
      <c r="G59" s="252">
        <v>2585.4333333333329</v>
      </c>
      <c r="H59" s="252">
        <v>2559.4166666666665</v>
      </c>
      <c r="I59" s="252">
        <v>2533.833333333333</v>
      </c>
      <c r="J59" s="252">
        <v>2637.0333333333328</v>
      </c>
      <c r="K59" s="252">
        <v>2662.6166666666668</v>
      </c>
      <c r="L59" s="252">
        <v>2688.6333333333328</v>
      </c>
      <c r="M59" s="253">
        <v>2636.6</v>
      </c>
      <c r="N59" s="253">
        <v>2585</v>
      </c>
      <c r="O59" s="253">
        <v>3239250</v>
      </c>
      <c r="P59" s="254">
        <v>-6.8676896662732056E-3</v>
      </c>
    </row>
    <row r="60" spans="1:16" ht="12.75" customHeight="1">
      <c r="A60" s="245">
        <v>50</v>
      </c>
      <c r="B60" s="258" t="s">
        <v>45</v>
      </c>
      <c r="C60" s="250" t="s">
        <v>97</v>
      </c>
      <c r="D60" s="251">
        <v>45379</v>
      </c>
      <c r="E60" s="250">
        <v>957.95</v>
      </c>
      <c r="F60" s="250">
        <v>962.56666666666661</v>
      </c>
      <c r="G60" s="252">
        <v>948.48333333333323</v>
      </c>
      <c r="H60" s="252">
        <v>939.01666666666665</v>
      </c>
      <c r="I60" s="252">
        <v>924.93333333333328</v>
      </c>
      <c r="J60" s="252">
        <v>972.03333333333319</v>
      </c>
      <c r="K60" s="252">
        <v>986.11666666666667</v>
      </c>
      <c r="L60" s="252">
        <v>995.58333333333314</v>
      </c>
      <c r="M60" s="253">
        <v>976.65</v>
      </c>
      <c r="N60" s="253">
        <v>953.1</v>
      </c>
      <c r="O60" s="253">
        <v>17836000</v>
      </c>
      <c r="P60" s="254">
        <v>1.0423748017221844E-2</v>
      </c>
    </row>
    <row r="61" spans="1:16" ht="12.75" customHeight="1">
      <c r="A61" s="245">
        <v>51</v>
      </c>
      <c r="B61" s="258" t="s">
        <v>45</v>
      </c>
      <c r="C61" s="257" t="s">
        <v>98</v>
      </c>
      <c r="D61" s="251">
        <v>45379</v>
      </c>
      <c r="E61" s="250">
        <v>1115.8499999999999</v>
      </c>
      <c r="F61" s="250">
        <v>1114.95</v>
      </c>
      <c r="G61" s="252">
        <v>1103.4000000000001</v>
      </c>
      <c r="H61" s="252">
        <v>1090.95</v>
      </c>
      <c r="I61" s="252">
        <v>1079.4000000000001</v>
      </c>
      <c r="J61" s="252">
        <v>1127.4000000000001</v>
      </c>
      <c r="K61" s="252">
        <v>1138.9499999999998</v>
      </c>
      <c r="L61" s="252">
        <v>1151.4000000000001</v>
      </c>
      <c r="M61" s="253">
        <v>1126.5</v>
      </c>
      <c r="N61" s="253">
        <v>1102.5</v>
      </c>
      <c r="O61" s="253">
        <v>1336300</v>
      </c>
      <c r="P61" s="254">
        <v>-1.9013360739979446E-2</v>
      </c>
    </row>
    <row r="62" spans="1:16" ht="12.75" customHeight="1">
      <c r="A62" s="245">
        <v>52</v>
      </c>
      <c r="B62" s="258" t="s">
        <v>41</v>
      </c>
      <c r="C62" s="255" t="s">
        <v>99</v>
      </c>
      <c r="D62" s="251">
        <v>45379</v>
      </c>
      <c r="E62" s="250">
        <v>289.8</v>
      </c>
      <c r="F62" s="250">
        <v>290.95000000000005</v>
      </c>
      <c r="G62" s="252">
        <v>287.55000000000007</v>
      </c>
      <c r="H62" s="252">
        <v>285.3</v>
      </c>
      <c r="I62" s="252">
        <v>281.90000000000003</v>
      </c>
      <c r="J62" s="252">
        <v>293.2000000000001</v>
      </c>
      <c r="K62" s="252">
        <v>296.60000000000008</v>
      </c>
      <c r="L62" s="252">
        <v>298.85000000000014</v>
      </c>
      <c r="M62" s="253">
        <v>294.35000000000002</v>
      </c>
      <c r="N62" s="253">
        <v>288.7</v>
      </c>
      <c r="O62" s="253">
        <v>18522000</v>
      </c>
      <c r="P62" s="254">
        <v>2.4354603019970775E-3</v>
      </c>
    </row>
    <row r="63" spans="1:16" ht="12.75" customHeight="1">
      <c r="A63" s="245">
        <v>53</v>
      </c>
      <c r="B63" s="258" t="s">
        <v>63</v>
      </c>
      <c r="C63" s="250" t="s">
        <v>100</v>
      </c>
      <c r="D63" s="251">
        <v>45379</v>
      </c>
      <c r="E63" s="250">
        <v>133.30000000000001</v>
      </c>
      <c r="F63" s="250">
        <v>134.46666666666667</v>
      </c>
      <c r="G63" s="252">
        <v>131.83333333333334</v>
      </c>
      <c r="H63" s="252">
        <v>130.36666666666667</v>
      </c>
      <c r="I63" s="252">
        <v>127.73333333333335</v>
      </c>
      <c r="J63" s="252">
        <v>135.93333333333334</v>
      </c>
      <c r="K63" s="252">
        <v>138.56666666666666</v>
      </c>
      <c r="L63" s="252">
        <v>140.03333333333333</v>
      </c>
      <c r="M63" s="253">
        <v>137.1</v>
      </c>
      <c r="N63" s="253">
        <v>133</v>
      </c>
      <c r="O63" s="253">
        <v>45085000</v>
      </c>
      <c r="P63" s="254">
        <v>1.2349837206691366E-2</v>
      </c>
    </row>
    <row r="64" spans="1:16" ht="12.75" customHeight="1">
      <c r="A64" s="245">
        <v>54</v>
      </c>
      <c r="B64" s="258" t="s">
        <v>41</v>
      </c>
      <c r="C64" s="250" t="s">
        <v>101</v>
      </c>
      <c r="D64" s="251">
        <v>45379</v>
      </c>
      <c r="E64" s="250">
        <v>2804.2</v>
      </c>
      <c r="F64" s="250">
        <v>2831</v>
      </c>
      <c r="G64" s="252">
        <v>2763.85</v>
      </c>
      <c r="H64" s="252">
        <v>2723.5</v>
      </c>
      <c r="I64" s="252">
        <v>2656.35</v>
      </c>
      <c r="J64" s="252">
        <v>2871.35</v>
      </c>
      <c r="K64" s="252">
        <v>2938.4999999999995</v>
      </c>
      <c r="L64" s="252">
        <v>2978.85</v>
      </c>
      <c r="M64" s="253">
        <v>2898.15</v>
      </c>
      <c r="N64" s="253">
        <v>2790.65</v>
      </c>
      <c r="O64" s="253">
        <v>3719100</v>
      </c>
      <c r="P64" s="254">
        <v>-9.6660808435852369E-3</v>
      </c>
    </row>
    <row r="65" spans="1:16" ht="12.75" customHeight="1">
      <c r="A65" s="245">
        <v>55</v>
      </c>
      <c r="B65" s="258" t="s">
        <v>59</v>
      </c>
      <c r="C65" s="250" t="s">
        <v>102</v>
      </c>
      <c r="D65" s="251">
        <v>45379</v>
      </c>
      <c r="E65" s="250">
        <v>535.95000000000005</v>
      </c>
      <c r="F65" s="250">
        <v>537.23333333333335</v>
      </c>
      <c r="G65" s="252">
        <v>533.4666666666667</v>
      </c>
      <c r="H65" s="252">
        <v>530.98333333333335</v>
      </c>
      <c r="I65" s="252">
        <v>527.2166666666667</v>
      </c>
      <c r="J65" s="252">
        <v>539.7166666666667</v>
      </c>
      <c r="K65" s="252">
        <v>543.48333333333335</v>
      </c>
      <c r="L65" s="252">
        <v>545.9666666666667</v>
      </c>
      <c r="M65" s="253">
        <v>541</v>
      </c>
      <c r="N65" s="253">
        <v>534.75</v>
      </c>
      <c r="O65" s="253">
        <v>22065000</v>
      </c>
      <c r="P65" s="254">
        <v>3.2965783789928385E-3</v>
      </c>
    </row>
    <row r="66" spans="1:16" ht="12.75" customHeight="1">
      <c r="A66" s="245">
        <v>56</v>
      </c>
      <c r="B66" s="258" t="s">
        <v>49</v>
      </c>
      <c r="C66" s="255" t="s">
        <v>103</v>
      </c>
      <c r="D66" s="251">
        <v>45379</v>
      </c>
      <c r="E66" s="250">
        <v>1943.1</v>
      </c>
      <c r="F66" s="250">
        <v>1955.6333333333332</v>
      </c>
      <c r="G66" s="252">
        <v>1926.4666666666665</v>
      </c>
      <c r="H66" s="252">
        <v>1909.8333333333333</v>
      </c>
      <c r="I66" s="252">
        <v>1880.6666666666665</v>
      </c>
      <c r="J66" s="252">
        <v>1972.2666666666664</v>
      </c>
      <c r="K66" s="252">
        <v>2001.4333333333334</v>
      </c>
      <c r="L66" s="252">
        <v>2018.0666666666664</v>
      </c>
      <c r="M66" s="253">
        <v>1984.8</v>
      </c>
      <c r="N66" s="253">
        <v>1939</v>
      </c>
      <c r="O66" s="253">
        <v>3348750</v>
      </c>
      <c r="P66" s="254">
        <v>7.5974123664811193E-3</v>
      </c>
    </row>
    <row r="67" spans="1:16" ht="12.75" customHeight="1">
      <c r="A67" s="245">
        <v>57</v>
      </c>
      <c r="B67" s="258" t="s">
        <v>39</v>
      </c>
      <c r="C67" s="250" t="s">
        <v>104</v>
      </c>
      <c r="D67" s="251">
        <v>45379</v>
      </c>
      <c r="E67" s="250">
        <v>2173.85</v>
      </c>
      <c r="F67" s="250">
        <v>2187.9833333333331</v>
      </c>
      <c r="G67" s="252">
        <v>2151.9166666666661</v>
      </c>
      <c r="H67" s="252">
        <v>2129.9833333333331</v>
      </c>
      <c r="I67" s="252">
        <v>2093.9166666666661</v>
      </c>
      <c r="J67" s="252">
        <v>2209.9166666666661</v>
      </c>
      <c r="K67" s="252">
        <v>2245.9833333333327</v>
      </c>
      <c r="L67" s="252">
        <v>2267.9166666666661</v>
      </c>
      <c r="M67" s="253">
        <v>2224.0500000000002</v>
      </c>
      <c r="N67" s="253">
        <v>2166.0500000000002</v>
      </c>
      <c r="O67" s="253">
        <v>2860800</v>
      </c>
      <c r="P67" s="254">
        <v>1.5116031509474133E-2</v>
      </c>
    </row>
    <row r="68" spans="1:16" ht="12.75" customHeight="1">
      <c r="A68" s="245">
        <v>58</v>
      </c>
      <c r="B68" s="258" t="s">
        <v>45</v>
      </c>
      <c r="C68" s="255" t="s">
        <v>106</v>
      </c>
      <c r="D68" s="251">
        <v>45379</v>
      </c>
      <c r="E68" s="250">
        <v>3624.05</v>
      </c>
      <c r="F68" s="250">
        <v>3630.6833333333329</v>
      </c>
      <c r="G68" s="252">
        <v>3591.4166666666661</v>
      </c>
      <c r="H68" s="252">
        <v>3558.7833333333333</v>
      </c>
      <c r="I68" s="252">
        <v>3519.5166666666664</v>
      </c>
      <c r="J68" s="252">
        <v>3663.3166666666657</v>
      </c>
      <c r="K68" s="252">
        <v>3702.583333333333</v>
      </c>
      <c r="L68" s="252">
        <v>3735.2166666666653</v>
      </c>
      <c r="M68" s="253">
        <v>3669.95</v>
      </c>
      <c r="N68" s="253">
        <v>3598.05</v>
      </c>
      <c r="O68" s="253">
        <v>3995000</v>
      </c>
      <c r="P68" s="254">
        <v>-1.2702649268485567E-2</v>
      </c>
    </row>
    <row r="69" spans="1:16" ht="12.75" customHeight="1">
      <c r="A69" s="245">
        <v>59</v>
      </c>
      <c r="B69" s="258" t="s">
        <v>43</v>
      </c>
      <c r="C69" s="250" t="s">
        <v>107</v>
      </c>
      <c r="D69" s="251">
        <v>45379</v>
      </c>
      <c r="E69" s="250">
        <v>7088.55</v>
      </c>
      <c r="F69" s="250">
        <v>7136.3</v>
      </c>
      <c r="G69" s="252">
        <v>7024.6</v>
      </c>
      <c r="H69" s="252">
        <v>6960.6500000000005</v>
      </c>
      <c r="I69" s="252">
        <v>6848.9500000000007</v>
      </c>
      <c r="J69" s="252">
        <v>7200.25</v>
      </c>
      <c r="K69" s="252">
        <v>7311.9499999999989</v>
      </c>
      <c r="L69" s="252">
        <v>7375.9</v>
      </c>
      <c r="M69" s="253">
        <v>7248</v>
      </c>
      <c r="N69" s="253">
        <v>7072.35</v>
      </c>
      <c r="O69" s="253">
        <v>1382700</v>
      </c>
      <c r="P69" s="254">
        <v>-5.3233580317962733E-3</v>
      </c>
    </row>
    <row r="70" spans="1:16" ht="12.75" customHeight="1">
      <c r="A70" s="245">
        <v>60</v>
      </c>
      <c r="B70" s="258" t="s">
        <v>45</v>
      </c>
      <c r="C70" s="257" t="s">
        <v>109</v>
      </c>
      <c r="D70" s="251">
        <v>45379</v>
      </c>
      <c r="E70" s="250">
        <v>915.4</v>
      </c>
      <c r="F70" s="250">
        <v>920.81666666666661</v>
      </c>
      <c r="G70" s="252">
        <v>906.63333333333321</v>
      </c>
      <c r="H70" s="252">
        <v>897.86666666666656</v>
      </c>
      <c r="I70" s="252">
        <v>883.68333333333317</v>
      </c>
      <c r="J70" s="252">
        <v>929.58333333333326</v>
      </c>
      <c r="K70" s="252">
        <v>943.76666666666665</v>
      </c>
      <c r="L70" s="252">
        <v>952.5333333333333</v>
      </c>
      <c r="M70" s="253">
        <v>935</v>
      </c>
      <c r="N70" s="253">
        <v>912.05</v>
      </c>
      <c r="O70" s="253">
        <v>33374550</v>
      </c>
      <c r="P70" s="254">
        <v>2.4411243352747532E-2</v>
      </c>
    </row>
    <row r="71" spans="1:16" ht="12.75" customHeight="1">
      <c r="A71" s="245">
        <v>61</v>
      </c>
      <c r="B71" s="258" t="s">
        <v>108</v>
      </c>
      <c r="C71" s="250" t="s">
        <v>110</v>
      </c>
      <c r="D71" s="251">
        <v>45379</v>
      </c>
      <c r="E71" s="250">
        <v>6405.4</v>
      </c>
      <c r="F71" s="250">
        <v>6396.3</v>
      </c>
      <c r="G71" s="252">
        <v>6344.6</v>
      </c>
      <c r="H71" s="252">
        <v>6283.8</v>
      </c>
      <c r="I71" s="252">
        <v>6232.1</v>
      </c>
      <c r="J71" s="252">
        <v>6457.1</v>
      </c>
      <c r="K71" s="252">
        <v>6508.7999999999993</v>
      </c>
      <c r="L71" s="252">
        <v>6569.6</v>
      </c>
      <c r="M71" s="253">
        <v>6448</v>
      </c>
      <c r="N71" s="253">
        <v>6335.5</v>
      </c>
      <c r="O71" s="253">
        <v>2183875</v>
      </c>
      <c r="P71" s="254">
        <v>-1.8207361618432144E-2</v>
      </c>
    </row>
    <row r="72" spans="1:16" ht="12.75" customHeight="1">
      <c r="A72" s="245">
        <v>62</v>
      </c>
      <c r="B72" s="258" t="s">
        <v>43</v>
      </c>
      <c r="C72" s="250" t="s">
        <v>111</v>
      </c>
      <c r="D72" s="251">
        <v>45379</v>
      </c>
      <c r="E72" s="250">
        <v>3798.5</v>
      </c>
      <c r="F72" s="250">
        <v>3805.9500000000003</v>
      </c>
      <c r="G72" s="252">
        <v>3782.4000000000005</v>
      </c>
      <c r="H72" s="252">
        <v>3766.3</v>
      </c>
      <c r="I72" s="252">
        <v>3742.7500000000005</v>
      </c>
      <c r="J72" s="252">
        <v>3822.0500000000006</v>
      </c>
      <c r="K72" s="252">
        <v>3845.6000000000008</v>
      </c>
      <c r="L72" s="252">
        <v>3861.7000000000007</v>
      </c>
      <c r="M72" s="253">
        <v>3829.5</v>
      </c>
      <c r="N72" s="253">
        <v>3789.85</v>
      </c>
      <c r="O72" s="253">
        <v>4121775</v>
      </c>
      <c r="P72" s="254">
        <v>-8.4199890540142298E-3</v>
      </c>
    </row>
    <row r="73" spans="1:16" ht="12.75" customHeight="1">
      <c r="A73" s="245">
        <v>63</v>
      </c>
      <c r="B73" s="258" t="s">
        <v>56</v>
      </c>
      <c r="C73" s="250" t="s">
        <v>112</v>
      </c>
      <c r="D73" s="251">
        <v>45379</v>
      </c>
      <c r="E73" s="250">
        <v>2850.2</v>
      </c>
      <c r="F73" s="250">
        <v>2858.4</v>
      </c>
      <c r="G73" s="252">
        <v>2837</v>
      </c>
      <c r="H73" s="252">
        <v>2823.7999999999997</v>
      </c>
      <c r="I73" s="252">
        <v>2802.3999999999996</v>
      </c>
      <c r="J73" s="252">
        <v>2871.6000000000004</v>
      </c>
      <c r="K73" s="252">
        <v>2893.0000000000009</v>
      </c>
      <c r="L73" s="252">
        <v>2906.2000000000007</v>
      </c>
      <c r="M73" s="253">
        <v>2879.8</v>
      </c>
      <c r="N73" s="253">
        <v>2845.2</v>
      </c>
      <c r="O73" s="253">
        <v>2067450</v>
      </c>
      <c r="P73" s="254">
        <v>1.0348071495766699E-2</v>
      </c>
    </row>
    <row r="74" spans="1:16" ht="12.75" customHeight="1">
      <c r="A74" s="245">
        <v>64</v>
      </c>
      <c r="B74" s="258" t="s">
        <v>56</v>
      </c>
      <c r="C74" s="250" t="s">
        <v>113</v>
      </c>
      <c r="D74" s="251">
        <v>45379</v>
      </c>
      <c r="E74" s="250">
        <v>324.55</v>
      </c>
      <c r="F74" s="250">
        <v>326.83333333333331</v>
      </c>
      <c r="G74" s="252">
        <v>321.21666666666664</v>
      </c>
      <c r="H74" s="252">
        <v>317.88333333333333</v>
      </c>
      <c r="I74" s="252">
        <v>312.26666666666665</v>
      </c>
      <c r="J74" s="252">
        <v>330.16666666666663</v>
      </c>
      <c r="K74" s="252">
        <v>335.7833333333333</v>
      </c>
      <c r="L74" s="252">
        <v>339.11666666666662</v>
      </c>
      <c r="M74" s="253">
        <v>332.45</v>
      </c>
      <c r="N74" s="253">
        <v>323.5</v>
      </c>
      <c r="O74" s="253">
        <v>18903600</v>
      </c>
      <c r="P74" s="254">
        <v>7.6234038498189437E-4</v>
      </c>
    </row>
    <row r="75" spans="1:16" ht="12.75" customHeight="1">
      <c r="A75" s="245">
        <v>65</v>
      </c>
      <c r="B75" s="258" t="s">
        <v>56</v>
      </c>
      <c r="C75" s="250" t="s">
        <v>114</v>
      </c>
      <c r="D75" s="251">
        <v>45379</v>
      </c>
      <c r="E75" s="250">
        <v>155.9</v>
      </c>
      <c r="F75" s="250">
        <v>156.21666666666667</v>
      </c>
      <c r="G75" s="252">
        <v>154.78333333333333</v>
      </c>
      <c r="H75" s="252">
        <v>153.66666666666666</v>
      </c>
      <c r="I75" s="252">
        <v>152.23333333333332</v>
      </c>
      <c r="J75" s="252">
        <v>157.33333333333334</v>
      </c>
      <c r="K75" s="252">
        <v>158.76666666666668</v>
      </c>
      <c r="L75" s="252">
        <v>159.88333333333335</v>
      </c>
      <c r="M75" s="253">
        <v>157.65</v>
      </c>
      <c r="N75" s="253">
        <v>155.1</v>
      </c>
      <c r="O75" s="253">
        <v>91565000</v>
      </c>
      <c r="P75" s="254">
        <v>2.7377758309149649E-3</v>
      </c>
    </row>
    <row r="76" spans="1:16" ht="12.75" customHeight="1">
      <c r="A76" s="245">
        <v>66</v>
      </c>
      <c r="B76" s="258" t="s">
        <v>63</v>
      </c>
      <c r="C76" s="250" t="s">
        <v>115</v>
      </c>
      <c r="D76" s="251">
        <v>45379</v>
      </c>
      <c r="E76" s="250">
        <v>184.05</v>
      </c>
      <c r="F76" s="250">
        <v>185.08333333333334</v>
      </c>
      <c r="G76" s="252">
        <v>181.9666666666667</v>
      </c>
      <c r="H76" s="252">
        <v>179.88333333333335</v>
      </c>
      <c r="I76" s="252">
        <v>176.76666666666671</v>
      </c>
      <c r="J76" s="252">
        <v>187.16666666666669</v>
      </c>
      <c r="K76" s="252">
        <v>190.2833333333333</v>
      </c>
      <c r="L76" s="252">
        <v>192.36666666666667</v>
      </c>
      <c r="M76" s="253">
        <v>188.2</v>
      </c>
      <c r="N76" s="253">
        <v>183</v>
      </c>
      <c r="O76" s="253">
        <v>131577000</v>
      </c>
      <c r="P76" s="254">
        <v>1.3711183955447464E-2</v>
      </c>
    </row>
    <row r="77" spans="1:16" ht="12.75" customHeight="1">
      <c r="A77" s="245">
        <v>67</v>
      </c>
      <c r="B77" s="258" t="s">
        <v>84</v>
      </c>
      <c r="C77" s="250" t="s">
        <v>116</v>
      </c>
      <c r="D77" s="251">
        <v>45379</v>
      </c>
      <c r="E77" s="250">
        <v>957.5</v>
      </c>
      <c r="F77" s="250">
        <v>962.58333333333337</v>
      </c>
      <c r="G77" s="252">
        <v>948.76666666666677</v>
      </c>
      <c r="H77" s="252">
        <v>940.03333333333342</v>
      </c>
      <c r="I77" s="252">
        <v>926.21666666666681</v>
      </c>
      <c r="J77" s="252">
        <v>971.31666666666672</v>
      </c>
      <c r="K77" s="252">
        <v>985.13333333333333</v>
      </c>
      <c r="L77" s="252">
        <v>993.86666666666667</v>
      </c>
      <c r="M77" s="253">
        <v>976.4</v>
      </c>
      <c r="N77" s="253">
        <v>953.85</v>
      </c>
      <c r="O77" s="253">
        <v>14385450</v>
      </c>
      <c r="P77" s="254">
        <v>-2.9873368210042536E-2</v>
      </c>
    </row>
    <row r="78" spans="1:16" ht="12.75" customHeight="1">
      <c r="A78" s="245">
        <v>68</v>
      </c>
      <c r="B78" s="258" t="s">
        <v>43</v>
      </c>
      <c r="C78" s="250" t="s">
        <v>118</v>
      </c>
      <c r="D78" s="251">
        <v>45379</v>
      </c>
      <c r="E78" s="250">
        <v>83</v>
      </c>
      <c r="F78" s="250">
        <v>83.683333333333323</v>
      </c>
      <c r="G78" s="252">
        <v>81.916666666666643</v>
      </c>
      <c r="H78" s="252">
        <v>80.833333333333314</v>
      </c>
      <c r="I78" s="252">
        <v>79.066666666666634</v>
      </c>
      <c r="J78" s="252">
        <v>84.766666666666652</v>
      </c>
      <c r="K78" s="252">
        <v>86.533333333333331</v>
      </c>
      <c r="L78" s="252">
        <v>87.61666666666666</v>
      </c>
      <c r="M78" s="253">
        <v>85.45</v>
      </c>
      <c r="N78" s="253">
        <v>82.6</v>
      </c>
      <c r="O78" s="253">
        <v>209688750</v>
      </c>
      <c r="P78" s="254">
        <v>2.6037652757899373E-2</v>
      </c>
    </row>
    <row r="79" spans="1:16" ht="12.75" customHeight="1">
      <c r="A79" s="245">
        <v>69</v>
      </c>
      <c r="B79" s="258" t="s">
        <v>117</v>
      </c>
      <c r="C79" s="250" t="s">
        <v>119</v>
      </c>
      <c r="D79" s="251">
        <v>45379</v>
      </c>
      <c r="E79" s="250">
        <v>618.9</v>
      </c>
      <c r="F79" s="250">
        <v>621.48333333333323</v>
      </c>
      <c r="G79" s="252">
        <v>610.26666666666642</v>
      </c>
      <c r="H79" s="252">
        <v>601.63333333333321</v>
      </c>
      <c r="I79" s="252">
        <v>590.4166666666664</v>
      </c>
      <c r="J79" s="252">
        <v>630.11666666666645</v>
      </c>
      <c r="K79" s="252">
        <v>641.33333333333337</v>
      </c>
      <c r="L79" s="252">
        <v>649.96666666666647</v>
      </c>
      <c r="M79" s="253">
        <v>632.70000000000005</v>
      </c>
      <c r="N79" s="253">
        <v>612.85</v>
      </c>
      <c r="O79" s="253">
        <v>8693100</v>
      </c>
      <c r="P79" s="254">
        <v>2.5613496932515339E-2</v>
      </c>
    </row>
    <row r="80" spans="1:16" ht="12.75" customHeight="1">
      <c r="A80" s="245">
        <v>70</v>
      </c>
      <c r="B80" s="258" t="s">
        <v>45</v>
      </c>
      <c r="C80" s="256" t="s">
        <v>120</v>
      </c>
      <c r="D80" s="251">
        <v>45379</v>
      </c>
      <c r="E80" s="250">
        <v>1243.3</v>
      </c>
      <c r="F80" s="250">
        <v>1249.5333333333333</v>
      </c>
      <c r="G80" s="252">
        <v>1234.4166666666665</v>
      </c>
      <c r="H80" s="252">
        <v>1225.5333333333333</v>
      </c>
      <c r="I80" s="252">
        <v>1210.4166666666665</v>
      </c>
      <c r="J80" s="252">
        <v>1258.4166666666665</v>
      </c>
      <c r="K80" s="252">
        <v>1273.5333333333333</v>
      </c>
      <c r="L80" s="252">
        <v>1282.4166666666665</v>
      </c>
      <c r="M80" s="253">
        <v>1264.6500000000001</v>
      </c>
      <c r="N80" s="253">
        <v>1240.6500000000001</v>
      </c>
      <c r="O80" s="253">
        <v>5928000</v>
      </c>
      <c r="P80" s="254">
        <v>1.2381521646315429E-2</v>
      </c>
    </row>
    <row r="81" spans="1:16" ht="12.75" customHeight="1">
      <c r="A81" s="245">
        <v>71</v>
      </c>
      <c r="B81" s="258" t="s">
        <v>59</v>
      </c>
      <c r="C81" s="250" t="s">
        <v>121</v>
      </c>
      <c r="D81" s="251">
        <v>45379</v>
      </c>
      <c r="E81" s="250">
        <v>2433.35</v>
      </c>
      <c r="F81" s="250">
        <v>2454.1166666666668</v>
      </c>
      <c r="G81" s="252">
        <v>2399.4833333333336</v>
      </c>
      <c r="H81" s="252">
        <v>2365.6166666666668</v>
      </c>
      <c r="I81" s="252">
        <v>2310.9833333333336</v>
      </c>
      <c r="J81" s="252">
        <v>2487.9833333333336</v>
      </c>
      <c r="K81" s="252">
        <v>2542.6166666666668</v>
      </c>
      <c r="L81" s="252">
        <v>2576.4833333333336</v>
      </c>
      <c r="M81" s="253">
        <v>2508.75</v>
      </c>
      <c r="N81" s="253">
        <v>2420.25</v>
      </c>
      <c r="O81" s="253">
        <v>4514875</v>
      </c>
      <c r="P81" s="254">
        <v>6.0234244283324037E-2</v>
      </c>
    </row>
    <row r="82" spans="1:16" ht="12.75" customHeight="1">
      <c r="A82" s="245">
        <v>72</v>
      </c>
      <c r="B82" s="258" t="s">
        <v>108</v>
      </c>
      <c r="C82" s="250" t="s">
        <v>122</v>
      </c>
      <c r="D82" s="251">
        <v>45379</v>
      </c>
      <c r="E82" s="250">
        <v>443.45</v>
      </c>
      <c r="F82" s="250">
        <v>448.90000000000003</v>
      </c>
      <c r="G82" s="252">
        <v>436.55000000000007</v>
      </c>
      <c r="H82" s="252">
        <v>429.65000000000003</v>
      </c>
      <c r="I82" s="252">
        <v>417.30000000000007</v>
      </c>
      <c r="J82" s="252">
        <v>455.80000000000007</v>
      </c>
      <c r="K82" s="252">
        <v>468.15000000000009</v>
      </c>
      <c r="L82" s="252">
        <v>475.05000000000007</v>
      </c>
      <c r="M82" s="253">
        <v>461.25</v>
      </c>
      <c r="N82" s="253">
        <v>442</v>
      </c>
      <c r="O82" s="253">
        <v>10698000</v>
      </c>
      <c r="P82" s="254">
        <v>-1.364558362529965E-2</v>
      </c>
    </row>
    <row r="83" spans="1:16" ht="12.75" customHeight="1">
      <c r="A83" s="245">
        <v>73</v>
      </c>
      <c r="B83" s="258" t="s">
        <v>43</v>
      </c>
      <c r="C83" s="250" t="s">
        <v>123</v>
      </c>
      <c r="D83" s="251">
        <v>45379</v>
      </c>
      <c r="E83" s="250">
        <v>2245.4</v>
      </c>
      <c r="F83" s="250">
        <v>2245.1333333333332</v>
      </c>
      <c r="G83" s="252">
        <v>2211.3666666666663</v>
      </c>
      <c r="H83" s="252">
        <v>2177.333333333333</v>
      </c>
      <c r="I83" s="252">
        <v>2143.5666666666662</v>
      </c>
      <c r="J83" s="252">
        <v>2279.1666666666665</v>
      </c>
      <c r="K83" s="252">
        <v>2312.9333333333329</v>
      </c>
      <c r="L83" s="252">
        <v>2346.9666666666667</v>
      </c>
      <c r="M83" s="253">
        <v>2278.9</v>
      </c>
      <c r="N83" s="253">
        <v>2211.1</v>
      </c>
      <c r="O83" s="253">
        <v>7065324</v>
      </c>
      <c r="P83" s="254">
        <v>-2.8020211299954065E-2</v>
      </c>
    </row>
    <row r="84" spans="1:16" ht="12.75" customHeight="1">
      <c r="A84" s="245">
        <v>74</v>
      </c>
      <c r="B84" s="258" t="s">
        <v>49</v>
      </c>
      <c r="C84" s="250" t="s">
        <v>124</v>
      </c>
      <c r="D84" s="251">
        <v>45379</v>
      </c>
      <c r="E84" s="250">
        <v>565.79999999999995</v>
      </c>
      <c r="F84" s="250">
        <v>566.7833333333333</v>
      </c>
      <c r="G84" s="252">
        <v>557.01666666666665</v>
      </c>
      <c r="H84" s="252">
        <v>548.23333333333335</v>
      </c>
      <c r="I84" s="252">
        <v>538.4666666666667</v>
      </c>
      <c r="J84" s="252">
        <v>575.56666666666661</v>
      </c>
      <c r="K84" s="252">
        <v>585.33333333333326</v>
      </c>
      <c r="L84" s="252">
        <v>594.11666666666656</v>
      </c>
      <c r="M84" s="253">
        <v>576.54999999999995</v>
      </c>
      <c r="N84" s="253">
        <v>558</v>
      </c>
      <c r="O84" s="253">
        <v>7303750</v>
      </c>
      <c r="P84" s="254">
        <v>3.2623626373626375E-3</v>
      </c>
    </row>
    <row r="85" spans="1:16" ht="12.75" customHeight="1">
      <c r="A85" s="245">
        <v>75</v>
      </c>
      <c r="B85" s="258" t="s">
        <v>84</v>
      </c>
      <c r="C85" s="250" t="s">
        <v>125</v>
      </c>
      <c r="D85" s="251">
        <v>45379</v>
      </c>
      <c r="E85" s="250">
        <v>3386</v>
      </c>
      <c r="F85" s="250">
        <v>3389.3833333333332</v>
      </c>
      <c r="G85" s="252">
        <v>3341.6166666666663</v>
      </c>
      <c r="H85" s="252">
        <v>3297.2333333333331</v>
      </c>
      <c r="I85" s="252">
        <v>3249.4666666666662</v>
      </c>
      <c r="J85" s="252">
        <v>3433.7666666666664</v>
      </c>
      <c r="K85" s="252">
        <v>3481.5333333333328</v>
      </c>
      <c r="L85" s="252">
        <v>3525.9166666666665</v>
      </c>
      <c r="M85" s="253">
        <v>3437.15</v>
      </c>
      <c r="N85" s="253">
        <v>3345</v>
      </c>
      <c r="O85" s="253">
        <v>8773500</v>
      </c>
      <c r="P85" s="254">
        <v>-1.7749257603167561E-3</v>
      </c>
    </row>
    <row r="86" spans="1:16" ht="12.75" customHeight="1">
      <c r="A86" s="245">
        <v>76</v>
      </c>
      <c r="B86" s="258" t="s">
        <v>45</v>
      </c>
      <c r="C86" s="257" t="s">
        <v>126</v>
      </c>
      <c r="D86" s="251">
        <v>45379</v>
      </c>
      <c r="E86" s="250">
        <v>1541.9</v>
      </c>
      <c r="F86" s="250">
        <v>1546.75</v>
      </c>
      <c r="G86" s="252">
        <v>1530.2</v>
      </c>
      <c r="H86" s="252">
        <v>1518.5</v>
      </c>
      <c r="I86" s="252">
        <v>1501.95</v>
      </c>
      <c r="J86" s="252">
        <v>1558.45</v>
      </c>
      <c r="K86" s="252">
        <v>1575.0000000000002</v>
      </c>
      <c r="L86" s="252">
        <v>1586.7</v>
      </c>
      <c r="M86" s="253">
        <v>1563.3</v>
      </c>
      <c r="N86" s="253">
        <v>1535.05</v>
      </c>
      <c r="O86" s="253">
        <v>5389500</v>
      </c>
      <c r="P86" s="254">
        <v>-1.8306010928961749E-2</v>
      </c>
    </row>
    <row r="87" spans="1:16" ht="12.75" customHeight="1">
      <c r="A87" s="245">
        <v>77</v>
      </c>
      <c r="B87" s="258" t="s">
        <v>41</v>
      </c>
      <c r="C87" s="250" t="s">
        <v>127</v>
      </c>
      <c r="D87" s="251">
        <v>45379</v>
      </c>
      <c r="E87" s="250">
        <v>1643.3</v>
      </c>
      <c r="F87" s="250">
        <v>1647.5</v>
      </c>
      <c r="G87" s="252">
        <v>1631.45</v>
      </c>
      <c r="H87" s="252">
        <v>1619.6000000000001</v>
      </c>
      <c r="I87" s="252">
        <v>1603.5500000000002</v>
      </c>
      <c r="J87" s="252">
        <v>1659.35</v>
      </c>
      <c r="K87" s="252">
        <v>1675.4</v>
      </c>
      <c r="L87" s="252">
        <v>1687.2499999999998</v>
      </c>
      <c r="M87" s="253">
        <v>1663.55</v>
      </c>
      <c r="N87" s="253">
        <v>1635.65</v>
      </c>
      <c r="O87" s="253">
        <v>14896000</v>
      </c>
      <c r="P87" s="254">
        <v>6.0514372163388806E-3</v>
      </c>
    </row>
    <row r="88" spans="1:16" ht="12.75" customHeight="1">
      <c r="A88" s="245">
        <v>78</v>
      </c>
      <c r="B88" s="258" t="s">
        <v>87</v>
      </c>
      <c r="C88" s="250" t="s">
        <v>128</v>
      </c>
      <c r="D88" s="251">
        <v>45379</v>
      </c>
      <c r="E88" s="250">
        <v>3756.8</v>
      </c>
      <c r="F88" s="250">
        <v>3766.35</v>
      </c>
      <c r="G88" s="252">
        <v>3720.3999999999996</v>
      </c>
      <c r="H88" s="252">
        <v>3683.9999999999995</v>
      </c>
      <c r="I88" s="252">
        <v>3638.0499999999993</v>
      </c>
      <c r="J88" s="252">
        <v>3802.75</v>
      </c>
      <c r="K88" s="252">
        <v>3848.7</v>
      </c>
      <c r="L88" s="252">
        <v>3885.1000000000004</v>
      </c>
      <c r="M88" s="253">
        <v>3812.3</v>
      </c>
      <c r="N88" s="253">
        <v>3729.95</v>
      </c>
      <c r="O88" s="253">
        <v>3007200</v>
      </c>
      <c r="P88" s="254">
        <v>2.0993701889433169E-3</v>
      </c>
    </row>
    <row r="89" spans="1:16" ht="12.75" customHeight="1">
      <c r="A89" s="245">
        <v>79</v>
      </c>
      <c r="B89" s="258" t="s">
        <v>68</v>
      </c>
      <c r="C89" s="250" t="s">
        <v>129</v>
      </c>
      <c r="D89" s="251">
        <v>45379</v>
      </c>
      <c r="E89" s="250">
        <v>1432.65</v>
      </c>
      <c r="F89" s="250">
        <v>1437.3</v>
      </c>
      <c r="G89" s="252">
        <v>1425.1</v>
      </c>
      <c r="H89" s="252">
        <v>1417.55</v>
      </c>
      <c r="I89" s="252">
        <v>1405.35</v>
      </c>
      <c r="J89" s="252">
        <v>1444.85</v>
      </c>
      <c r="K89" s="252">
        <v>1457.0500000000002</v>
      </c>
      <c r="L89" s="252">
        <v>1464.6</v>
      </c>
      <c r="M89" s="253">
        <v>1449.5</v>
      </c>
      <c r="N89" s="253">
        <v>1429.75</v>
      </c>
      <c r="O89" s="253">
        <v>218919250</v>
      </c>
      <c r="P89" s="254">
        <v>-1.1645663914581911E-2</v>
      </c>
    </row>
    <row r="90" spans="1:16" ht="12.75" customHeight="1">
      <c r="A90" s="245">
        <v>80</v>
      </c>
      <c r="B90" s="258" t="s">
        <v>63</v>
      </c>
      <c r="C90" s="250" t="s">
        <v>130</v>
      </c>
      <c r="D90" s="251">
        <v>45379</v>
      </c>
      <c r="E90" s="250">
        <v>623.4</v>
      </c>
      <c r="F90" s="250">
        <v>625.93333333333328</v>
      </c>
      <c r="G90" s="252">
        <v>619.46666666666658</v>
      </c>
      <c r="H90" s="252">
        <v>615.5333333333333</v>
      </c>
      <c r="I90" s="252">
        <v>609.06666666666661</v>
      </c>
      <c r="J90" s="252">
        <v>629.86666666666656</v>
      </c>
      <c r="K90" s="252">
        <v>636.33333333333326</v>
      </c>
      <c r="L90" s="252">
        <v>640.26666666666654</v>
      </c>
      <c r="M90" s="253">
        <v>632.4</v>
      </c>
      <c r="N90" s="253">
        <v>622</v>
      </c>
      <c r="O90" s="253">
        <v>29114800</v>
      </c>
      <c r="P90" s="254">
        <v>-1.4336376669433337E-3</v>
      </c>
    </row>
    <row r="91" spans="1:16" ht="12.75" customHeight="1">
      <c r="A91" s="245">
        <v>81</v>
      </c>
      <c r="B91" s="258" t="s">
        <v>68</v>
      </c>
      <c r="C91" s="250" t="s">
        <v>131</v>
      </c>
      <c r="D91" s="251">
        <v>45379</v>
      </c>
      <c r="E91" s="250">
        <v>4666.6499999999996</v>
      </c>
      <c r="F91" s="250">
        <v>4660.3166666666666</v>
      </c>
      <c r="G91" s="252">
        <v>4606.333333333333</v>
      </c>
      <c r="H91" s="252">
        <v>4546.0166666666664</v>
      </c>
      <c r="I91" s="252">
        <v>4492.0333333333328</v>
      </c>
      <c r="J91" s="252">
        <v>4720.6333333333332</v>
      </c>
      <c r="K91" s="252">
        <v>4774.6166666666668</v>
      </c>
      <c r="L91" s="252">
        <v>4834.9333333333334</v>
      </c>
      <c r="M91" s="253">
        <v>4714.3</v>
      </c>
      <c r="N91" s="253">
        <v>4600</v>
      </c>
      <c r="O91" s="253">
        <v>3832500</v>
      </c>
      <c r="P91" s="254">
        <v>5.3513811285118441E-3</v>
      </c>
    </row>
    <row r="92" spans="1:16" ht="12.75" customHeight="1">
      <c r="A92" s="245">
        <v>82</v>
      </c>
      <c r="B92" s="258" t="s">
        <v>56</v>
      </c>
      <c r="C92" s="250" t="s">
        <v>133</v>
      </c>
      <c r="D92" s="251">
        <v>45379</v>
      </c>
      <c r="E92" s="250">
        <v>536</v>
      </c>
      <c r="F92" s="250">
        <v>538.54999999999995</v>
      </c>
      <c r="G92" s="252">
        <v>532.49999999999989</v>
      </c>
      <c r="H92" s="252">
        <v>528.99999999999989</v>
      </c>
      <c r="I92" s="252">
        <v>522.94999999999982</v>
      </c>
      <c r="J92" s="252">
        <v>542.04999999999995</v>
      </c>
      <c r="K92" s="252">
        <v>548.10000000000014</v>
      </c>
      <c r="L92" s="252">
        <v>551.6</v>
      </c>
      <c r="M92" s="253">
        <v>544.6</v>
      </c>
      <c r="N92" s="253">
        <v>535.04999999999995</v>
      </c>
      <c r="O92" s="253">
        <v>39821600</v>
      </c>
      <c r="P92" s="254">
        <v>7.0454947778367857E-3</v>
      </c>
    </row>
    <row r="93" spans="1:16" ht="12.75" customHeight="1">
      <c r="A93" s="245">
        <v>83</v>
      </c>
      <c r="B93" s="258" t="s">
        <v>132</v>
      </c>
      <c r="C93" s="250" t="s">
        <v>134</v>
      </c>
      <c r="D93" s="251">
        <v>45379</v>
      </c>
      <c r="E93" s="250">
        <v>269.89999999999998</v>
      </c>
      <c r="F93" s="250">
        <v>273.16666666666669</v>
      </c>
      <c r="G93" s="252">
        <v>264.83333333333337</v>
      </c>
      <c r="H93" s="252">
        <v>259.76666666666671</v>
      </c>
      <c r="I93" s="252">
        <v>251.43333333333339</v>
      </c>
      <c r="J93" s="252">
        <v>278.23333333333335</v>
      </c>
      <c r="K93" s="252">
        <v>286.56666666666672</v>
      </c>
      <c r="L93" s="252">
        <v>291.63333333333333</v>
      </c>
      <c r="M93" s="253">
        <v>281.5</v>
      </c>
      <c r="N93" s="253">
        <v>268.10000000000002</v>
      </c>
      <c r="O93" s="253">
        <v>39294200</v>
      </c>
      <c r="P93" s="254">
        <v>5.0885896527285611E-2</v>
      </c>
    </row>
    <row r="94" spans="1:16" ht="12.75" customHeight="1">
      <c r="A94" s="245">
        <v>84</v>
      </c>
      <c r="B94" s="258" t="s">
        <v>132</v>
      </c>
      <c r="C94" s="256" t="s">
        <v>135</v>
      </c>
      <c r="D94" s="251">
        <v>45379</v>
      </c>
      <c r="E94" s="250">
        <v>513.25</v>
      </c>
      <c r="F94" s="250">
        <v>511.88333333333338</v>
      </c>
      <c r="G94" s="252">
        <v>499.26666666666677</v>
      </c>
      <c r="H94" s="252">
        <v>485.28333333333336</v>
      </c>
      <c r="I94" s="252">
        <v>472.66666666666674</v>
      </c>
      <c r="J94" s="252">
        <v>525.86666666666679</v>
      </c>
      <c r="K94" s="252">
        <v>538.48333333333346</v>
      </c>
      <c r="L94" s="252">
        <v>552.46666666666681</v>
      </c>
      <c r="M94" s="253">
        <v>524.5</v>
      </c>
      <c r="N94" s="253">
        <v>497.9</v>
      </c>
      <c r="O94" s="253">
        <v>39984300</v>
      </c>
      <c r="P94" s="254">
        <v>7.0039439684482525E-3</v>
      </c>
    </row>
    <row r="95" spans="1:16" ht="12.75" customHeight="1">
      <c r="A95" s="245">
        <v>85</v>
      </c>
      <c r="B95" s="258" t="s">
        <v>84</v>
      </c>
      <c r="C95" s="250" t="s">
        <v>136</v>
      </c>
      <c r="D95" s="251">
        <v>45379</v>
      </c>
      <c r="E95" s="250">
        <v>2399.1999999999998</v>
      </c>
      <c r="F95" s="250">
        <v>2406.2666666666669</v>
      </c>
      <c r="G95" s="252">
        <v>2387.2333333333336</v>
      </c>
      <c r="H95" s="252">
        <v>2375.2666666666669</v>
      </c>
      <c r="I95" s="252">
        <v>2356.2333333333336</v>
      </c>
      <c r="J95" s="252">
        <v>2418.2333333333336</v>
      </c>
      <c r="K95" s="252">
        <v>2437.2666666666673</v>
      </c>
      <c r="L95" s="252">
        <v>2449.2333333333336</v>
      </c>
      <c r="M95" s="253">
        <v>2425.3000000000002</v>
      </c>
      <c r="N95" s="253">
        <v>2394.3000000000002</v>
      </c>
      <c r="O95" s="253">
        <v>12677100</v>
      </c>
      <c r="P95" s="254">
        <v>4.5706508290027224E-2</v>
      </c>
    </row>
    <row r="96" spans="1:16" ht="12.75" customHeight="1">
      <c r="A96" s="245">
        <v>86</v>
      </c>
      <c r="B96" s="258" t="s">
        <v>59</v>
      </c>
      <c r="C96" s="250" t="s">
        <v>138</v>
      </c>
      <c r="D96" s="251">
        <v>45379</v>
      </c>
      <c r="E96" s="250">
        <v>1083.5999999999999</v>
      </c>
      <c r="F96" s="250">
        <v>1085.3500000000001</v>
      </c>
      <c r="G96" s="252">
        <v>1079.5500000000002</v>
      </c>
      <c r="H96" s="252">
        <v>1075.5</v>
      </c>
      <c r="I96" s="252">
        <v>1069.7</v>
      </c>
      <c r="J96" s="252">
        <v>1089.4000000000003</v>
      </c>
      <c r="K96" s="252">
        <v>1095.2</v>
      </c>
      <c r="L96" s="252">
        <v>1099.2500000000005</v>
      </c>
      <c r="M96" s="253">
        <v>1091.1500000000001</v>
      </c>
      <c r="N96" s="253">
        <v>1081.3</v>
      </c>
      <c r="O96" s="253">
        <v>73526600</v>
      </c>
      <c r="P96" s="254">
        <v>4.7733381800093748E-3</v>
      </c>
    </row>
    <row r="97" spans="1:16" ht="12.75" customHeight="1">
      <c r="A97" s="245">
        <v>87</v>
      </c>
      <c r="B97" s="258" t="s">
        <v>63</v>
      </c>
      <c r="C97" s="250" t="s">
        <v>139</v>
      </c>
      <c r="D97" s="251">
        <v>45379</v>
      </c>
      <c r="E97" s="250">
        <v>1663.4</v>
      </c>
      <c r="F97" s="250">
        <v>1676.3166666666666</v>
      </c>
      <c r="G97" s="252">
        <v>1645.6333333333332</v>
      </c>
      <c r="H97" s="252">
        <v>1627.8666666666666</v>
      </c>
      <c r="I97" s="252">
        <v>1597.1833333333332</v>
      </c>
      <c r="J97" s="252">
        <v>1694.0833333333333</v>
      </c>
      <c r="K97" s="252">
        <v>1724.7666666666667</v>
      </c>
      <c r="L97" s="252">
        <v>1742.5333333333333</v>
      </c>
      <c r="M97" s="253">
        <v>1707</v>
      </c>
      <c r="N97" s="253">
        <v>1658.55</v>
      </c>
      <c r="O97" s="253">
        <v>2474000</v>
      </c>
      <c r="P97" s="254">
        <v>-5.010558648492993E-2</v>
      </c>
    </row>
    <row r="98" spans="1:16" ht="12.75" customHeight="1">
      <c r="A98" s="245">
        <v>88</v>
      </c>
      <c r="B98" s="258" t="s">
        <v>68</v>
      </c>
      <c r="C98" s="250" t="s">
        <v>140</v>
      </c>
      <c r="D98" s="251">
        <v>45379</v>
      </c>
      <c r="E98" s="250">
        <v>598.6</v>
      </c>
      <c r="F98" s="250">
        <v>592.75</v>
      </c>
      <c r="G98" s="252">
        <v>569.4</v>
      </c>
      <c r="H98" s="252">
        <v>540.19999999999993</v>
      </c>
      <c r="I98" s="252">
        <v>516.84999999999991</v>
      </c>
      <c r="J98" s="252">
        <v>621.95000000000005</v>
      </c>
      <c r="K98" s="252">
        <v>645.29999999999995</v>
      </c>
      <c r="L98" s="252">
        <v>674.50000000000011</v>
      </c>
      <c r="M98" s="253">
        <v>616.1</v>
      </c>
      <c r="N98" s="253">
        <v>563.54999999999995</v>
      </c>
      <c r="O98" s="253">
        <v>13378500</v>
      </c>
      <c r="P98" s="254">
        <v>9.934672747442376E-2</v>
      </c>
    </row>
    <row r="99" spans="1:16" ht="12.75" customHeight="1">
      <c r="A99" s="245">
        <v>89</v>
      </c>
      <c r="B99" s="258" t="s">
        <v>68</v>
      </c>
      <c r="C99" s="250" t="s">
        <v>141</v>
      </c>
      <c r="D99" s="251">
        <v>45379</v>
      </c>
      <c r="E99" s="250">
        <v>13.8</v>
      </c>
      <c r="F99" s="250">
        <v>13.983333333333334</v>
      </c>
      <c r="G99" s="252">
        <v>13.516666666666669</v>
      </c>
      <c r="H99" s="252">
        <v>13.233333333333334</v>
      </c>
      <c r="I99" s="252">
        <v>12.766666666666669</v>
      </c>
      <c r="J99" s="252">
        <v>14.266666666666669</v>
      </c>
      <c r="K99" s="252">
        <v>14.733333333333334</v>
      </c>
      <c r="L99" s="252">
        <v>15.016666666666669</v>
      </c>
      <c r="M99" s="253">
        <v>14.45</v>
      </c>
      <c r="N99" s="253">
        <v>13.7</v>
      </c>
      <c r="O99" s="253">
        <v>2113440000</v>
      </c>
      <c r="P99" s="254">
        <v>1.0596381163689224E-2</v>
      </c>
    </row>
    <row r="100" spans="1:16" ht="12.75" customHeight="1">
      <c r="A100" s="245">
        <v>90</v>
      </c>
      <c r="B100" s="258" t="s">
        <v>79</v>
      </c>
      <c r="C100" s="250" t="s">
        <v>142</v>
      </c>
      <c r="D100" s="251">
        <v>45379</v>
      </c>
      <c r="E100" s="250">
        <v>114.65</v>
      </c>
      <c r="F100" s="250">
        <v>115.81666666666666</v>
      </c>
      <c r="G100" s="252">
        <v>113.03333333333333</v>
      </c>
      <c r="H100" s="252">
        <v>111.41666666666667</v>
      </c>
      <c r="I100" s="252">
        <v>108.63333333333334</v>
      </c>
      <c r="J100" s="252">
        <v>117.43333333333332</v>
      </c>
      <c r="K100" s="252">
        <v>120.21666666666665</v>
      </c>
      <c r="L100" s="252">
        <v>121.83333333333331</v>
      </c>
      <c r="M100" s="253">
        <v>118.6</v>
      </c>
      <c r="N100" s="253">
        <v>114.2</v>
      </c>
      <c r="O100" s="253">
        <v>74550000</v>
      </c>
      <c r="P100" s="254">
        <v>1.9138755980861243E-2</v>
      </c>
    </row>
    <row r="101" spans="1:16" ht="12.75" customHeight="1">
      <c r="A101" s="245">
        <v>91</v>
      </c>
      <c r="B101" s="258" t="s">
        <v>68</v>
      </c>
      <c r="C101" s="250" t="s">
        <v>143</v>
      </c>
      <c r="D101" s="251">
        <v>45379</v>
      </c>
      <c r="E101" s="250">
        <v>80.2</v>
      </c>
      <c r="F101" s="250">
        <v>80.533333333333331</v>
      </c>
      <c r="G101" s="252">
        <v>79.566666666666663</v>
      </c>
      <c r="H101" s="252">
        <v>78.933333333333337</v>
      </c>
      <c r="I101" s="252">
        <v>77.966666666666669</v>
      </c>
      <c r="J101" s="252">
        <v>81.166666666666657</v>
      </c>
      <c r="K101" s="252">
        <v>82.133333333333326</v>
      </c>
      <c r="L101" s="252">
        <v>82.766666666666652</v>
      </c>
      <c r="M101" s="253">
        <v>81.5</v>
      </c>
      <c r="N101" s="253">
        <v>79.900000000000006</v>
      </c>
      <c r="O101" s="253">
        <v>386902500</v>
      </c>
      <c r="P101" s="254">
        <v>3.1141937676147834E-2</v>
      </c>
    </row>
    <row r="102" spans="1:16" ht="12.75" customHeight="1">
      <c r="A102" s="245">
        <v>92</v>
      </c>
      <c r="B102" s="258" t="s">
        <v>63</v>
      </c>
      <c r="C102" s="256" t="s">
        <v>144</v>
      </c>
      <c r="D102" s="251">
        <v>45379</v>
      </c>
      <c r="E102" s="250">
        <v>144.05000000000001</v>
      </c>
      <c r="F102" s="250">
        <v>145.33333333333334</v>
      </c>
      <c r="G102" s="252">
        <v>142.16666666666669</v>
      </c>
      <c r="H102" s="252">
        <v>140.28333333333333</v>
      </c>
      <c r="I102" s="252">
        <v>137.11666666666667</v>
      </c>
      <c r="J102" s="252">
        <v>147.2166666666667</v>
      </c>
      <c r="K102" s="252">
        <v>150.38333333333338</v>
      </c>
      <c r="L102" s="252">
        <v>152.26666666666671</v>
      </c>
      <c r="M102" s="253">
        <v>148.5</v>
      </c>
      <c r="N102" s="253">
        <v>143.44999999999999</v>
      </c>
      <c r="O102" s="253">
        <v>65306250</v>
      </c>
      <c r="P102" s="254">
        <v>2.6888377852467716E-2</v>
      </c>
    </row>
    <row r="103" spans="1:16" ht="12.75" customHeight="1">
      <c r="A103" s="245">
        <v>93</v>
      </c>
      <c r="B103" s="258" t="s">
        <v>45</v>
      </c>
      <c r="C103" s="250" t="s">
        <v>145</v>
      </c>
      <c r="D103" s="251">
        <v>45379</v>
      </c>
      <c r="E103" s="250">
        <v>417.6</v>
      </c>
      <c r="F103" s="250">
        <v>419.88333333333338</v>
      </c>
      <c r="G103" s="252">
        <v>413.76666666666677</v>
      </c>
      <c r="H103" s="252">
        <v>409.93333333333339</v>
      </c>
      <c r="I103" s="252">
        <v>403.81666666666678</v>
      </c>
      <c r="J103" s="252">
        <v>423.71666666666675</v>
      </c>
      <c r="K103" s="252">
        <v>429.83333333333343</v>
      </c>
      <c r="L103" s="252">
        <v>433.66666666666674</v>
      </c>
      <c r="M103" s="253">
        <v>426</v>
      </c>
      <c r="N103" s="253">
        <v>416.05</v>
      </c>
      <c r="O103" s="253">
        <v>20307375</v>
      </c>
      <c r="P103" s="254">
        <v>5.0277343194424694E-2</v>
      </c>
    </row>
    <row r="104" spans="1:16" ht="12.75" customHeight="1">
      <c r="A104" s="245">
        <v>94</v>
      </c>
      <c r="B104" s="258" t="s">
        <v>84</v>
      </c>
      <c r="C104" s="257" t="s">
        <v>146</v>
      </c>
      <c r="D104" s="251">
        <v>45379</v>
      </c>
      <c r="E104" s="250">
        <v>574.25</v>
      </c>
      <c r="F104" s="250">
        <v>578.61666666666667</v>
      </c>
      <c r="G104" s="252">
        <v>567.73333333333335</v>
      </c>
      <c r="H104" s="252">
        <v>561.2166666666667</v>
      </c>
      <c r="I104" s="252">
        <v>550.33333333333337</v>
      </c>
      <c r="J104" s="252">
        <v>585.13333333333333</v>
      </c>
      <c r="K104" s="252">
        <v>596.01666666666677</v>
      </c>
      <c r="L104" s="252">
        <v>602.5333333333333</v>
      </c>
      <c r="M104" s="253">
        <v>589.5</v>
      </c>
      <c r="N104" s="253">
        <v>572.1</v>
      </c>
      <c r="O104" s="253">
        <v>20248000</v>
      </c>
      <c r="P104" s="254">
        <v>7.1322751322751329E-2</v>
      </c>
    </row>
    <row r="105" spans="1:16" ht="12.75" customHeight="1">
      <c r="A105" s="245">
        <v>95</v>
      </c>
      <c r="B105" s="258" t="s">
        <v>117</v>
      </c>
      <c r="C105" s="250" t="s">
        <v>147</v>
      </c>
      <c r="D105" s="251">
        <v>45379</v>
      </c>
      <c r="E105" s="250">
        <v>220.85</v>
      </c>
      <c r="F105" s="250">
        <v>222.86666666666667</v>
      </c>
      <c r="G105" s="252">
        <v>217.73333333333335</v>
      </c>
      <c r="H105" s="252">
        <v>214.61666666666667</v>
      </c>
      <c r="I105" s="252">
        <v>209.48333333333335</v>
      </c>
      <c r="J105" s="252">
        <v>225.98333333333335</v>
      </c>
      <c r="K105" s="252">
        <v>231.11666666666667</v>
      </c>
      <c r="L105" s="252">
        <v>234.23333333333335</v>
      </c>
      <c r="M105" s="253">
        <v>228</v>
      </c>
      <c r="N105" s="253">
        <v>219.75</v>
      </c>
      <c r="O105" s="253">
        <v>21404900</v>
      </c>
      <c r="P105" s="254">
        <v>7.7826324412889128E-3</v>
      </c>
    </row>
    <row r="106" spans="1:16" ht="12.75" customHeight="1">
      <c r="A106" s="245">
        <v>96</v>
      </c>
      <c r="B106" s="258" t="s">
        <v>49</v>
      </c>
      <c r="C106" s="257" t="s">
        <v>148</v>
      </c>
      <c r="D106" s="251">
        <v>45379</v>
      </c>
      <c r="E106" s="250">
        <v>2548.9</v>
      </c>
      <c r="F106" s="250">
        <v>2573.9333333333334</v>
      </c>
      <c r="G106" s="252">
        <v>2514.9666666666667</v>
      </c>
      <c r="H106" s="252">
        <v>2481.0333333333333</v>
      </c>
      <c r="I106" s="252">
        <v>2422.0666666666666</v>
      </c>
      <c r="J106" s="252">
        <v>2607.8666666666668</v>
      </c>
      <c r="K106" s="252">
        <v>2666.8333333333339</v>
      </c>
      <c r="L106" s="252">
        <v>2700.7666666666669</v>
      </c>
      <c r="M106" s="253">
        <v>2632.9</v>
      </c>
      <c r="N106" s="253">
        <v>2540</v>
      </c>
      <c r="O106" s="253">
        <v>916200</v>
      </c>
      <c r="P106" s="254">
        <v>6.7085953878406712E-2</v>
      </c>
    </row>
    <row r="107" spans="1:16" ht="12.75" customHeight="1">
      <c r="A107" s="245">
        <v>97</v>
      </c>
      <c r="B107" s="258" t="s">
        <v>45</v>
      </c>
      <c r="C107" s="255" t="s">
        <v>149</v>
      </c>
      <c r="D107" s="251">
        <v>45379</v>
      </c>
      <c r="E107" s="250">
        <v>3233.85</v>
      </c>
      <c r="F107" s="250">
        <v>3180.3833333333332</v>
      </c>
      <c r="G107" s="252">
        <v>3084.4666666666662</v>
      </c>
      <c r="H107" s="252">
        <v>2935.083333333333</v>
      </c>
      <c r="I107" s="252">
        <v>2839.1666666666661</v>
      </c>
      <c r="J107" s="252">
        <v>3329.7666666666664</v>
      </c>
      <c r="K107" s="252">
        <v>3425.6833333333334</v>
      </c>
      <c r="L107" s="252">
        <v>3575.0666666666666</v>
      </c>
      <c r="M107" s="253">
        <v>3276.3</v>
      </c>
      <c r="N107" s="253">
        <v>3031</v>
      </c>
      <c r="O107" s="253">
        <v>7785300</v>
      </c>
      <c r="P107" s="254">
        <v>0.53021994221357394</v>
      </c>
    </row>
    <row r="108" spans="1:16" ht="12.75" customHeight="1">
      <c r="A108" s="245">
        <v>98</v>
      </c>
      <c r="B108" s="258" t="s">
        <v>45</v>
      </c>
      <c r="C108" s="257" t="s">
        <v>150</v>
      </c>
      <c r="D108" s="251">
        <v>45379</v>
      </c>
      <c r="E108" s="250">
        <v>1544.95</v>
      </c>
      <c r="F108" s="250">
        <v>1552.5333333333335</v>
      </c>
      <c r="G108" s="252">
        <v>1534.416666666667</v>
      </c>
      <c r="H108" s="252">
        <v>1523.8833333333334</v>
      </c>
      <c r="I108" s="252">
        <v>1505.7666666666669</v>
      </c>
      <c r="J108" s="252">
        <v>1563.0666666666671</v>
      </c>
      <c r="K108" s="252">
        <v>1581.1833333333334</v>
      </c>
      <c r="L108" s="252">
        <v>1591.7166666666672</v>
      </c>
      <c r="M108" s="253">
        <v>1570.65</v>
      </c>
      <c r="N108" s="253">
        <v>1542</v>
      </c>
      <c r="O108" s="253">
        <v>24279000</v>
      </c>
      <c r="P108" s="254">
        <v>-1.5629751261935169E-2</v>
      </c>
    </row>
    <row r="109" spans="1:16" ht="12.75" customHeight="1">
      <c r="A109" s="245">
        <v>99</v>
      </c>
      <c r="B109" s="258" t="s">
        <v>63</v>
      </c>
      <c r="C109" s="250" t="s">
        <v>151</v>
      </c>
      <c r="D109" s="251">
        <v>45379</v>
      </c>
      <c r="E109" s="250">
        <v>248.65</v>
      </c>
      <c r="F109" s="250">
        <v>250.93333333333331</v>
      </c>
      <c r="G109" s="252">
        <v>245.36666666666662</v>
      </c>
      <c r="H109" s="252">
        <v>242.08333333333331</v>
      </c>
      <c r="I109" s="252">
        <v>236.51666666666662</v>
      </c>
      <c r="J109" s="252">
        <v>254.21666666666661</v>
      </c>
      <c r="K109" s="252">
        <v>259.7833333333333</v>
      </c>
      <c r="L109" s="252">
        <v>263.06666666666661</v>
      </c>
      <c r="M109" s="253">
        <v>256.5</v>
      </c>
      <c r="N109" s="253">
        <v>247.65</v>
      </c>
      <c r="O109" s="253">
        <v>102397800</v>
      </c>
      <c r="P109" s="254">
        <v>2.1538565904619767E-2</v>
      </c>
    </row>
    <row r="110" spans="1:16" ht="12.75" customHeight="1">
      <c r="A110" s="245">
        <v>100</v>
      </c>
      <c r="B110" s="258" t="s">
        <v>79</v>
      </c>
      <c r="C110" s="250" t="s">
        <v>152</v>
      </c>
      <c r="D110" s="251">
        <v>45379</v>
      </c>
      <c r="E110" s="250">
        <v>1607</v>
      </c>
      <c r="F110" s="250">
        <v>1606.4333333333334</v>
      </c>
      <c r="G110" s="252">
        <v>1595.9666666666667</v>
      </c>
      <c r="H110" s="252">
        <v>1584.9333333333334</v>
      </c>
      <c r="I110" s="252">
        <v>1574.4666666666667</v>
      </c>
      <c r="J110" s="252">
        <v>1617.4666666666667</v>
      </c>
      <c r="K110" s="252">
        <v>1627.9333333333334</v>
      </c>
      <c r="L110" s="252">
        <v>1638.9666666666667</v>
      </c>
      <c r="M110" s="253">
        <v>1616.9</v>
      </c>
      <c r="N110" s="253">
        <v>1595.4</v>
      </c>
      <c r="O110" s="253">
        <v>31387200</v>
      </c>
      <c r="P110" s="254">
        <v>3.983461874850918E-2</v>
      </c>
    </row>
    <row r="111" spans="1:16" ht="12.75" customHeight="1">
      <c r="A111" s="245">
        <v>101</v>
      </c>
      <c r="B111" s="258" t="s">
        <v>87</v>
      </c>
      <c r="C111" s="250" t="s">
        <v>154</v>
      </c>
      <c r="D111" s="251">
        <v>45379</v>
      </c>
      <c r="E111" s="250">
        <v>174.85</v>
      </c>
      <c r="F111" s="250">
        <v>174.91666666666666</v>
      </c>
      <c r="G111" s="252">
        <v>171.93333333333331</v>
      </c>
      <c r="H111" s="252">
        <v>169.01666666666665</v>
      </c>
      <c r="I111" s="252">
        <v>166.0333333333333</v>
      </c>
      <c r="J111" s="252">
        <v>177.83333333333331</v>
      </c>
      <c r="K111" s="252">
        <v>180.81666666666666</v>
      </c>
      <c r="L111" s="252">
        <v>183.73333333333332</v>
      </c>
      <c r="M111" s="253">
        <v>177.9</v>
      </c>
      <c r="N111" s="253">
        <v>172</v>
      </c>
      <c r="O111" s="253">
        <v>173150250</v>
      </c>
      <c r="P111" s="254">
        <v>-3.3260751224823082E-2</v>
      </c>
    </row>
    <row r="112" spans="1:16" ht="12.75" customHeight="1">
      <c r="A112" s="245">
        <v>102</v>
      </c>
      <c r="B112" s="258" t="s">
        <v>84</v>
      </c>
      <c r="C112" s="250" t="s">
        <v>155</v>
      </c>
      <c r="D112" s="251">
        <v>45379</v>
      </c>
      <c r="E112" s="250">
        <v>1191.05</v>
      </c>
      <c r="F112" s="250">
        <v>1197.05</v>
      </c>
      <c r="G112" s="252">
        <v>1174.1499999999999</v>
      </c>
      <c r="H112" s="252">
        <v>1157.25</v>
      </c>
      <c r="I112" s="252">
        <v>1134.3499999999999</v>
      </c>
      <c r="J112" s="252">
        <v>1213.9499999999998</v>
      </c>
      <c r="K112" s="252">
        <v>1236.8499999999999</v>
      </c>
      <c r="L112" s="252">
        <v>1253.7499999999998</v>
      </c>
      <c r="M112" s="253">
        <v>1219.95</v>
      </c>
      <c r="N112" s="253">
        <v>1180.1500000000001</v>
      </c>
      <c r="O112" s="253">
        <v>2587000</v>
      </c>
      <c r="P112" s="254">
        <v>-3.9806996381182146E-2</v>
      </c>
    </row>
    <row r="113" spans="1:16" ht="12.75" customHeight="1">
      <c r="A113" s="245">
        <v>103</v>
      </c>
      <c r="B113" s="258" t="s">
        <v>43</v>
      </c>
      <c r="C113" s="250" t="s">
        <v>156</v>
      </c>
      <c r="D113" s="251">
        <v>45379</v>
      </c>
      <c r="E113" s="250">
        <v>942.65</v>
      </c>
      <c r="F113" s="250">
        <v>946.86666666666679</v>
      </c>
      <c r="G113" s="252">
        <v>929.98333333333358</v>
      </c>
      <c r="H113" s="252">
        <v>917.31666666666683</v>
      </c>
      <c r="I113" s="252">
        <v>900.43333333333362</v>
      </c>
      <c r="J113" s="252">
        <v>959.53333333333353</v>
      </c>
      <c r="K113" s="252">
        <v>976.41666666666674</v>
      </c>
      <c r="L113" s="252">
        <v>989.08333333333348</v>
      </c>
      <c r="M113" s="253">
        <v>963.75</v>
      </c>
      <c r="N113" s="253">
        <v>934.2</v>
      </c>
      <c r="O113" s="253">
        <v>16927750</v>
      </c>
      <c r="P113" s="254">
        <v>1.607142857142857E-2</v>
      </c>
    </row>
    <row r="114" spans="1:16" ht="12.75" customHeight="1">
      <c r="A114" s="245">
        <v>104</v>
      </c>
      <c r="B114" s="258" t="s">
        <v>45</v>
      </c>
      <c r="C114" s="257" t="s">
        <v>157</v>
      </c>
      <c r="D114" s="251">
        <v>45379</v>
      </c>
      <c r="E114" s="250">
        <v>410.5</v>
      </c>
      <c r="F114" s="250">
        <v>413.16666666666669</v>
      </c>
      <c r="G114" s="252">
        <v>406.73333333333335</v>
      </c>
      <c r="H114" s="252">
        <v>402.96666666666664</v>
      </c>
      <c r="I114" s="252">
        <v>396.5333333333333</v>
      </c>
      <c r="J114" s="252">
        <v>416.93333333333339</v>
      </c>
      <c r="K114" s="252">
        <v>423.36666666666667</v>
      </c>
      <c r="L114" s="252">
        <v>427.13333333333344</v>
      </c>
      <c r="M114" s="253">
        <v>419.6</v>
      </c>
      <c r="N114" s="253">
        <v>409.4</v>
      </c>
      <c r="O114" s="253">
        <v>113075200</v>
      </c>
      <c r="P114" s="254">
        <v>1.6877940689794098E-2</v>
      </c>
    </row>
    <row r="115" spans="1:16" ht="12.75" customHeight="1">
      <c r="A115" s="245">
        <v>105</v>
      </c>
      <c r="B115" s="258" t="s">
        <v>59</v>
      </c>
      <c r="C115" s="250" t="s">
        <v>158</v>
      </c>
      <c r="D115" s="251">
        <v>45379</v>
      </c>
      <c r="E115" s="250">
        <v>830.7</v>
      </c>
      <c r="F115" s="250">
        <v>832.76666666666677</v>
      </c>
      <c r="G115" s="252">
        <v>822.03333333333353</v>
      </c>
      <c r="H115" s="252">
        <v>813.36666666666679</v>
      </c>
      <c r="I115" s="252">
        <v>802.63333333333355</v>
      </c>
      <c r="J115" s="252">
        <v>841.43333333333351</v>
      </c>
      <c r="K115" s="252">
        <v>852.16666666666686</v>
      </c>
      <c r="L115" s="252">
        <v>860.83333333333348</v>
      </c>
      <c r="M115" s="253">
        <v>843.5</v>
      </c>
      <c r="N115" s="253">
        <v>824.1</v>
      </c>
      <c r="O115" s="253">
        <v>22540000</v>
      </c>
      <c r="P115" s="254">
        <v>-1.8078849923763886E-2</v>
      </c>
    </row>
    <row r="116" spans="1:16" ht="12.75" customHeight="1">
      <c r="A116" s="245">
        <v>106</v>
      </c>
      <c r="B116" s="258" t="s">
        <v>132</v>
      </c>
      <c r="C116" s="250" t="s">
        <v>159</v>
      </c>
      <c r="D116" s="251">
        <v>45379</v>
      </c>
      <c r="E116" s="250">
        <v>4235.1499999999996</v>
      </c>
      <c r="F116" s="250">
        <v>4247.0166666666664</v>
      </c>
      <c r="G116" s="252">
        <v>4209.1333333333332</v>
      </c>
      <c r="H116" s="252">
        <v>4183.1166666666668</v>
      </c>
      <c r="I116" s="252">
        <v>4145.2333333333336</v>
      </c>
      <c r="J116" s="252">
        <v>4273.0333333333328</v>
      </c>
      <c r="K116" s="252">
        <v>4310.9166666666661</v>
      </c>
      <c r="L116" s="252">
        <v>4336.9333333333325</v>
      </c>
      <c r="M116" s="253">
        <v>4284.8999999999996</v>
      </c>
      <c r="N116" s="253">
        <v>4221</v>
      </c>
      <c r="O116" s="253">
        <v>640250</v>
      </c>
      <c r="P116" s="254">
        <v>1.564333202972233E-3</v>
      </c>
    </row>
    <row r="117" spans="1:16" ht="12.75" customHeight="1">
      <c r="A117" s="245">
        <v>107</v>
      </c>
      <c r="B117" s="258" t="s">
        <v>49</v>
      </c>
      <c r="C117" s="250" t="s">
        <v>160</v>
      </c>
      <c r="D117" s="251">
        <v>45379</v>
      </c>
      <c r="E117" s="250">
        <v>832.1</v>
      </c>
      <c r="F117" s="250">
        <v>832.43333333333339</v>
      </c>
      <c r="G117" s="252">
        <v>825.06666666666683</v>
      </c>
      <c r="H117" s="252">
        <v>818.03333333333342</v>
      </c>
      <c r="I117" s="252">
        <v>810.66666666666686</v>
      </c>
      <c r="J117" s="252">
        <v>839.46666666666681</v>
      </c>
      <c r="K117" s="252">
        <v>846.83333333333337</v>
      </c>
      <c r="L117" s="252">
        <v>853.86666666666679</v>
      </c>
      <c r="M117" s="253">
        <v>839.8</v>
      </c>
      <c r="N117" s="253">
        <v>825.4</v>
      </c>
      <c r="O117" s="253">
        <v>17742375</v>
      </c>
      <c r="P117" s="254">
        <v>2.5916240583896022E-2</v>
      </c>
    </row>
    <row r="118" spans="1:16" ht="12.75" customHeight="1">
      <c r="A118" s="245">
        <v>108</v>
      </c>
      <c r="B118" s="258" t="s">
        <v>132</v>
      </c>
      <c r="C118" s="255" t="s">
        <v>161</v>
      </c>
      <c r="D118" s="251">
        <v>45379</v>
      </c>
      <c r="E118" s="250">
        <v>451.95</v>
      </c>
      <c r="F118" s="250">
        <v>453.26666666666665</v>
      </c>
      <c r="G118" s="252">
        <v>445.08333333333331</v>
      </c>
      <c r="H118" s="252">
        <v>438.21666666666664</v>
      </c>
      <c r="I118" s="252">
        <v>430.0333333333333</v>
      </c>
      <c r="J118" s="252">
        <v>460.13333333333333</v>
      </c>
      <c r="K118" s="252">
        <v>468.31666666666672</v>
      </c>
      <c r="L118" s="252">
        <v>475.18333333333334</v>
      </c>
      <c r="M118" s="253">
        <v>461.45</v>
      </c>
      <c r="N118" s="253">
        <v>446.4</v>
      </c>
      <c r="O118" s="253">
        <v>18792500</v>
      </c>
      <c r="P118" s="254">
        <v>1.8632698692323327E-2</v>
      </c>
    </row>
    <row r="119" spans="1:16" ht="12.75" customHeight="1">
      <c r="A119" s="245">
        <v>109</v>
      </c>
      <c r="B119" s="258" t="s">
        <v>45</v>
      </c>
      <c r="C119" s="250" t="s">
        <v>162</v>
      </c>
      <c r="D119" s="251">
        <v>45379</v>
      </c>
      <c r="E119" s="250">
        <v>1737.5</v>
      </c>
      <c r="F119" s="250">
        <v>1745.7333333333333</v>
      </c>
      <c r="G119" s="252">
        <v>1724.5166666666667</v>
      </c>
      <c r="H119" s="252">
        <v>1711.5333333333333</v>
      </c>
      <c r="I119" s="252">
        <v>1690.3166666666666</v>
      </c>
      <c r="J119" s="252">
        <v>1758.7166666666667</v>
      </c>
      <c r="K119" s="252">
        <v>1779.9333333333334</v>
      </c>
      <c r="L119" s="252">
        <v>1792.9166666666667</v>
      </c>
      <c r="M119" s="253">
        <v>1766.95</v>
      </c>
      <c r="N119" s="253">
        <v>1732.75</v>
      </c>
      <c r="O119" s="253">
        <v>37042000</v>
      </c>
      <c r="P119" s="254">
        <v>8.0991933464691218E-3</v>
      </c>
    </row>
    <row r="120" spans="1:16" ht="12.75" customHeight="1">
      <c r="A120" s="245">
        <v>110</v>
      </c>
      <c r="B120" s="258" t="s">
        <v>63</v>
      </c>
      <c r="C120" s="250" t="s">
        <v>163</v>
      </c>
      <c r="D120" s="251">
        <v>45379</v>
      </c>
      <c r="E120" s="250">
        <v>158.15</v>
      </c>
      <c r="F120" s="250">
        <v>159.41666666666666</v>
      </c>
      <c r="G120" s="252">
        <v>155.93333333333331</v>
      </c>
      <c r="H120" s="252">
        <v>153.71666666666664</v>
      </c>
      <c r="I120" s="252">
        <v>150.23333333333329</v>
      </c>
      <c r="J120" s="252">
        <v>161.63333333333333</v>
      </c>
      <c r="K120" s="252">
        <v>165.11666666666667</v>
      </c>
      <c r="L120" s="252">
        <v>167.33333333333334</v>
      </c>
      <c r="M120" s="253">
        <v>162.9</v>
      </c>
      <c r="N120" s="253">
        <v>157.19999999999999</v>
      </c>
      <c r="O120" s="253">
        <v>48912444</v>
      </c>
      <c r="P120" s="254">
        <v>3.1717647058823531E-2</v>
      </c>
    </row>
    <row r="121" spans="1:16" ht="12.75" customHeight="1">
      <c r="A121" s="245">
        <v>111</v>
      </c>
      <c r="B121" s="258" t="s">
        <v>68</v>
      </c>
      <c r="C121" s="250" t="s">
        <v>164</v>
      </c>
      <c r="D121" s="251">
        <v>45379</v>
      </c>
      <c r="E121" s="250">
        <v>2149.5</v>
      </c>
      <c r="F121" s="250">
        <v>2164.5333333333333</v>
      </c>
      <c r="G121" s="252">
        <v>2129.0666666666666</v>
      </c>
      <c r="H121" s="252">
        <v>2108.6333333333332</v>
      </c>
      <c r="I121" s="252">
        <v>2073.1666666666665</v>
      </c>
      <c r="J121" s="252">
        <v>2184.9666666666667</v>
      </c>
      <c r="K121" s="252">
        <v>2220.4333333333329</v>
      </c>
      <c r="L121" s="252">
        <v>2240.8666666666668</v>
      </c>
      <c r="M121" s="253">
        <v>2200</v>
      </c>
      <c r="N121" s="253">
        <v>2144.1</v>
      </c>
      <c r="O121" s="253">
        <v>1619100</v>
      </c>
      <c r="P121" s="254">
        <v>7.7890952666267221E-2</v>
      </c>
    </row>
    <row r="122" spans="1:16" ht="12.75" customHeight="1">
      <c r="A122" s="245">
        <v>112</v>
      </c>
      <c r="B122" s="258" t="s">
        <v>45</v>
      </c>
      <c r="C122" s="250" t="s">
        <v>165</v>
      </c>
      <c r="D122" s="251">
        <v>45379</v>
      </c>
      <c r="E122" s="250">
        <v>411.95</v>
      </c>
      <c r="F122" s="250">
        <v>416.88333333333327</v>
      </c>
      <c r="G122" s="252">
        <v>405.61666666666656</v>
      </c>
      <c r="H122" s="252">
        <v>399.2833333333333</v>
      </c>
      <c r="I122" s="252">
        <v>388.01666666666659</v>
      </c>
      <c r="J122" s="252">
        <v>423.21666666666653</v>
      </c>
      <c r="K122" s="252">
        <v>434.48333333333329</v>
      </c>
      <c r="L122" s="252">
        <v>440.81666666666649</v>
      </c>
      <c r="M122" s="253">
        <v>428.15</v>
      </c>
      <c r="N122" s="253">
        <v>410.55</v>
      </c>
      <c r="O122" s="253">
        <v>12415100</v>
      </c>
      <c r="P122" s="254">
        <v>4.7926531783613141E-2</v>
      </c>
    </row>
    <row r="123" spans="1:16" ht="12.75" customHeight="1">
      <c r="A123" s="245">
        <v>113</v>
      </c>
      <c r="B123" s="258" t="s">
        <v>43</v>
      </c>
      <c r="C123" s="250" t="s">
        <v>166</v>
      </c>
      <c r="D123" s="251">
        <v>45379</v>
      </c>
      <c r="E123" s="250">
        <v>636.6</v>
      </c>
      <c r="F123" s="250">
        <v>638.5333333333333</v>
      </c>
      <c r="G123" s="252">
        <v>633.06666666666661</v>
      </c>
      <c r="H123" s="252">
        <v>629.5333333333333</v>
      </c>
      <c r="I123" s="252">
        <v>624.06666666666661</v>
      </c>
      <c r="J123" s="252">
        <v>642.06666666666661</v>
      </c>
      <c r="K123" s="252">
        <v>647.5333333333333</v>
      </c>
      <c r="L123" s="252">
        <v>651.06666666666661</v>
      </c>
      <c r="M123" s="253">
        <v>644</v>
      </c>
      <c r="N123" s="253">
        <v>635</v>
      </c>
      <c r="O123" s="253">
        <v>16160000</v>
      </c>
      <c r="P123" s="254">
        <v>-2.1199273167777106E-2</v>
      </c>
    </row>
    <row r="124" spans="1:16" ht="12.75" customHeight="1">
      <c r="A124" s="245">
        <v>114</v>
      </c>
      <c r="B124" s="258" t="s">
        <v>68</v>
      </c>
      <c r="C124" s="255" t="s">
        <v>167</v>
      </c>
      <c r="D124" s="251">
        <v>45379</v>
      </c>
      <c r="E124" s="250">
        <v>3653</v>
      </c>
      <c r="F124" s="250">
        <v>3671.7833333333328</v>
      </c>
      <c r="G124" s="252">
        <v>3626.4166666666656</v>
      </c>
      <c r="H124" s="252">
        <v>3599.8333333333326</v>
      </c>
      <c r="I124" s="252">
        <v>3554.4666666666653</v>
      </c>
      <c r="J124" s="252">
        <v>3698.3666666666659</v>
      </c>
      <c r="K124" s="252">
        <v>3743.7333333333327</v>
      </c>
      <c r="L124" s="252">
        <v>3770.3166666666662</v>
      </c>
      <c r="M124" s="253">
        <v>3717.15</v>
      </c>
      <c r="N124" s="253">
        <v>3645.2</v>
      </c>
      <c r="O124" s="253">
        <v>16074000</v>
      </c>
      <c r="P124" s="254">
        <v>1.1134176259671636E-2</v>
      </c>
    </row>
    <row r="125" spans="1:16" ht="12.75" customHeight="1">
      <c r="A125" s="245">
        <v>115</v>
      </c>
      <c r="B125" s="258" t="s">
        <v>41</v>
      </c>
      <c r="C125" s="250" t="s">
        <v>168</v>
      </c>
      <c r="D125" s="251">
        <v>45379</v>
      </c>
      <c r="E125" s="250">
        <v>5135.95</v>
      </c>
      <c r="F125" s="250">
        <v>5124.3833333333341</v>
      </c>
      <c r="G125" s="252">
        <v>5094.7666666666682</v>
      </c>
      <c r="H125" s="252">
        <v>5053.5833333333339</v>
      </c>
      <c r="I125" s="252">
        <v>5023.9666666666681</v>
      </c>
      <c r="J125" s="252">
        <v>5165.5666666666684</v>
      </c>
      <c r="K125" s="252">
        <v>5195.1833333333352</v>
      </c>
      <c r="L125" s="252">
        <v>5236.3666666666686</v>
      </c>
      <c r="M125" s="253">
        <v>5154</v>
      </c>
      <c r="N125" s="253">
        <v>5083.2</v>
      </c>
      <c r="O125" s="253">
        <v>2987250</v>
      </c>
      <c r="P125" s="254">
        <v>2.1134202183867557E-3</v>
      </c>
    </row>
    <row r="126" spans="1:16" ht="12.75" customHeight="1">
      <c r="A126" s="245">
        <v>116</v>
      </c>
      <c r="B126" s="258" t="s">
        <v>87</v>
      </c>
      <c r="C126" s="250" t="s">
        <v>169</v>
      </c>
      <c r="D126" s="251">
        <v>45379</v>
      </c>
      <c r="E126" s="250">
        <v>5283.4</v>
      </c>
      <c r="F126" s="250">
        <v>5284.2</v>
      </c>
      <c r="G126" s="252">
        <v>5245.2</v>
      </c>
      <c r="H126" s="252">
        <v>5207</v>
      </c>
      <c r="I126" s="252">
        <v>5168</v>
      </c>
      <c r="J126" s="252">
        <v>5322.4</v>
      </c>
      <c r="K126" s="252">
        <v>5361.4</v>
      </c>
      <c r="L126" s="252">
        <v>5399.5999999999995</v>
      </c>
      <c r="M126" s="253">
        <v>5323.2</v>
      </c>
      <c r="N126" s="253">
        <v>5246</v>
      </c>
      <c r="O126" s="253">
        <v>749600</v>
      </c>
      <c r="P126" s="254">
        <v>2.71307207454097E-2</v>
      </c>
    </row>
    <row r="127" spans="1:16" ht="12.75" customHeight="1">
      <c r="A127" s="245">
        <v>117</v>
      </c>
      <c r="B127" s="258" t="s">
        <v>87</v>
      </c>
      <c r="C127" s="250" t="s">
        <v>170</v>
      </c>
      <c r="D127" s="251">
        <v>45379</v>
      </c>
      <c r="E127" s="250">
        <v>1679.4</v>
      </c>
      <c r="F127" s="250">
        <v>1686.8333333333333</v>
      </c>
      <c r="G127" s="252">
        <v>1666.5166666666664</v>
      </c>
      <c r="H127" s="252">
        <v>1653.6333333333332</v>
      </c>
      <c r="I127" s="252">
        <v>1633.3166666666664</v>
      </c>
      <c r="J127" s="252">
        <v>1699.7166666666665</v>
      </c>
      <c r="K127" s="252">
        <v>1720.0333333333335</v>
      </c>
      <c r="L127" s="252">
        <v>1732.9166666666665</v>
      </c>
      <c r="M127" s="253">
        <v>1707.15</v>
      </c>
      <c r="N127" s="253">
        <v>1673.95</v>
      </c>
      <c r="O127" s="253">
        <v>6199900</v>
      </c>
      <c r="P127" s="254">
        <v>-1.2322274881516588E-2</v>
      </c>
    </row>
    <row r="128" spans="1:16" ht="12.75" customHeight="1">
      <c r="A128" s="245">
        <v>118</v>
      </c>
      <c r="B128" s="258" t="s">
        <v>43</v>
      </c>
      <c r="C128" s="250" t="s">
        <v>171</v>
      </c>
      <c r="D128" s="251">
        <v>45379</v>
      </c>
      <c r="E128" s="250">
        <v>1900.45</v>
      </c>
      <c r="F128" s="250">
        <v>1900.8666666666668</v>
      </c>
      <c r="G128" s="252">
        <v>1882.7333333333336</v>
      </c>
      <c r="H128" s="252">
        <v>1865.0166666666669</v>
      </c>
      <c r="I128" s="252">
        <v>1846.8833333333337</v>
      </c>
      <c r="J128" s="252">
        <v>1918.5833333333335</v>
      </c>
      <c r="K128" s="252">
        <v>1936.7166666666667</v>
      </c>
      <c r="L128" s="252">
        <v>1954.4333333333334</v>
      </c>
      <c r="M128" s="253">
        <v>1919</v>
      </c>
      <c r="N128" s="253">
        <v>1883.15</v>
      </c>
      <c r="O128" s="253">
        <v>14369600</v>
      </c>
      <c r="P128" s="254">
        <v>4.5018594636915248E-3</v>
      </c>
    </row>
    <row r="129" spans="1:16" ht="12.75" customHeight="1">
      <c r="A129" s="245">
        <v>119</v>
      </c>
      <c r="B129" s="258" t="s">
        <v>56</v>
      </c>
      <c r="C129" s="250" t="s">
        <v>172</v>
      </c>
      <c r="D129" s="251">
        <v>45379</v>
      </c>
      <c r="E129" s="250">
        <v>283.85000000000002</v>
      </c>
      <c r="F129" s="250">
        <v>285.35000000000002</v>
      </c>
      <c r="G129" s="252">
        <v>279.90000000000003</v>
      </c>
      <c r="H129" s="252">
        <v>275.95</v>
      </c>
      <c r="I129" s="252">
        <v>270.5</v>
      </c>
      <c r="J129" s="252">
        <v>289.30000000000007</v>
      </c>
      <c r="K129" s="252">
        <v>294.75000000000011</v>
      </c>
      <c r="L129" s="252">
        <v>298.7000000000001</v>
      </c>
      <c r="M129" s="253">
        <v>290.8</v>
      </c>
      <c r="N129" s="253">
        <v>281.39999999999998</v>
      </c>
      <c r="O129" s="253">
        <v>24470000</v>
      </c>
      <c r="P129" s="254">
        <v>5.8368957579743507E-3</v>
      </c>
    </row>
    <row r="130" spans="1:16" ht="12.75" customHeight="1">
      <c r="A130" s="245">
        <v>120</v>
      </c>
      <c r="B130" s="258" t="s">
        <v>68</v>
      </c>
      <c r="C130" s="250" t="s">
        <v>173</v>
      </c>
      <c r="D130" s="251">
        <v>45379</v>
      </c>
      <c r="E130" s="250">
        <v>169.7</v>
      </c>
      <c r="F130" s="250">
        <v>170.9666666666667</v>
      </c>
      <c r="G130" s="252">
        <v>167.28333333333339</v>
      </c>
      <c r="H130" s="252">
        <v>164.8666666666667</v>
      </c>
      <c r="I130" s="252">
        <v>161.18333333333339</v>
      </c>
      <c r="J130" s="252">
        <v>173.38333333333338</v>
      </c>
      <c r="K130" s="252">
        <v>177.06666666666666</v>
      </c>
      <c r="L130" s="252">
        <v>179.48333333333338</v>
      </c>
      <c r="M130" s="253">
        <v>174.65</v>
      </c>
      <c r="N130" s="253">
        <v>168.55</v>
      </c>
      <c r="O130" s="253">
        <v>62844000</v>
      </c>
      <c r="P130" s="254">
        <v>-2.7574041407483055E-2</v>
      </c>
    </row>
    <row r="131" spans="1:16" ht="12.75" customHeight="1">
      <c r="A131" s="245">
        <v>121</v>
      </c>
      <c r="B131" s="258" t="s">
        <v>68</v>
      </c>
      <c r="C131" s="250" t="s">
        <v>174</v>
      </c>
      <c r="D131" s="251">
        <v>45379</v>
      </c>
      <c r="E131" s="250">
        <v>510.7</v>
      </c>
      <c r="F131" s="250">
        <v>512.61666666666667</v>
      </c>
      <c r="G131" s="252">
        <v>508.08333333333337</v>
      </c>
      <c r="H131" s="252">
        <v>505.4666666666667</v>
      </c>
      <c r="I131" s="252">
        <v>500.93333333333339</v>
      </c>
      <c r="J131" s="252">
        <v>515.23333333333335</v>
      </c>
      <c r="K131" s="252">
        <v>519.76666666666665</v>
      </c>
      <c r="L131" s="252">
        <v>522.38333333333333</v>
      </c>
      <c r="M131" s="253">
        <v>517.15</v>
      </c>
      <c r="N131" s="253">
        <v>510</v>
      </c>
      <c r="O131" s="253">
        <v>12714000</v>
      </c>
      <c r="P131" s="254">
        <v>6.268401557602811E-3</v>
      </c>
    </row>
    <row r="132" spans="1:16" ht="12.75" customHeight="1">
      <c r="A132" s="245">
        <v>122</v>
      </c>
      <c r="B132" s="258" t="s">
        <v>59</v>
      </c>
      <c r="C132" s="250" t="s">
        <v>175</v>
      </c>
      <c r="D132" s="251">
        <v>45379</v>
      </c>
      <c r="E132" s="250">
        <v>11447.2</v>
      </c>
      <c r="F132" s="250">
        <v>11485.9</v>
      </c>
      <c r="G132" s="252">
        <v>11363.3</v>
      </c>
      <c r="H132" s="252">
        <v>11279.4</v>
      </c>
      <c r="I132" s="252">
        <v>11156.8</v>
      </c>
      <c r="J132" s="252">
        <v>11569.8</v>
      </c>
      <c r="K132" s="252">
        <v>11692.400000000001</v>
      </c>
      <c r="L132" s="252">
        <v>11776.3</v>
      </c>
      <c r="M132" s="253">
        <v>11608.5</v>
      </c>
      <c r="N132" s="253">
        <v>11402</v>
      </c>
      <c r="O132" s="253">
        <v>2660400</v>
      </c>
      <c r="P132" s="254">
        <v>6.0152623084739683E-2</v>
      </c>
    </row>
    <row r="133" spans="1:16" ht="12.75" customHeight="1">
      <c r="A133" s="245">
        <v>123</v>
      </c>
      <c r="B133" s="258" t="s">
        <v>56</v>
      </c>
      <c r="C133" s="250" t="s">
        <v>176</v>
      </c>
      <c r="D133" s="251">
        <v>45379</v>
      </c>
      <c r="E133" s="250">
        <v>1151.3</v>
      </c>
      <c r="F133" s="250">
        <v>1155.3999999999999</v>
      </c>
      <c r="G133" s="252">
        <v>1143.4999999999998</v>
      </c>
      <c r="H133" s="252">
        <v>1135.6999999999998</v>
      </c>
      <c r="I133" s="252">
        <v>1123.7999999999997</v>
      </c>
      <c r="J133" s="252">
        <v>1163.1999999999998</v>
      </c>
      <c r="K133" s="252">
        <v>1175.0999999999999</v>
      </c>
      <c r="L133" s="252">
        <v>1182.8999999999999</v>
      </c>
      <c r="M133" s="253">
        <v>1167.3</v>
      </c>
      <c r="N133" s="253">
        <v>1147.5999999999999</v>
      </c>
      <c r="O133" s="253">
        <v>6561100</v>
      </c>
      <c r="P133" s="254">
        <v>1.6029066039752085E-3</v>
      </c>
    </row>
    <row r="134" spans="1:16" ht="12.75" customHeight="1">
      <c r="A134" s="245">
        <v>124</v>
      </c>
      <c r="B134" s="258" t="s">
        <v>59</v>
      </c>
      <c r="C134" s="250" t="s">
        <v>177</v>
      </c>
      <c r="D134" s="251">
        <v>45379</v>
      </c>
      <c r="E134" s="250">
        <v>3539.3</v>
      </c>
      <c r="F134" s="250">
        <v>3563.9666666666672</v>
      </c>
      <c r="G134" s="252">
        <v>3493.3833333333341</v>
      </c>
      <c r="H134" s="252">
        <v>3447.4666666666672</v>
      </c>
      <c r="I134" s="252">
        <v>3376.8833333333341</v>
      </c>
      <c r="J134" s="252">
        <v>3609.8833333333341</v>
      </c>
      <c r="K134" s="252">
        <v>3680.4666666666672</v>
      </c>
      <c r="L134" s="252">
        <v>3726.3833333333341</v>
      </c>
      <c r="M134" s="253">
        <v>3634.55</v>
      </c>
      <c r="N134" s="253">
        <v>3518.05</v>
      </c>
      <c r="O134" s="253">
        <v>2266800</v>
      </c>
      <c r="P134" s="254">
        <v>-2.5953936060501892E-2</v>
      </c>
    </row>
    <row r="135" spans="1:16" ht="12.75" customHeight="1">
      <c r="A135" s="245">
        <v>125</v>
      </c>
      <c r="B135" s="258" t="s">
        <v>45</v>
      </c>
      <c r="C135" s="250" t="s">
        <v>178</v>
      </c>
      <c r="D135" s="251">
        <v>45379</v>
      </c>
      <c r="E135" s="250">
        <v>1621.35</v>
      </c>
      <c r="F135" s="250">
        <v>1628.8999999999999</v>
      </c>
      <c r="G135" s="252">
        <v>1604.8999999999996</v>
      </c>
      <c r="H135" s="252">
        <v>1588.4499999999998</v>
      </c>
      <c r="I135" s="252">
        <v>1564.4499999999996</v>
      </c>
      <c r="J135" s="252">
        <v>1645.3499999999997</v>
      </c>
      <c r="K135" s="252">
        <v>1669.3500000000001</v>
      </c>
      <c r="L135" s="252">
        <v>1685.7999999999997</v>
      </c>
      <c r="M135" s="253">
        <v>1652.9</v>
      </c>
      <c r="N135" s="253">
        <v>1612.45</v>
      </c>
      <c r="O135" s="253">
        <v>1282800</v>
      </c>
      <c r="P135" s="254">
        <v>1.4873417721518987E-2</v>
      </c>
    </row>
    <row r="136" spans="1:16" ht="12.75" customHeight="1">
      <c r="A136" s="245">
        <v>126</v>
      </c>
      <c r="B136" s="258" t="s">
        <v>43</v>
      </c>
      <c r="C136" s="257" t="s">
        <v>179</v>
      </c>
      <c r="D136" s="251">
        <v>45379</v>
      </c>
      <c r="E136" s="250">
        <v>994.3</v>
      </c>
      <c r="F136" s="250">
        <v>998.01666666666677</v>
      </c>
      <c r="G136" s="252">
        <v>983.28333333333353</v>
      </c>
      <c r="H136" s="252">
        <v>972.26666666666677</v>
      </c>
      <c r="I136" s="252">
        <v>957.53333333333353</v>
      </c>
      <c r="J136" s="252">
        <v>1009.0333333333335</v>
      </c>
      <c r="K136" s="252">
        <v>1023.7666666666669</v>
      </c>
      <c r="L136" s="252">
        <v>1034.7833333333335</v>
      </c>
      <c r="M136" s="253">
        <v>1012.75</v>
      </c>
      <c r="N136" s="253">
        <v>987</v>
      </c>
      <c r="O136" s="253">
        <v>10416000</v>
      </c>
      <c r="P136" s="254">
        <v>-6.3344272304052505E-3</v>
      </c>
    </row>
    <row r="137" spans="1:16" ht="12.75" customHeight="1">
      <c r="A137" s="245">
        <v>127</v>
      </c>
      <c r="B137" s="258" t="s">
        <v>68</v>
      </c>
      <c r="C137" s="257" t="s">
        <v>180</v>
      </c>
      <c r="D137" s="251">
        <v>45379</v>
      </c>
      <c r="E137" s="250">
        <v>1280.75</v>
      </c>
      <c r="F137" s="250">
        <v>1290.9666666666667</v>
      </c>
      <c r="G137" s="252">
        <v>1259.9333333333334</v>
      </c>
      <c r="H137" s="252">
        <v>1239.1166666666668</v>
      </c>
      <c r="I137" s="252">
        <v>1208.0833333333335</v>
      </c>
      <c r="J137" s="252">
        <v>1311.7833333333333</v>
      </c>
      <c r="K137" s="252">
        <v>1342.8166666666666</v>
      </c>
      <c r="L137" s="252">
        <v>1363.6333333333332</v>
      </c>
      <c r="M137" s="253">
        <v>1322</v>
      </c>
      <c r="N137" s="253">
        <v>1270.1500000000001</v>
      </c>
      <c r="O137" s="253">
        <v>3970400</v>
      </c>
      <c r="P137" s="254">
        <v>-6.0037878787878786E-2</v>
      </c>
    </row>
    <row r="138" spans="1:16" ht="12.75" customHeight="1">
      <c r="A138" s="245">
        <v>128</v>
      </c>
      <c r="B138" s="258" t="s">
        <v>84</v>
      </c>
      <c r="C138" s="250" t="s">
        <v>181</v>
      </c>
      <c r="D138" s="251">
        <v>45379</v>
      </c>
      <c r="E138" s="250">
        <v>116.95</v>
      </c>
      <c r="F138" s="250">
        <v>117.26666666666667</v>
      </c>
      <c r="G138" s="252">
        <v>115.18333333333334</v>
      </c>
      <c r="H138" s="252">
        <v>113.41666666666667</v>
      </c>
      <c r="I138" s="252">
        <v>111.33333333333334</v>
      </c>
      <c r="J138" s="252">
        <v>119.03333333333333</v>
      </c>
      <c r="K138" s="252">
        <v>121.11666666666667</v>
      </c>
      <c r="L138" s="252">
        <v>122.88333333333333</v>
      </c>
      <c r="M138" s="253">
        <v>119.35</v>
      </c>
      <c r="N138" s="253">
        <v>115.5</v>
      </c>
      <c r="O138" s="253">
        <v>148482300</v>
      </c>
      <c r="P138" s="254">
        <v>9.8995557272551667E-3</v>
      </c>
    </row>
    <row r="139" spans="1:16" ht="12.75" customHeight="1">
      <c r="A139" s="245">
        <v>129</v>
      </c>
      <c r="B139" s="258" t="s">
        <v>56</v>
      </c>
      <c r="C139" s="250" t="s">
        <v>182</v>
      </c>
      <c r="D139" s="251">
        <v>45379</v>
      </c>
      <c r="E139" s="250">
        <v>2481.15</v>
      </c>
      <c r="F139" s="250">
        <v>2481.6333333333332</v>
      </c>
      <c r="G139" s="252">
        <v>2449.5166666666664</v>
      </c>
      <c r="H139" s="252">
        <v>2417.8833333333332</v>
      </c>
      <c r="I139" s="252">
        <v>2385.7666666666664</v>
      </c>
      <c r="J139" s="252">
        <v>2513.2666666666664</v>
      </c>
      <c r="K139" s="252">
        <v>2545.3833333333332</v>
      </c>
      <c r="L139" s="252">
        <v>2577.0166666666664</v>
      </c>
      <c r="M139" s="253">
        <v>2513.75</v>
      </c>
      <c r="N139" s="253">
        <v>2450</v>
      </c>
      <c r="O139" s="253">
        <v>3451525</v>
      </c>
      <c r="P139" s="254">
        <v>3.0036930652441528E-2</v>
      </c>
    </row>
    <row r="140" spans="1:16" ht="12.75" customHeight="1">
      <c r="A140" s="245">
        <v>130</v>
      </c>
      <c r="B140" s="258" t="s">
        <v>87</v>
      </c>
      <c r="C140" s="255" t="s">
        <v>183</v>
      </c>
      <c r="D140" s="251">
        <v>45379</v>
      </c>
      <c r="E140" s="250">
        <v>145025.29999999999</v>
      </c>
      <c r="F140" s="250">
        <v>144840.30000000002</v>
      </c>
      <c r="G140" s="252">
        <v>144130.60000000003</v>
      </c>
      <c r="H140" s="252">
        <v>143235.90000000002</v>
      </c>
      <c r="I140" s="252">
        <v>142526.20000000004</v>
      </c>
      <c r="J140" s="252">
        <v>145735.00000000003</v>
      </c>
      <c r="K140" s="252">
        <v>146444.70000000004</v>
      </c>
      <c r="L140" s="252">
        <v>147339.40000000002</v>
      </c>
      <c r="M140" s="253">
        <v>145550</v>
      </c>
      <c r="N140" s="253">
        <v>143945.60000000001</v>
      </c>
      <c r="O140" s="253">
        <v>40845</v>
      </c>
      <c r="P140" s="254">
        <v>7.2751149047931715E-2</v>
      </c>
    </row>
    <row r="141" spans="1:16" ht="12.75" customHeight="1">
      <c r="A141" s="245">
        <v>131</v>
      </c>
      <c r="B141" s="258" t="s">
        <v>56</v>
      </c>
      <c r="C141" s="250" t="s">
        <v>184</v>
      </c>
      <c r="D141" s="251">
        <v>45379</v>
      </c>
      <c r="E141" s="250">
        <v>1402.5</v>
      </c>
      <c r="F141" s="250">
        <v>1397.8166666666666</v>
      </c>
      <c r="G141" s="252">
        <v>1379.3833333333332</v>
      </c>
      <c r="H141" s="252">
        <v>1356.2666666666667</v>
      </c>
      <c r="I141" s="252">
        <v>1337.8333333333333</v>
      </c>
      <c r="J141" s="252">
        <v>1420.9333333333332</v>
      </c>
      <c r="K141" s="252">
        <v>1439.3666666666666</v>
      </c>
      <c r="L141" s="252">
        <v>1462.4833333333331</v>
      </c>
      <c r="M141" s="253">
        <v>1416.25</v>
      </c>
      <c r="N141" s="253">
        <v>1374.7</v>
      </c>
      <c r="O141" s="253">
        <v>6942650</v>
      </c>
      <c r="P141" s="254">
        <v>-2.2155085599194362E-2</v>
      </c>
    </row>
    <row r="142" spans="1:16" ht="12.75" customHeight="1">
      <c r="A142" s="245">
        <v>132</v>
      </c>
      <c r="B142" s="258" t="s">
        <v>68</v>
      </c>
      <c r="C142" s="250" t="s">
        <v>185</v>
      </c>
      <c r="D142" s="251">
        <v>45379</v>
      </c>
      <c r="E142" s="250">
        <v>158.9</v>
      </c>
      <c r="F142" s="250">
        <v>160.51666666666668</v>
      </c>
      <c r="G142" s="252">
        <v>156.13333333333335</v>
      </c>
      <c r="H142" s="252">
        <v>153.36666666666667</v>
      </c>
      <c r="I142" s="252">
        <v>148.98333333333335</v>
      </c>
      <c r="J142" s="252">
        <v>163.28333333333336</v>
      </c>
      <c r="K142" s="252">
        <v>167.66666666666669</v>
      </c>
      <c r="L142" s="252">
        <v>170.43333333333337</v>
      </c>
      <c r="M142" s="253">
        <v>164.9</v>
      </c>
      <c r="N142" s="253">
        <v>157.75</v>
      </c>
      <c r="O142" s="253">
        <v>87607500</v>
      </c>
      <c r="P142" s="254">
        <v>-2.3061154765971984E-3</v>
      </c>
    </row>
    <row r="143" spans="1:16" ht="12.75" customHeight="1">
      <c r="A143" s="245">
        <v>133</v>
      </c>
      <c r="B143" s="258" t="s">
        <v>132</v>
      </c>
      <c r="C143" s="250" t="s">
        <v>186</v>
      </c>
      <c r="D143" s="251">
        <v>45379</v>
      </c>
      <c r="E143" s="250">
        <v>5189.6000000000004</v>
      </c>
      <c r="F143" s="250">
        <v>5129.9666666666672</v>
      </c>
      <c r="G143" s="252">
        <v>5044.9333333333343</v>
      </c>
      <c r="H143" s="252">
        <v>4900.2666666666673</v>
      </c>
      <c r="I143" s="252">
        <v>4815.2333333333345</v>
      </c>
      <c r="J143" s="252">
        <v>5274.6333333333341</v>
      </c>
      <c r="K143" s="252">
        <v>5359.666666666667</v>
      </c>
      <c r="L143" s="252">
        <v>5504.3333333333339</v>
      </c>
      <c r="M143" s="253">
        <v>5215</v>
      </c>
      <c r="N143" s="253">
        <v>4985.3</v>
      </c>
      <c r="O143" s="253">
        <v>1279050</v>
      </c>
      <c r="P143" s="254">
        <v>1.6445436391401386E-3</v>
      </c>
    </row>
    <row r="144" spans="1:16" ht="12.75" customHeight="1">
      <c r="A144" s="245">
        <v>134</v>
      </c>
      <c r="B144" s="258" t="s">
        <v>45</v>
      </c>
      <c r="C144" s="250" t="s">
        <v>187</v>
      </c>
      <c r="D144" s="251">
        <v>45379</v>
      </c>
      <c r="E144" s="250">
        <v>3061</v>
      </c>
      <c r="F144" s="250">
        <v>3064.6</v>
      </c>
      <c r="G144" s="252">
        <v>3028</v>
      </c>
      <c r="H144" s="252">
        <v>2995</v>
      </c>
      <c r="I144" s="252">
        <v>2958.4</v>
      </c>
      <c r="J144" s="252">
        <v>3097.6</v>
      </c>
      <c r="K144" s="252">
        <v>3134.1999999999994</v>
      </c>
      <c r="L144" s="252">
        <v>3167.2</v>
      </c>
      <c r="M144" s="253">
        <v>3101.2</v>
      </c>
      <c r="N144" s="253">
        <v>3031.6</v>
      </c>
      <c r="O144" s="253">
        <v>1891050</v>
      </c>
      <c r="P144" s="254">
        <v>5.4230799904298587E-3</v>
      </c>
    </row>
    <row r="145" spans="1:16" ht="12.75" customHeight="1">
      <c r="A145" s="245">
        <v>135</v>
      </c>
      <c r="B145" s="258" t="s">
        <v>39</v>
      </c>
      <c r="C145" s="250" t="s">
        <v>188</v>
      </c>
      <c r="D145" s="251">
        <v>45379</v>
      </c>
      <c r="E145" s="250">
        <v>2620.25</v>
      </c>
      <c r="F145" s="250">
        <v>2606.0833333333335</v>
      </c>
      <c r="G145" s="252">
        <v>2569.166666666667</v>
      </c>
      <c r="H145" s="252">
        <v>2518.0833333333335</v>
      </c>
      <c r="I145" s="252">
        <v>2481.166666666667</v>
      </c>
      <c r="J145" s="252">
        <v>2657.166666666667</v>
      </c>
      <c r="K145" s="252">
        <v>2694.0833333333339</v>
      </c>
      <c r="L145" s="252">
        <v>2745.166666666667</v>
      </c>
      <c r="M145" s="253">
        <v>2643</v>
      </c>
      <c r="N145" s="253">
        <v>2555</v>
      </c>
      <c r="O145" s="253">
        <v>4918800</v>
      </c>
      <c r="P145" s="254">
        <v>-1.1177227404310068E-2</v>
      </c>
    </row>
    <row r="146" spans="1:16" ht="12.75" customHeight="1">
      <c r="A146" s="245">
        <v>136</v>
      </c>
      <c r="B146" s="258" t="s">
        <v>59</v>
      </c>
      <c r="C146" s="250" t="s">
        <v>189</v>
      </c>
      <c r="D146" s="251">
        <v>45379</v>
      </c>
      <c r="E146" s="250">
        <v>229.9</v>
      </c>
      <c r="F146" s="250">
        <v>232.93333333333331</v>
      </c>
      <c r="G146" s="252">
        <v>226.26666666666662</v>
      </c>
      <c r="H146" s="252">
        <v>222.63333333333333</v>
      </c>
      <c r="I146" s="252">
        <v>215.96666666666664</v>
      </c>
      <c r="J146" s="252">
        <v>236.56666666666661</v>
      </c>
      <c r="K146" s="252">
        <v>243.23333333333329</v>
      </c>
      <c r="L146" s="252">
        <v>246.86666666666659</v>
      </c>
      <c r="M146" s="253">
        <v>239.6</v>
      </c>
      <c r="N146" s="253">
        <v>229.3</v>
      </c>
      <c r="O146" s="253">
        <v>83322000</v>
      </c>
      <c r="P146" s="254">
        <v>7.6011157601115764E-2</v>
      </c>
    </row>
    <row r="147" spans="1:16" ht="12.75" customHeight="1">
      <c r="A147" s="245">
        <v>137</v>
      </c>
      <c r="B147" s="258" t="s">
        <v>132</v>
      </c>
      <c r="C147" s="250" t="s">
        <v>191</v>
      </c>
      <c r="D147" s="251">
        <v>45379</v>
      </c>
      <c r="E147" s="250">
        <v>349.4</v>
      </c>
      <c r="F147" s="250">
        <v>350.75</v>
      </c>
      <c r="G147" s="252">
        <v>347</v>
      </c>
      <c r="H147" s="252">
        <v>344.6</v>
      </c>
      <c r="I147" s="252">
        <v>340.85</v>
      </c>
      <c r="J147" s="252">
        <v>353.15</v>
      </c>
      <c r="K147" s="252">
        <v>356.9</v>
      </c>
      <c r="L147" s="252">
        <v>359.29999999999995</v>
      </c>
      <c r="M147" s="253">
        <v>354.5</v>
      </c>
      <c r="N147" s="253">
        <v>348.35</v>
      </c>
      <c r="O147" s="253">
        <v>85554000</v>
      </c>
      <c r="P147" s="254">
        <v>4.5086297992250795E-3</v>
      </c>
    </row>
    <row r="148" spans="1:16" ht="12.75" customHeight="1">
      <c r="A148" s="245">
        <v>138</v>
      </c>
      <c r="B148" s="258" t="s">
        <v>190</v>
      </c>
      <c r="C148" s="250" t="s">
        <v>192</v>
      </c>
      <c r="D148" s="251">
        <v>45379</v>
      </c>
      <c r="E148" s="250">
        <v>1364.5</v>
      </c>
      <c r="F148" s="250">
        <v>1375.7</v>
      </c>
      <c r="G148" s="252">
        <v>1349.8000000000002</v>
      </c>
      <c r="H148" s="252">
        <v>1335.1000000000001</v>
      </c>
      <c r="I148" s="252">
        <v>1309.2000000000003</v>
      </c>
      <c r="J148" s="252">
        <v>1390.4</v>
      </c>
      <c r="K148" s="252">
        <v>1416.3000000000002</v>
      </c>
      <c r="L148" s="252">
        <v>1431</v>
      </c>
      <c r="M148" s="253">
        <v>1401.6</v>
      </c>
      <c r="N148" s="253">
        <v>1361</v>
      </c>
      <c r="O148" s="253">
        <v>6238400</v>
      </c>
      <c r="P148" s="254">
        <v>-5.0240035726247627E-3</v>
      </c>
    </row>
    <row r="149" spans="1:16" ht="12.75" customHeight="1">
      <c r="A149" s="245">
        <v>139</v>
      </c>
      <c r="B149" s="258" t="s">
        <v>108</v>
      </c>
      <c r="C149" s="250" t="s">
        <v>193</v>
      </c>
      <c r="D149" s="251">
        <v>45379</v>
      </c>
      <c r="E149" s="250">
        <v>8150</v>
      </c>
      <c r="F149" s="250">
        <v>8220.0166666666664</v>
      </c>
      <c r="G149" s="252">
        <v>8020.0333333333328</v>
      </c>
      <c r="H149" s="252">
        <v>7890.0666666666666</v>
      </c>
      <c r="I149" s="252">
        <v>7690.083333333333</v>
      </c>
      <c r="J149" s="252">
        <v>8349.9833333333336</v>
      </c>
      <c r="K149" s="252">
        <v>8549.9666666666672</v>
      </c>
      <c r="L149" s="252">
        <v>8679.9333333333325</v>
      </c>
      <c r="M149" s="253">
        <v>8420</v>
      </c>
      <c r="N149" s="253">
        <v>8090.05</v>
      </c>
      <c r="O149" s="253">
        <v>1022000</v>
      </c>
      <c r="P149" s="254">
        <v>4.6273546273546275E-2</v>
      </c>
    </row>
    <row r="150" spans="1:16" ht="12.75" customHeight="1">
      <c r="A150" s="245">
        <v>140</v>
      </c>
      <c r="B150" s="258" t="s">
        <v>87</v>
      </c>
      <c r="C150" s="255" t="s">
        <v>194</v>
      </c>
      <c r="D150" s="251">
        <v>45379</v>
      </c>
      <c r="E150" s="250">
        <v>274.95</v>
      </c>
      <c r="F150" s="250">
        <v>276.84999999999997</v>
      </c>
      <c r="G150" s="252">
        <v>272.29999999999995</v>
      </c>
      <c r="H150" s="252">
        <v>269.64999999999998</v>
      </c>
      <c r="I150" s="252">
        <v>265.09999999999997</v>
      </c>
      <c r="J150" s="252">
        <v>279.49999999999994</v>
      </c>
      <c r="K150" s="252">
        <v>284.05</v>
      </c>
      <c r="L150" s="252">
        <v>286.69999999999993</v>
      </c>
      <c r="M150" s="253">
        <v>281.39999999999998</v>
      </c>
      <c r="N150" s="253">
        <v>274.2</v>
      </c>
      <c r="O150" s="253">
        <v>86863700</v>
      </c>
      <c r="P150" s="254">
        <v>-1.0655557991668493E-2</v>
      </c>
    </row>
    <row r="151" spans="1:16" ht="12.75" customHeight="1">
      <c r="A151" s="245">
        <v>141</v>
      </c>
      <c r="B151" s="258" t="s">
        <v>84</v>
      </c>
      <c r="C151" s="257" t="s">
        <v>195</v>
      </c>
      <c r="D151" s="251">
        <v>45379</v>
      </c>
      <c r="E151" s="250">
        <v>35941.35</v>
      </c>
      <c r="F151" s="250">
        <v>36030.033333333333</v>
      </c>
      <c r="G151" s="252">
        <v>35732.966666666667</v>
      </c>
      <c r="H151" s="252">
        <v>35524.583333333336</v>
      </c>
      <c r="I151" s="252">
        <v>35227.51666666667</v>
      </c>
      <c r="J151" s="252">
        <v>36238.416666666664</v>
      </c>
      <c r="K151" s="252">
        <v>36535.48333333333</v>
      </c>
      <c r="L151" s="252">
        <v>36743.866666666661</v>
      </c>
      <c r="M151" s="253">
        <v>36327.1</v>
      </c>
      <c r="N151" s="253">
        <v>35821.65</v>
      </c>
      <c r="O151" s="253">
        <v>146130</v>
      </c>
      <c r="P151" s="254">
        <v>1.6485809682804674E-2</v>
      </c>
    </row>
    <row r="152" spans="1:16" ht="12.75" customHeight="1">
      <c r="A152" s="245">
        <v>142</v>
      </c>
      <c r="B152" s="258" t="s">
        <v>47</v>
      </c>
      <c r="C152" s="250" t="s">
        <v>196</v>
      </c>
      <c r="D152" s="251">
        <v>45379</v>
      </c>
      <c r="E152" s="250">
        <v>870.7</v>
      </c>
      <c r="F152" s="250">
        <v>878.81666666666661</v>
      </c>
      <c r="G152" s="252">
        <v>857.88333333333321</v>
      </c>
      <c r="H152" s="252">
        <v>845.06666666666661</v>
      </c>
      <c r="I152" s="252">
        <v>824.13333333333321</v>
      </c>
      <c r="J152" s="252">
        <v>891.63333333333321</v>
      </c>
      <c r="K152" s="252">
        <v>912.56666666666661</v>
      </c>
      <c r="L152" s="252">
        <v>925.38333333333321</v>
      </c>
      <c r="M152" s="253">
        <v>899.75</v>
      </c>
      <c r="N152" s="253">
        <v>866</v>
      </c>
      <c r="O152" s="253">
        <v>13043250</v>
      </c>
      <c r="P152" s="254">
        <v>6.1073825503355703E-2</v>
      </c>
    </row>
    <row r="153" spans="1:16" ht="12.75" customHeight="1">
      <c r="A153" s="245">
        <v>143</v>
      </c>
      <c r="B153" s="258" t="s">
        <v>43</v>
      </c>
      <c r="C153" s="250" t="s">
        <v>197</v>
      </c>
      <c r="D153" s="251">
        <v>45379</v>
      </c>
      <c r="E153" s="250">
        <v>8265.4</v>
      </c>
      <c r="F153" s="250">
        <v>8309.7833333333328</v>
      </c>
      <c r="G153" s="252">
        <v>8194.6666666666661</v>
      </c>
      <c r="H153" s="252">
        <v>8123.9333333333325</v>
      </c>
      <c r="I153" s="252">
        <v>8008.8166666666657</v>
      </c>
      <c r="J153" s="252">
        <v>8380.5166666666664</v>
      </c>
      <c r="K153" s="252">
        <v>8495.633333333335</v>
      </c>
      <c r="L153" s="252">
        <v>8566.3666666666668</v>
      </c>
      <c r="M153" s="253">
        <v>8424.9</v>
      </c>
      <c r="N153" s="253">
        <v>8239.0499999999993</v>
      </c>
      <c r="O153" s="253">
        <v>1530800</v>
      </c>
      <c r="P153" s="254">
        <v>5.3254437869822487E-2</v>
      </c>
    </row>
    <row r="154" spans="1:16" ht="12.75" customHeight="1">
      <c r="A154" s="245">
        <v>144</v>
      </c>
      <c r="B154" s="258" t="s">
        <v>87</v>
      </c>
      <c r="C154" s="250" t="s">
        <v>198</v>
      </c>
      <c r="D154" s="251">
        <v>45379</v>
      </c>
      <c r="E154" s="250">
        <v>280.75</v>
      </c>
      <c r="F154" s="250">
        <v>280.61666666666667</v>
      </c>
      <c r="G154" s="252">
        <v>276.78333333333336</v>
      </c>
      <c r="H154" s="252">
        <v>272.81666666666666</v>
      </c>
      <c r="I154" s="252">
        <v>268.98333333333335</v>
      </c>
      <c r="J154" s="252">
        <v>284.58333333333337</v>
      </c>
      <c r="K154" s="252">
        <v>288.41666666666663</v>
      </c>
      <c r="L154" s="252">
        <v>292.38333333333338</v>
      </c>
      <c r="M154" s="253">
        <v>284.45</v>
      </c>
      <c r="N154" s="253">
        <v>276.64999999999998</v>
      </c>
      <c r="O154" s="253">
        <v>41871000</v>
      </c>
      <c r="P154" s="254">
        <v>3.9008412119407428E-2</v>
      </c>
    </row>
    <row r="155" spans="1:16" ht="12.75" customHeight="1">
      <c r="A155" s="245">
        <v>145</v>
      </c>
      <c r="B155" s="258" t="s">
        <v>84</v>
      </c>
      <c r="C155" s="255" t="s">
        <v>199</v>
      </c>
      <c r="D155" s="251">
        <v>45379</v>
      </c>
      <c r="E155" s="250">
        <v>432.05</v>
      </c>
      <c r="F155" s="250">
        <v>430.09999999999997</v>
      </c>
      <c r="G155" s="252">
        <v>426.19999999999993</v>
      </c>
      <c r="H155" s="252">
        <v>420.34999999999997</v>
      </c>
      <c r="I155" s="252">
        <v>416.44999999999993</v>
      </c>
      <c r="J155" s="252">
        <v>435.94999999999993</v>
      </c>
      <c r="K155" s="252">
        <v>439.84999999999991</v>
      </c>
      <c r="L155" s="252">
        <v>445.69999999999993</v>
      </c>
      <c r="M155" s="253">
        <v>434</v>
      </c>
      <c r="N155" s="253">
        <v>424.25</v>
      </c>
      <c r="O155" s="253">
        <v>70319625</v>
      </c>
      <c r="P155" s="254">
        <v>2.4443942644236199E-2</v>
      </c>
    </row>
    <row r="156" spans="1:16" ht="12.75" customHeight="1">
      <c r="A156" s="245">
        <v>146</v>
      </c>
      <c r="B156" s="258" t="s">
        <v>68</v>
      </c>
      <c r="C156" s="250" t="s">
        <v>200</v>
      </c>
      <c r="D156" s="251">
        <v>45379</v>
      </c>
      <c r="E156" s="250">
        <v>2913.2</v>
      </c>
      <c r="F156" s="250">
        <v>2908.6666666666665</v>
      </c>
      <c r="G156" s="252">
        <v>2883.1833333333329</v>
      </c>
      <c r="H156" s="252">
        <v>2853.1666666666665</v>
      </c>
      <c r="I156" s="252">
        <v>2827.6833333333329</v>
      </c>
      <c r="J156" s="252">
        <v>2938.6833333333329</v>
      </c>
      <c r="K156" s="252">
        <v>2964.1666666666665</v>
      </c>
      <c r="L156" s="252">
        <v>2994.1833333333329</v>
      </c>
      <c r="M156" s="253">
        <v>2934.15</v>
      </c>
      <c r="N156" s="253">
        <v>2878.65</v>
      </c>
      <c r="O156" s="253">
        <v>2330500</v>
      </c>
      <c r="P156" s="254">
        <v>-3.5987590486039299E-2</v>
      </c>
    </row>
    <row r="157" spans="1:16" ht="12.75" customHeight="1">
      <c r="A157" s="245">
        <v>147</v>
      </c>
      <c r="B157" s="258" t="s">
        <v>59</v>
      </c>
      <c r="C157" s="250" t="s">
        <v>201</v>
      </c>
      <c r="D157" s="251">
        <v>45379</v>
      </c>
      <c r="E157" s="250">
        <v>3666.75</v>
      </c>
      <c r="F157" s="250">
        <v>3699.75</v>
      </c>
      <c r="G157" s="252">
        <v>3607.6</v>
      </c>
      <c r="H157" s="252">
        <v>3548.45</v>
      </c>
      <c r="I157" s="252">
        <v>3456.2999999999997</v>
      </c>
      <c r="J157" s="252">
        <v>3758.9</v>
      </c>
      <c r="K157" s="252">
        <v>3851.0499999999997</v>
      </c>
      <c r="L157" s="252">
        <v>3910.2000000000003</v>
      </c>
      <c r="M157" s="253">
        <v>3791.9</v>
      </c>
      <c r="N157" s="253">
        <v>3640.6</v>
      </c>
      <c r="O157" s="253">
        <v>2117750</v>
      </c>
      <c r="P157" s="254">
        <v>4.296971189362226E-2</v>
      </c>
    </row>
    <row r="158" spans="1:16" ht="12.75" customHeight="1">
      <c r="A158" s="245">
        <v>148</v>
      </c>
      <c r="B158" s="258" t="s">
        <v>39</v>
      </c>
      <c r="C158" s="250" t="s">
        <v>202</v>
      </c>
      <c r="D158" s="251">
        <v>45379</v>
      </c>
      <c r="E158" s="250">
        <v>129.5</v>
      </c>
      <c r="F158" s="250">
        <v>130.5</v>
      </c>
      <c r="G158" s="252">
        <v>127.75</v>
      </c>
      <c r="H158" s="252">
        <v>126</v>
      </c>
      <c r="I158" s="252">
        <v>123.25</v>
      </c>
      <c r="J158" s="252">
        <v>132.25</v>
      </c>
      <c r="K158" s="252">
        <v>135</v>
      </c>
      <c r="L158" s="252">
        <v>136.75</v>
      </c>
      <c r="M158" s="253">
        <v>133.25</v>
      </c>
      <c r="N158" s="253">
        <v>128.75</v>
      </c>
      <c r="O158" s="253">
        <v>228456000</v>
      </c>
      <c r="P158" s="254">
        <v>-1.7004578155657292E-2</v>
      </c>
    </row>
    <row r="159" spans="1:16" ht="12.75" customHeight="1">
      <c r="A159" s="245">
        <v>149</v>
      </c>
      <c r="B159" s="258" t="s">
        <v>63</v>
      </c>
      <c r="C159" s="250" t="s">
        <v>203</v>
      </c>
      <c r="D159" s="251">
        <v>45379</v>
      </c>
      <c r="E159" s="250">
        <v>4953.75</v>
      </c>
      <c r="F159" s="250">
        <v>4957.8499999999995</v>
      </c>
      <c r="G159" s="252">
        <v>4895.6999999999989</v>
      </c>
      <c r="H159" s="252">
        <v>4837.6499999999996</v>
      </c>
      <c r="I159" s="252">
        <v>4775.4999999999991</v>
      </c>
      <c r="J159" s="252">
        <v>5015.8999999999987</v>
      </c>
      <c r="K159" s="252">
        <v>5078.0499999999984</v>
      </c>
      <c r="L159" s="252">
        <v>5136.0999999999985</v>
      </c>
      <c r="M159" s="253">
        <v>5020</v>
      </c>
      <c r="N159" s="253">
        <v>4899.8</v>
      </c>
      <c r="O159" s="253">
        <v>2070000</v>
      </c>
      <c r="P159" s="254">
        <v>3.5877048385532821E-3</v>
      </c>
    </row>
    <row r="160" spans="1:16" ht="12.75" customHeight="1">
      <c r="A160" s="245">
        <v>150</v>
      </c>
      <c r="B160" s="258" t="s">
        <v>45</v>
      </c>
      <c r="C160" s="250" t="s">
        <v>204</v>
      </c>
      <c r="D160" s="251">
        <v>45379</v>
      </c>
      <c r="E160" s="250">
        <v>286.55</v>
      </c>
      <c r="F160" s="250">
        <v>288.48333333333329</v>
      </c>
      <c r="G160" s="252">
        <v>283.71666666666658</v>
      </c>
      <c r="H160" s="252">
        <v>280.88333333333327</v>
      </c>
      <c r="I160" s="252">
        <v>276.11666666666656</v>
      </c>
      <c r="J160" s="252">
        <v>291.31666666666661</v>
      </c>
      <c r="K160" s="252">
        <v>296.08333333333337</v>
      </c>
      <c r="L160" s="252">
        <v>298.91666666666663</v>
      </c>
      <c r="M160" s="253">
        <v>293.25</v>
      </c>
      <c r="N160" s="253">
        <v>285.64999999999998</v>
      </c>
      <c r="O160" s="253">
        <v>55141200</v>
      </c>
      <c r="P160" s="254">
        <v>-7.3233959818535324E-3</v>
      </c>
    </row>
    <row r="161" spans="1:16" ht="12.75" customHeight="1">
      <c r="A161" s="245">
        <v>151</v>
      </c>
      <c r="B161" s="258" t="s">
        <v>190</v>
      </c>
      <c r="C161" s="257" t="s">
        <v>206</v>
      </c>
      <c r="D161" s="251">
        <v>45379</v>
      </c>
      <c r="E161" s="250">
        <v>1383.1</v>
      </c>
      <c r="F161" s="250">
        <v>1397.4333333333334</v>
      </c>
      <c r="G161" s="252">
        <v>1363.6666666666667</v>
      </c>
      <c r="H161" s="252">
        <v>1344.2333333333333</v>
      </c>
      <c r="I161" s="252">
        <v>1310.4666666666667</v>
      </c>
      <c r="J161" s="252">
        <v>1416.8666666666668</v>
      </c>
      <c r="K161" s="252">
        <v>1450.6333333333332</v>
      </c>
      <c r="L161" s="252">
        <v>1470.0666666666668</v>
      </c>
      <c r="M161" s="253">
        <v>1431.2</v>
      </c>
      <c r="N161" s="253">
        <v>1378</v>
      </c>
      <c r="O161" s="253">
        <v>6931617</v>
      </c>
      <c r="P161" s="254">
        <v>8.7478449652001786E-2</v>
      </c>
    </row>
    <row r="162" spans="1:16" ht="12.75" customHeight="1">
      <c r="A162" s="245">
        <v>152</v>
      </c>
      <c r="B162" s="258" t="s">
        <v>205</v>
      </c>
      <c r="C162" s="250" t="s">
        <v>208</v>
      </c>
      <c r="D162" s="251">
        <v>45379</v>
      </c>
      <c r="E162" s="250">
        <v>812.1</v>
      </c>
      <c r="F162" s="250">
        <v>812.35</v>
      </c>
      <c r="G162" s="252">
        <v>804.25</v>
      </c>
      <c r="H162" s="252">
        <v>796.4</v>
      </c>
      <c r="I162" s="252">
        <v>788.3</v>
      </c>
      <c r="J162" s="252">
        <v>820.2</v>
      </c>
      <c r="K162" s="252">
        <v>828.30000000000018</v>
      </c>
      <c r="L162" s="252">
        <v>836.15000000000009</v>
      </c>
      <c r="M162" s="253">
        <v>820.45</v>
      </c>
      <c r="N162" s="253">
        <v>804.5</v>
      </c>
      <c r="O162" s="253">
        <v>4748950</v>
      </c>
      <c r="P162" s="254">
        <v>1.5079941860465117E-2</v>
      </c>
    </row>
    <row r="163" spans="1:16" ht="12.75" customHeight="1">
      <c r="A163" s="245">
        <v>153</v>
      </c>
      <c r="B163" s="258" t="s">
        <v>49</v>
      </c>
      <c r="C163" s="250" t="s">
        <v>209</v>
      </c>
      <c r="D163" s="251">
        <v>45379</v>
      </c>
      <c r="E163" s="250">
        <v>249</v>
      </c>
      <c r="F163" s="250">
        <v>251.61666666666667</v>
      </c>
      <c r="G163" s="252">
        <v>245.38333333333333</v>
      </c>
      <c r="H163" s="252">
        <v>241.76666666666665</v>
      </c>
      <c r="I163" s="252">
        <v>235.5333333333333</v>
      </c>
      <c r="J163" s="252">
        <v>255.23333333333335</v>
      </c>
      <c r="K163" s="252">
        <v>261.4666666666667</v>
      </c>
      <c r="L163" s="252">
        <v>265.08333333333337</v>
      </c>
      <c r="M163" s="253">
        <v>257.85000000000002</v>
      </c>
      <c r="N163" s="253">
        <v>248</v>
      </c>
      <c r="O163" s="253">
        <v>65970000</v>
      </c>
      <c r="P163" s="254">
        <v>1.5118291979226775E-2</v>
      </c>
    </row>
    <row r="164" spans="1:16" ht="12.75" customHeight="1">
      <c r="A164" s="245">
        <v>154</v>
      </c>
      <c r="B164" s="258" t="s">
        <v>63</v>
      </c>
      <c r="C164" s="250" t="s">
        <v>210</v>
      </c>
      <c r="D164" s="251">
        <v>45379</v>
      </c>
      <c r="E164" s="250">
        <v>481.35</v>
      </c>
      <c r="F164" s="250">
        <v>478.2</v>
      </c>
      <c r="G164" s="252">
        <v>470.79999999999995</v>
      </c>
      <c r="H164" s="252">
        <v>460.24999999999994</v>
      </c>
      <c r="I164" s="252">
        <v>452.84999999999991</v>
      </c>
      <c r="J164" s="252">
        <v>488.75</v>
      </c>
      <c r="K164" s="252">
        <v>496.15</v>
      </c>
      <c r="L164" s="252">
        <v>506.70000000000005</v>
      </c>
      <c r="M164" s="253">
        <v>485.6</v>
      </c>
      <c r="N164" s="253">
        <v>467.65</v>
      </c>
      <c r="O164" s="253">
        <v>37330000</v>
      </c>
      <c r="P164" s="254">
        <v>-3.2450365455393704E-2</v>
      </c>
    </row>
    <row r="165" spans="1:16" ht="12.75" customHeight="1">
      <c r="A165" s="245">
        <v>155</v>
      </c>
      <c r="B165" s="258" t="s">
        <v>190</v>
      </c>
      <c r="C165" s="250" t="s">
        <v>211</v>
      </c>
      <c r="D165" s="251">
        <v>45379</v>
      </c>
      <c r="E165" s="250">
        <v>2946.3</v>
      </c>
      <c r="F165" s="250">
        <v>2957.7000000000003</v>
      </c>
      <c r="G165" s="252">
        <v>2929.7500000000005</v>
      </c>
      <c r="H165" s="252">
        <v>2913.2000000000003</v>
      </c>
      <c r="I165" s="252">
        <v>2885.2500000000005</v>
      </c>
      <c r="J165" s="252">
        <v>2974.2500000000005</v>
      </c>
      <c r="K165" s="252">
        <v>3002.2000000000003</v>
      </c>
      <c r="L165" s="252">
        <v>3018.7500000000005</v>
      </c>
      <c r="M165" s="253">
        <v>2985.65</v>
      </c>
      <c r="N165" s="253">
        <v>2941.15</v>
      </c>
      <c r="O165" s="253">
        <v>40009750</v>
      </c>
      <c r="P165" s="254">
        <v>-1.7776502582270901E-3</v>
      </c>
    </row>
    <row r="166" spans="1:16" ht="12.75" customHeight="1">
      <c r="A166" s="245">
        <v>156</v>
      </c>
      <c r="B166" s="258" t="s">
        <v>84</v>
      </c>
      <c r="C166" s="250" t="s">
        <v>212</v>
      </c>
      <c r="D166" s="251">
        <v>45379</v>
      </c>
      <c r="E166" s="250">
        <v>134.55000000000001</v>
      </c>
      <c r="F166" s="250">
        <v>136.46666666666667</v>
      </c>
      <c r="G166" s="252">
        <v>132.08333333333334</v>
      </c>
      <c r="H166" s="252">
        <v>129.61666666666667</v>
      </c>
      <c r="I166" s="252">
        <v>125.23333333333335</v>
      </c>
      <c r="J166" s="252">
        <v>138.93333333333334</v>
      </c>
      <c r="K166" s="252">
        <v>143.31666666666666</v>
      </c>
      <c r="L166" s="252">
        <v>145.78333333333333</v>
      </c>
      <c r="M166" s="253">
        <v>140.85</v>
      </c>
      <c r="N166" s="253">
        <v>134</v>
      </c>
      <c r="O166" s="253">
        <v>173768000</v>
      </c>
      <c r="P166" s="254">
        <v>-5.3757351339577437E-2</v>
      </c>
    </row>
    <row r="167" spans="1:16" ht="12.75" customHeight="1">
      <c r="A167" s="245">
        <v>157</v>
      </c>
      <c r="B167" s="258" t="s">
        <v>132</v>
      </c>
      <c r="C167" s="250" t="s">
        <v>213</v>
      </c>
      <c r="D167" s="251">
        <v>45379</v>
      </c>
      <c r="E167" s="250">
        <v>700.65</v>
      </c>
      <c r="F167" s="250">
        <v>702.61666666666667</v>
      </c>
      <c r="G167" s="252">
        <v>697.33333333333337</v>
      </c>
      <c r="H167" s="252">
        <v>694.01666666666665</v>
      </c>
      <c r="I167" s="252">
        <v>688.73333333333335</v>
      </c>
      <c r="J167" s="252">
        <v>705.93333333333339</v>
      </c>
      <c r="K167" s="252">
        <v>711.2166666666667</v>
      </c>
      <c r="L167" s="252">
        <v>714.53333333333342</v>
      </c>
      <c r="M167" s="253">
        <v>707.9</v>
      </c>
      <c r="N167" s="253">
        <v>699.3</v>
      </c>
      <c r="O167" s="253">
        <v>23996800</v>
      </c>
      <c r="P167" s="254">
        <v>1.5574214517876489E-2</v>
      </c>
    </row>
    <row r="168" spans="1:16" ht="12.75" customHeight="1">
      <c r="A168" s="245">
        <v>158</v>
      </c>
      <c r="B168" s="258" t="s">
        <v>63</v>
      </c>
      <c r="C168" s="250" t="s">
        <v>214</v>
      </c>
      <c r="D168" s="251">
        <v>45379</v>
      </c>
      <c r="E168" s="250">
        <v>1534.15</v>
      </c>
      <c r="F168" s="250">
        <v>1531.7</v>
      </c>
      <c r="G168" s="252">
        <v>1520.5500000000002</v>
      </c>
      <c r="H168" s="252">
        <v>1506.95</v>
      </c>
      <c r="I168" s="252">
        <v>1495.8000000000002</v>
      </c>
      <c r="J168" s="252">
        <v>1545.3000000000002</v>
      </c>
      <c r="K168" s="252">
        <v>1556.4500000000003</v>
      </c>
      <c r="L168" s="252">
        <v>1570.0500000000002</v>
      </c>
      <c r="M168" s="253">
        <v>1542.85</v>
      </c>
      <c r="N168" s="253">
        <v>1518.1</v>
      </c>
      <c r="O168" s="253">
        <v>8640750</v>
      </c>
      <c r="P168" s="254">
        <v>-9.7129104349320955E-3</v>
      </c>
    </row>
    <row r="169" spans="1:16" ht="12.75" customHeight="1">
      <c r="A169" s="245">
        <v>159</v>
      </c>
      <c r="B169" s="258" t="s">
        <v>68</v>
      </c>
      <c r="C169" s="255" t="s">
        <v>215</v>
      </c>
      <c r="D169" s="251">
        <v>45379</v>
      </c>
      <c r="E169" s="250">
        <v>776.8</v>
      </c>
      <c r="F169" s="250">
        <v>782.19999999999993</v>
      </c>
      <c r="G169" s="252">
        <v>769.09999999999991</v>
      </c>
      <c r="H169" s="252">
        <v>761.4</v>
      </c>
      <c r="I169" s="252">
        <v>748.3</v>
      </c>
      <c r="J169" s="252">
        <v>789.89999999999986</v>
      </c>
      <c r="K169" s="252">
        <v>803</v>
      </c>
      <c r="L169" s="252">
        <v>810.69999999999982</v>
      </c>
      <c r="M169" s="253">
        <v>795.3</v>
      </c>
      <c r="N169" s="253">
        <v>774.5</v>
      </c>
      <c r="O169" s="253">
        <v>86728500</v>
      </c>
      <c r="P169" s="254">
        <v>-1.0829398480804763E-2</v>
      </c>
    </row>
    <row r="170" spans="1:16" ht="12.75" customHeight="1">
      <c r="A170" s="245">
        <v>160</v>
      </c>
      <c r="B170" s="258" t="s">
        <v>63</v>
      </c>
      <c r="C170" s="250" t="s">
        <v>216</v>
      </c>
      <c r="D170" s="251">
        <v>45379</v>
      </c>
      <c r="E170" s="250">
        <v>25367.15</v>
      </c>
      <c r="F170" s="250">
        <v>25203.75</v>
      </c>
      <c r="G170" s="252">
        <v>24980.35</v>
      </c>
      <c r="H170" s="252">
        <v>24593.55</v>
      </c>
      <c r="I170" s="252">
        <v>24370.149999999998</v>
      </c>
      <c r="J170" s="252">
        <v>25590.55</v>
      </c>
      <c r="K170" s="252">
        <v>25813.95</v>
      </c>
      <c r="L170" s="252">
        <v>26200.75</v>
      </c>
      <c r="M170" s="253">
        <v>25427.15</v>
      </c>
      <c r="N170" s="253">
        <v>24816.95</v>
      </c>
      <c r="O170" s="253">
        <v>296125</v>
      </c>
      <c r="P170" s="254">
        <v>-7.9564489112227809E-3</v>
      </c>
    </row>
    <row r="171" spans="1:16" ht="12.75" customHeight="1">
      <c r="A171" s="245">
        <v>161</v>
      </c>
      <c r="B171" s="258" t="s">
        <v>49</v>
      </c>
      <c r="C171" s="250" t="s">
        <v>217</v>
      </c>
      <c r="D171" s="251">
        <v>45379</v>
      </c>
      <c r="E171" s="250">
        <v>4757.8</v>
      </c>
      <c r="F171" s="250">
        <v>4800.95</v>
      </c>
      <c r="G171" s="252">
        <v>4607.25</v>
      </c>
      <c r="H171" s="252">
        <v>4456.7</v>
      </c>
      <c r="I171" s="252">
        <v>4263</v>
      </c>
      <c r="J171" s="252">
        <v>4951.5</v>
      </c>
      <c r="K171" s="252">
        <v>5145.1999999999989</v>
      </c>
      <c r="L171" s="252">
        <v>5295.75</v>
      </c>
      <c r="M171" s="253">
        <v>4994.6499999999996</v>
      </c>
      <c r="N171" s="253">
        <v>4650.3999999999996</v>
      </c>
      <c r="O171" s="253">
        <v>1121400</v>
      </c>
      <c r="P171" s="254">
        <v>0.13050052926054739</v>
      </c>
    </row>
    <row r="172" spans="1:16" ht="12.75" customHeight="1">
      <c r="A172" s="245">
        <v>162</v>
      </c>
      <c r="B172" s="258" t="s">
        <v>41</v>
      </c>
      <c r="C172" s="250" t="s">
        <v>218</v>
      </c>
      <c r="D172" s="251">
        <v>45379</v>
      </c>
      <c r="E172" s="250">
        <v>2463.6</v>
      </c>
      <c r="F172" s="250">
        <v>2465.4499999999998</v>
      </c>
      <c r="G172" s="252">
        <v>2429.0999999999995</v>
      </c>
      <c r="H172" s="252">
        <v>2394.5999999999995</v>
      </c>
      <c r="I172" s="252">
        <v>2358.2499999999991</v>
      </c>
      <c r="J172" s="252">
        <v>2499.9499999999998</v>
      </c>
      <c r="K172" s="252">
        <v>2536.3000000000002</v>
      </c>
      <c r="L172" s="252">
        <v>2570.8000000000002</v>
      </c>
      <c r="M172" s="253">
        <v>2501.8000000000002</v>
      </c>
      <c r="N172" s="253">
        <v>2430.9499999999998</v>
      </c>
      <c r="O172" s="253">
        <v>3564750</v>
      </c>
      <c r="P172" s="254">
        <v>-9.997917100604041E-3</v>
      </c>
    </row>
    <row r="173" spans="1:16" ht="12.75" customHeight="1">
      <c r="A173" s="245">
        <v>163</v>
      </c>
      <c r="B173" s="258" t="s">
        <v>47</v>
      </c>
      <c r="C173" s="250" t="s">
        <v>219</v>
      </c>
      <c r="D173" s="251">
        <v>45379</v>
      </c>
      <c r="E173" s="250">
        <v>2485.75</v>
      </c>
      <c r="F173" s="250">
        <v>2473.6</v>
      </c>
      <c r="G173" s="252">
        <v>2442.1999999999998</v>
      </c>
      <c r="H173" s="252">
        <v>2398.65</v>
      </c>
      <c r="I173" s="252">
        <v>2367.25</v>
      </c>
      <c r="J173" s="252">
        <v>2517.1499999999996</v>
      </c>
      <c r="K173" s="252">
        <v>2548.5500000000002</v>
      </c>
      <c r="L173" s="252">
        <v>2592.0999999999995</v>
      </c>
      <c r="M173" s="253">
        <v>2505</v>
      </c>
      <c r="N173" s="253">
        <v>2430.0500000000002</v>
      </c>
      <c r="O173" s="253">
        <v>5981400</v>
      </c>
      <c r="P173" s="254">
        <v>-4.2822851656265003E-2</v>
      </c>
    </row>
    <row r="174" spans="1:16" ht="12.75" customHeight="1">
      <c r="A174" s="245">
        <v>164</v>
      </c>
      <c r="B174" s="258" t="s">
        <v>68</v>
      </c>
      <c r="C174" s="250" t="s">
        <v>220</v>
      </c>
      <c r="D174" s="251">
        <v>45379</v>
      </c>
      <c r="E174" s="250">
        <v>1600.45</v>
      </c>
      <c r="F174" s="250">
        <v>1608.0666666666666</v>
      </c>
      <c r="G174" s="252">
        <v>1587.3833333333332</v>
      </c>
      <c r="H174" s="252">
        <v>1574.3166666666666</v>
      </c>
      <c r="I174" s="252">
        <v>1553.6333333333332</v>
      </c>
      <c r="J174" s="252">
        <v>1621.1333333333332</v>
      </c>
      <c r="K174" s="252">
        <v>1641.8166666666666</v>
      </c>
      <c r="L174" s="252">
        <v>1654.8833333333332</v>
      </c>
      <c r="M174" s="253">
        <v>1628.75</v>
      </c>
      <c r="N174" s="253">
        <v>1595</v>
      </c>
      <c r="O174" s="253">
        <v>16677500</v>
      </c>
      <c r="P174" s="254">
        <v>-8.7372581651757857E-3</v>
      </c>
    </row>
    <row r="175" spans="1:16" ht="12.75" customHeight="1">
      <c r="A175" s="245">
        <v>165</v>
      </c>
      <c r="B175" s="258" t="s">
        <v>43</v>
      </c>
      <c r="C175" s="250" t="s">
        <v>221</v>
      </c>
      <c r="D175" s="251">
        <v>45379</v>
      </c>
      <c r="E175" s="250">
        <v>614.15</v>
      </c>
      <c r="F175" s="250">
        <v>616.23333333333323</v>
      </c>
      <c r="G175" s="252">
        <v>609.31666666666649</v>
      </c>
      <c r="H175" s="252">
        <v>604.48333333333323</v>
      </c>
      <c r="I175" s="252">
        <v>597.56666666666649</v>
      </c>
      <c r="J175" s="252">
        <v>621.06666666666649</v>
      </c>
      <c r="K175" s="252">
        <v>627.98333333333323</v>
      </c>
      <c r="L175" s="252">
        <v>632.81666666666649</v>
      </c>
      <c r="M175" s="253">
        <v>623.15</v>
      </c>
      <c r="N175" s="253">
        <v>611.4</v>
      </c>
      <c r="O175" s="253">
        <v>7353000</v>
      </c>
      <c r="P175" s="254">
        <v>1.3438081455447592E-2</v>
      </c>
    </row>
    <row r="176" spans="1:16" ht="12.75" customHeight="1">
      <c r="A176" s="245">
        <v>166</v>
      </c>
      <c r="B176" s="258" t="s">
        <v>205</v>
      </c>
      <c r="C176" s="250" t="s">
        <v>222</v>
      </c>
      <c r="D176" s="251">
        <v>45379</v>
      </c>
      <c r="E176" s="250">
        <v>687.25</v>
      </c>
      <c r="F176" s="250">
        <v>691.36666666666667</v>
      </c>
      <c r="G176" s="252">
        <v>681.73333333333335</v>
      </c>
      <c r="H176" s="252">
        <v>676.2166666666667</v>
      </c>
      <c r="I176" s="252">
        <v>666.58333333333337</v>
      </c>
      <c r="J176" s="252">
        <v>696.88333333333333</v>
      </c>
      <c r="K176" s="252">
        <v>706.51666666666677</v>
      </c>
      <c r="L176" s="252">
        <v>712.0333333333333</v>
      </c>
      <c r="M176" s="253">
        <v>701</v>
      </c>
      <c r="N176" s="253">
        <v>685.85</v>
      </c>
      <c r="O176" s="253">
        <v>5239000</v>
      </c>
      <c r="P176" s="254">
        <v>2.4442706296441141E-2</v>
      </c>
    </row>
    <row r="177" spans="1:16" ht="12.75" customHeight="1">
      <c r="A177" s="245">
        <v>167</v>
      </c>
      <c r="B177" s="258" t="s">
        <v>43</v>
      </c>
      <c r="C177" s="250" t="s">
        <v>223</v>
      </c>
      <c r="D177" s="251">
        <v>45379</v>
      </c>
      <c r="E177" s="250">
        <v>1174.8499999999999</v>
      </c>
      <c r="F177" s="250">
        <v>1195</v>
      </c>
      <c r="G177" s="252">
        <v>1150.8499999999999</v>
      </c>
      <c r="H177" s="252">
        <v>1126.8499999999999</v>
      </c>
      <c r="I177" s="252">
        <v>1082.6999999999998</v>
      </c>
      <c r="J177" s="252">
        <v>1219</v>
      </c>
      <c r="K177" s="252">
        <v>1263.1500000000001</v>
      </c>
      <c r="L177" s="252">
        <v>1287.1500000000001</v>
      </c>
      <c r="M177" s="253">
        <v>1239.1500000000001</v>
      </c>
      <c r="N177" s="253">
        <v>1171</v>
      </c>
      <c r="O177" s="253">
        <v>13269850</v>
      </c>
      <c r="P177" s="254">
        <v>-0.19326579061758117</v>
      </c>
    </row>
    <row r="178" spans="1:16" ht="12.75" customHeight="1">
      <c r="A178" s="245">
        <v>168</v>
      </c>
      <c r="B178" s="258" t="s">
        <v>39</v>
      </c>
      <c r="C178" s="257" t="s">
        <v>224</v>
      </c>
      <c r="D178" s="251">
        <v>45379</v>
      </c>
      <c r="E178" s="250">
        <v>1963.35</v>
      </c>
      <c r="F178" s="250">
        <v>1986.1166666666668</v>
      </c>
      <c r="G178" s="252">
        <v>1934.2333333333336</v>
      </c>
      <c r="H178" s="252">
        <v>1905.1166666666668</v>
      </c>
      <c r="I178" s="252">
        <v>1853.2333333333336</v>
      </c>
      <c r="J178" s="252">
        <v>2015.2333333333336</v>
      </c>
      <c r="K178" s="252">
        <v>2067.1166666666668</v>
      </c>
      <c r="L178" s="252">
        <v>2096.2333333333336</v>
      </c>
      <c r="M178" s="253">
        <v>2038</v>
      </c>
      <c r="N178" s="253">
        <v>1957</v>
      </c>
      <c r="O178" s="253">
        <v>7313000</v>
      </c>
      <c r="P178" s="254">
        <v>-1.0285559615644877E-2</v>
      </c>
    </row>
    <row r="179" spans="1:16" ht="12.75" customHeight="1">
      <c r="A179" s="245">
        <v>169</v>
      </c>
      <c r="B179" s="258" t="s">
        <v>79</v>
      </c>
      <c r="C179" s="250" t="s">
        <v>225</v>
      </c>
      <c r="D179" s="251">
        <v>45379</v>
      </c>
      <c r="E179" s="250">
        <v>1224</v>
      </c>
      <c r="F179" s="250">
        <v>1233.0333333333333</v>
      </c>
      <c r="G179" s="252">
        <v>1203.0666666666666</v>
      </c>
      <c r="H179" s="252">
        <v>1182.1333333333332</v>
      </c>
      <c r="I179" s="252">
        <v>1152.1666666666665</v>
      </c>
      <c r="J179" s="252">
        <v>1253.9666666666667</v>
      </c>
      <c r="K179" s="252">
        <v>1283.9333333333334</v>
      </c>
      <c r="L179" s="252">
        <v>1304.8666666666668</v>
      </c>
      <c r="M179" s="253">
        <v>1263</v>
      </c>
      <c r="N179" s="253">
        <v>1212.0999999999999</v>
      </c>
      <c r="O179" s="253">
        <v>11112300</v>
      </c>
      <c r="P179" s="254">
        <v>1.9402245706737119E-2</v>
      </c>
    </row>
    <row r="180" spans="1:16" ht="12.75" customHeight="1">
      <c r="A180" s="245">
        <v>170</v>
      </c>
      <c r="B180" s="258" t="s">
        <v>59</v>
      </c>
      <c r="C180" s="256" t="s">
        <v>226</v>
      </c>
      <c r="D180" s="251">
        <v>45379</v>
      </c>
      <c r="E180" s="250">
        <v>1030.75</v>
      </c>
      <c r="F180" s="250">
        <v>1030.4333333333334</v>
      </c>
      <c r="G180" s="252">
        <v>1024.5666666666668</v>
      </c>
      <c r="H180" s="252">
        <v>1018.3833333333334</v>
      </c>
      <c r="I180" s="252">
        <v>1012.5166666666669</v>
      </c>
      <c r="J180" s="252">
        <v>1036.6166666666668</v>
      </c>
      <c r="K180" s="252">
        <v>1042.4833333333336</v>
      </c>
      <c r="L180" s="252">
        <v>1048.6666666666667</v>
      </c>
      <c r="M180" s="253">
        <v>1036.3</v>
      </c>
      <c r="N180" s="253">
        <v>1024.25</v>
      </c>
      <c r="O180" s="253">
        <v>62524725</v>
      </c>
      <c r="P180" s="254">
        <v>-6.6109714958455029E-3</v>
      </c>
    </row>
    <row r="181" spans="1:16" ht="12.75" customHeight="1">
      <c r="A181" s="245">
        <v>171</v>
      </c>
      <c r="B181" s="258" t="s">
        <v>56</v>
      </c>
      <c r="C181" s="250" t="s">
        <v>227</v>
      </c>
      <c r="D181" s="251">
        <v>45379</v>
      </c>
      <c r="E181" s="250">
        <v>414.6</v>
      </c>
      <c r="F181" s="250">
        <v>414.40000000000003</v>
      </c>
      <c r="G181" s="252">
        <v>406.30000000000007</v>
      </c>
      <c r="H181" s="252">
        <v>398.00000000000006</v>
      </c>
      <c r="I181" s="252">
        <v>389.90000000000009</v>
      </c>
      <c r="J181" s="252">
        <v>422.70000000000005</v>
      </c>
      <c r="K181" s="252">
        <v>430.80000000000007</v>
      </c>
      <c r="L181" s="252">
        <v>439.1</v>
      </c>
      <c r="M181" s="253">
        <v>422.5</v>
      </c>
      <c r="N181" s="253">
        <v>406.1</v>
      </c>
      <c r="O181" s="253">
        <v>97493625</v>
      </c>
      <c r="P181" s="254">
        <v>9.8937211578800175E-3</v>
      </c>
    </row>
    <row r="182" spans="1:16" ht="12.75" customHeight="1">
      <c r="A182" s="245">
        <v>172</v>
      </c>
      <c r="B182" s="258" t="s">
        <v>190</v>
      </c>
      <c r="C182" s="250" t="s">
        <v>228</v>
      </c>
      <c r="D182" s="251">
        <v>45379</v>
      </c>
      <c r="E182" s="250">
        <v>153.9</v>
      </c>
      <c r="F182" s="250">
        <v>155.45000000000002</v>
      </c>
      <c r="G182" s="252">
        <v>151.95000000000005</v>
      </c>
      <c r="H182" s="252">
        <v>150.00000000000003</v>
      </c>
      <c r="I182" s="252">
        <v>146.50000000000006</v>
      </c>
      <c r="J182" s="252">
        <v>157.40000000000003</v>
      </c>
      <c r="K182" s="252">
        <v>160.89999999999998</v>
      </c>
      <c r="L182" s="252">
        <v>162.85000000000002</v>
      </c>
      <c r="M182" s="253">
        <v>158.94999999999999</v>
      </c>
      <c r="N182" s="253">
        <v>153.5</v>
      </c>
      <c r="O182" s="253">
        <v>268554000</v>
      </c>
      <c r="P182" s="254">
        <v>8.1725337291477435E-2</v>
      </c>
    </row>
    <row r="183" spans="1:16" ht="12.75" customHeight="1">
      <c r="A183" s="245">
        <v>173</v>
      </c>
      <c r="B183" s="258" t="s">
        <v>132</v>
      </c>
      <c r="C183" s="250" t="s">
        <v>229</v>
      </c>
      <c r="D183" s="251">
        <v>45379</v>
      </c>
      <c r="E183" s="250">
        <v>4142.5</v>
      </c>
      <c r="F183" s="250">
        <v>4140.75</v>
      </c>
      <c r="G183" s="252">
        <v>4110</v>
      </c>
      <c r="H183" s="252">
        <v>4077.5</v>
      </c>
      <c r="I183" s="252">
        <v>4046.75</v>
      </c>
      <c r="J183" s="252">
        <v>4173.25</v>
      </c>
      <c r="K183" s="252">
        <v>4204</v>
      </c>
      <c r="L183" s="252">
        <v>4236.5</v>
      </c>
      <c r="M183" s="253">
        <v>4171.5</v>
      </c>
      <c r="N183" s="253">
        <v>4108.25</v>
      </c>
      <c r="O183" s="253">
        <v>12855325</v>
      </c>
      <c r="P183" s="254">
        <v>8.9551828807669584E-3</v>
      </c>
    </row>
    <row r="184" spans="1:16" ht="12.75" customHeight="1">
      <c r="A184" s="245">
        <v>174</v>
      </c>
      <c r="B184" s="258" t="s">
        <v>87</v>
      </c>
      <c r="C184" s="250" t="s">
        <v>230</v>
      </c>
      <c r="D184" s="251">
        <v>45379</v>
      </c>
      <c r="E184" s="250">
        <v>1291.6500000000001</v>
      </c>
      <c r="F184" s="250">
        <v>1290.0166666666667</v>
      </c>
      <c r="G184" s="252">
        <v>1280.9333333333334</v>
      </c>
      <c r="H184" s="252">
        <v>1270.2166666666667</v>
      </c>
      <c r="I184" s="252">
        <v>1261.1333333333334</v>
      </c>
      <c r="J184" s="252">
        <v>1300.7333333333333</v>
      </c>
      <c r="K184" s="252">
        <v>1309.8166666666668</v>
      </c>
      <c r="L184" s="252">
        <v>1320.5333333333333</v>
      </c>
      <c r="M184" s="253">
        <v>1299.0999999999999</v>
      </c>
      <c r="N184" s="253">
        <v>1279.3</v>
      </c>
      <c r="O184" s="253">
        <v>13827000</v>
      </c>
      <c r="P184" s="254">
        <v>-2.4095875328195137E-2</v>
      </c>
    </row>
    <row r="185" spans="1:16" ht="12.75" customHeight="1">
      <c r="A185" s="245">
        <v>175</v>
      </c>
      <c r="B185" s="258" t="s">
        <v>87</v>
      </c>
      <c r="C185" s="250" t="s">
        <v>231</v>
      </c>
      <c r="D185" s="251">
        <v>45379</v>
      </c>
      <c r="E185" s="250">
        <v>3760.5</v>
      </c>
      <c r="F185" s="250">
        <v>3778.3166666666671</v>
      </c>
      <c r="G185" s="252">
        <v>3736.2833333333342</v>
      </c>
      <c r="H185" s="252">
        <v>3712.0666666666671</v>
      </c>
      <c r="I185" s="252">
        <v>3670.0333333333342</v>
      </c>
      <c r="J185" s="252">
        <v>3802.5333333333342</v>
      </c>
      <c r="K185" s="252">
        <v>3844.5666666666671</v>
      </c>
      <c r="L185" s="252">
        <v>3868.7833333333342</v>
      </c>
      <c r="M185" s="253">
        <v>3820.35</v>
      </c>
      <c r="N185" s="253">
        <v>3754.1</v>
      </c>
      <c r="O185" s="253">
        <v>4809350</v>
      </c>
      <c r="P185" s="254">
        <v>-3.9144617615077927E-3</v>
      </c>
    </row>
    <row r="186" spans="1:16" ht="12.75" customHeight="1">
      <c r="A186" s="245">
        <v>176</v>
      </c>
      <c r="B186" s="258" t="s">
        <v>59</v>
      </c>
      <c r="C186" s="250" t="s">
        <v>232</v>
      </c>
      <c r="D186" s="251">
        <v>45379</v>
      </c>
      <c r="E186" s="250">
        <v>2705.8</v>
      </c>
      <c r="F186" s="250">
        <v>2712.5833333333335</v>
      </c>
      <c r="G186" s="252">
        <v>2669.166666666667</v>
      </c>
      <c r="H186" s="252">
        <v>2632.5333333333333</v>
      </c>
      <c r="I186" s="252">
        <v>2589.1166666666668</v>
      </c>
      <c r="J186" s="252">
        <v>2749.2166666666672</v>
      </c>
      <c r="K186" s="252">
        <v>2792.6333333333341</v>
      </c>
      <c r="L186" s="252">
        <v>2829.2666666666673</v>
      </c>
      <c r="M186" s="253">
        <v>2756</v>
      </c>
      <c r="N186" s="253">
        <v>2675.95</v>
      </c>
      <c r="O186" s="253">
        <v>1640500</v>
      </c>
      <c r="P186" s="254">
        <v>-2.8139810426540283E-2</v>
      </c>
    </row>
    <row r="187" spans="1:16" ht="12.75" customHeight="1">
      <c r="A187" s="245">
        <v>177</v>
      </c>
      <c r="B187" s="258" t="s">
        <v>43</v>
      </c>
      <c r="C187" s="250" t="s">
        <v>233</v>
      </c>
      <c r="D187" s="251">
        <v>45379</v>
      </c>
      <c r="E187" s="250">
        <v>4016.25</v>
      </c>
      <c r="F187" s="250">
        <v>4062.9833333333336</v>
      </c>
      <c r="G187" s="252">
        <v>3860.9666666666672</v>
      </c>
      <c r="H187" s="252">
        <v>3705.6833333333334</v>
      </c>
      <c r="I187" s="252">
        <v>3503.666666666667</v>
      </c>
      <c r="J187" s="252">
        <v>4218.2666666666673</v>
      </c>
      <c r="K187" s="252">
        <v>4420.2833333333338</v>
      </c>
      <c r="L187" s="252">
        <v>4575.5666666666675</v>
      </c>
      <c r="M187" s="253">
        <v>4265</v>
      </c>
      <c r="N187" s="253">
        <v>3907.7</v>
      </c>
      <c r="O187" s="253">
        <v>3010800</v>
      </c>
      <c r="P187" s="254">
        <v>1.8634367097031812E-3</v>
      </c>
    </row>
    <row r="188" spans="1:16" ht="12.75" customHeight="1">
      <c r="A188" s="245">
        <v>178</v>
      </c>
      <c r="B188" s="258" t="s">
        <v>45</v>
      </c>
      <c r="C188" s="250" t="s">
        <v>234</v>
      </c>
      <c r="D188" s="251">
        <v>45379</v>
      </c>
      <c r="E188" s="250">
        <v>2262.9499999999998</v>
      </c>
      <c r="F188" s="250">
        <v>2273.3833333333332</v>
      </c>
      <c r="G188" s="252">
        <v>2244.5666666666666</v>
      </c>
      <c r="H188" s="252">
        <v>2226.1833333333334</v>
      </c>
      <c r="I188" s="252">
        <v>2197.3666666666668</v>
      </c>
      <c r="J188" s="252">
        <v>2291.7666666666664</v>
      </c>
      <c r="K188" s="252">
        <v>2320.583333333333</v>
      </c>
      <c r="L188" s="252">
        <v>2338.9666666666662</v>
      </c>
      <c r="M188" s="253">
        <v>2302.1999999999998</v>
      </c>
      <c r="N188" s="253">
        <v>2255</v>
      </c>
      <c r="O188" s="253">
        <v>5141850</v>
      </c>
      <c r="P188" s="254">
        <v>6.026159008422927E-3</v>
      </c>
    </row>
    <row r="189" spans="1:16" ht="12.75" customHeight="1">
      <c r="A189" s="245">
        <v>179</v>
      </c>
      <c r="B189" s="258" t="s">
        <v>56</v>
      </c>
      <c r="C189" s="250" t="s">
        <v>235</v>
      </c>
      <c r="D189" s="251">
        <v>45379</v>
      </c>
      <c r="E189" s="250">
        <v>1703.1</v>
      </c>
      <c r="F189" s="250">
        <v>1700.5999999999997</v>
      </c>
      <c r="G189" s="252">
        <v>1688.3499999999995</v>
      </c>
      <c r="H189" s="252">
        <v>1673.5999999999997</v>
      </c>
      <c r="I189" s="252">
        <v>1661.3499999999995</v>
      </c>
      <c r="J189" s="252">
        <v>1715.3499999999995</v>
      </c>
      <c r="K189" s="252">
        <v>1727.6</v>
      </c>
      <c r="L189" s="252">
        <v>1742.3499999999995</v>
      </c>
      <c r="M189" s="253">
        <v>1712.85</v>
      </c>
      <c r="N189" s="253">
        <v>1685.85</v>
      </c>
      <c r="O189" s="253">
        <v>2433600</v>
      </c>
      <c r="P189" s="254">
        <v>6.1187365635852493E-3</v>
      </c>
    </row>
    <row r="190" spans="1:16" ht="12.75" customHeight="1">
      <c r="A190" s="245">
        <v>180</v>
      </c>
      <c r="B190" s="258" t="s">
        <v>59</v>
      </c>
      <c r="C190" s="250" t="s">
        <v>236</v>
      </c>
      <c r="D190" s="251">
        <v>45379</v>
      </c>
      <c r="E190" s="250">
        <v>9729.5</v>
      </c>
      <c r="F190" s="250">
        <v>9762.2833333333328</v>
      </c>
      <c r="G190" s="252">
        <v>9678.5666666666657</v>
      </c>
      <c r="H190" s="252">
        <v>9627.6333333333332</v>
      </c>
      <c r="I190" s="252">
        <v>9543.9166666666661</v>
      </c>
      <c r="J190" s="252">
        <v>9813.2166666666653</v>
      </c>
      <c r="K190" s="252">
        <v>9896.9333333333325</v>
      </c>
      <c r="L190" s="252">
        <v>9947.866666666665</v>
      </c>
      <c r="M190" s="253">
        <v>9846</v>
      </c>
      <c r="N190" s="253">
        <v>9711.35</v>
      </c>
      <c r="O190" s="253">
        <v>2411700</v>
      </c>
      <c r="P190" s="254">
        <v>5.4196022845708096E-3</v>
      </c>
    </row>
    <row r="191" spans="1:16" ht="12.75" customHeight="1">
      <c r="A191" s="245">
        <v>181</v>
      </c>
      <c r="B191" s="258" t="s">
        <v>49</v>
      </c>
      <c r="C191" s="250" t="s">
        <v>237</v>
      </c>
      <c r="D191" s="251">
        <v>45379</v>
      </c>
      <c r="E191" s="250">
        <v>479</v>
      </c>
      <c r="F191" s="250">
        <v>482.26666666666665</v>
      </c>
      <c r="G191" s="252">
        <v>474.5333333333333</v>
      </c>
      <c r="H191" s="252">
        <v>470.06666666666666</v>
      </c>
      <c r="I191" s="252">
        <v>462.33333333333331</v>
      </c>
      <c r="J191" s="252">
        <v>486.73333333333329</v>
      </c>
      <c r="K191" s="252">
        <v>494.46666666666664</v>
      </c>
      <c r="L191" s="252">
        <v>498.93333333333328</v>
      </c>
      <c r="M191" s="253">
        <v>490</v>
      </c>
      <c r="N191" s="253">
        <v>477.8</v>
      </c>
      <c r="O191" s="253">
        <v>37882000</v>
      </c>
      <c r="P191" s="254">
        <v>1.4200194904635945E-2</v>
      </c>
    </row>
    <row r="192" spans="1:16" ht="12.75" customHeight="1">
      <c r="A192" s="245">
        <v>182</v>
      </c>
      <c r="B192" s="258" t="s">
        <v>39</v>
      </c>
      <c r="C192" s="250" t="s">
        <v>238</v>
      </c>
      <c r="D192" s="251">
        <v>45379</v>
      </c>
      <c r="E192" s="250">
        <v>276.39999999999998</v>
      </c>
      <c r="F192" s="250">
        <v>278.65000000000003</v>
      </c>
      <c r="G192" s="252">
        <v>273.25000000000006</v>
      </c>
      <c r="H192" s="252">
        <v>270.10000000000002</v>
      </c>
      <c r="I192" s="252">
        <v>264.70000000000005</v>
      </c>
      <c r="J192" s="252">
        <v>281.80000000000007</v>
      </c>
      <c r="K192" s="252">
        <v>287.20000000000005</v>
      </c>
      <c r="L192" s="252">
        <v>290.35000000000008</v>
      </c>
      <c r="M192" s="253">
        <v>284.05</v>
      </c>
      <c r="N192" s="253">
        <v>275.5</v>
      </c>
      <c r="O192" s="253">
        <v>129593500</v>
      </c>
      <c r="P192" s="254">
        <v>-6.7164968444804853E-3</v>
      </c>
    </row>
    <row r="193" spans="1:16" ht="12.75" customHeight="1">
      <c r="A193" s="245">
        <v>183</v>
      </c>
      <c r="B193" s="258" t="s">
        <v>132</v>
      </c>
      <c r="C193" s="250" t="s">
        <v>239</v>
      </c>
      <c r="D193" s="251">
        <v>45379</v>
      </c>
      <c r="E193" s="250">
        <v>1078.3499999999999</v>
      </c>
      <c r="F193" s="250">
        <v>1081.0166666666667</v>
      </c>
      <c r="G193" s="252">
        <v>1066.0333333333333</v>
      </c>
      <c r="H193" s="252">
        <v>1053.7166666666667</v>
      </c>
      <c r="I193" s="252">
        <v>1038.7333333333333</v>
      </c>
      <c r="J193" s="252">
        <v>1093.3333333333333</v>
      </c>
      <c r="K193" s="252">
        <v>1108.3166666666664</v>
      </c>
      <c r="L193" s="252">
        <v>1120.6333333333332</v>
      </c>
      <c r="M193" s="253">
        <v>1096</v>
      </c>
      <c r="N193" s="253">
        <v>1068.7</v>
      </c>
      <c r="O193" s="253">
        <v>8469000</v>
      </c>
      <c r="P193" s="254">
        <v>1.2335939180951015E-2</v>
      </c>
    </row>
    <row r="194" spans="1:16" ht="12.75" customHeight="1">
      <c r="A194" s="245">
        <v>184</v>
      </c>
      <c r="B194" s="258" t="s">
        <v>41</v>
      </c>
      <c r="C194" s="250" t="s">
        <v>240</v>
      </c>
      <c r="D194" s="251">
        <v>45379</v>
      </c>
      <c r="E194" s="250">
        <v>516.54999999999995</v>
      </c>
      <c r="F194" s="250">
        <v>517.11666666666667</v>
      </c>
      <c r="G194" s="252">
        <v>513.08333333333337</v>
      </c>
      <c r="H194" s="252">
        <v>509.61666666666667</v>
      </c>
      <c r="I194" s="252">
        <v>505.58333333333337</v>
      </c>
      <c r="J194" s="252">
        <v>520.58333333333337</v>
      </c>
      <c r="K194" s="252">
        <v>524.61666666666667</v>
      </c>
      <c r="L194" s="252">
        <v>528.08333333333337</v>
      </c>
      <c r="M194" s="253">
        <v>521.15</v>
      </c>
      <c r="N194" s="253">
        <v>513.65</v>
      </c>
      <c r="O194" s="253">
        <v>53454000</v>
      </c>
      <c r="P194" s="254">
        <v>-1.3181214000886132E-2</v>
      </c>
    </row>
    <row r="195" spans="1:16" ht="12.75" customHeight="1">
      <c r="A195" s="245">
        <v>185</v>
      </c>
      <c r="B195" s="258" t="s">
        <v>87</v>
      </c>
      <c r="C195" s="250" t="s">
        <v>241</v>
      </c>
      <c r="D195" s="251">
        <v>45379</v>
      </c>
      <c r="E195" s="250">
        <v>156</v>
      </c>
      <c r="F195" s="250">
        <v>158.70000000000002</v>
      </c>
      <c r="G195" s="252">
        <v>152.70000000000005</v>
      </c>
      <c r="H195" s="252">
        <v>149.40000000000003</v>
      </c>
      <c r="I195" s="252">
        <v>143.40000000000006</v>
      </c>
      <c r="J195" s="252">
        <v>162.00000000000003</v>
      </c>
      <c r="K195" s="252">
        <v>167.99999999999997</v>
      </c>
      <c r="L195" s="252">
        <v>171.3</v>
      </c>
      <c r="M195" s="253">
        <v>164.7</v>
      </c>
      <c r="N195" s="253">
        <v>155.4</v>
      </c>
      <c r="O195" s="253">
        <v>120378000</v>
      </c>
      <c r="P195" s="254">
        <v>-9.8457742134484879E-3</v>
      </c>
    </row>
    <row r="196" spans="1:16" ht="12.75" customHeight="1">
      <c r="A196" s="245">
        <v>186</v>
      </c>
      <c r="B196" s="258" t="s">
        <v>205</v>
      </c>
      <c r="C196" s="250" t="s">
        <v>242</v>
      </c>
      <c r="D196" s="251">
        <v>45379</v>
      </c>
      <c r="E196" s="250">
        <v>998.7</v>
      </c>
      <c r="F196" s="250">
        <v>1000.5333333333333</v>
      </c>
      <c r="G196" s="252">
        <v>982.16666666666663</v>
      </c>
      <c r="H196" s="252">
        <v>965.63333333333333</v>
      </c>
      <c r="I196" s="252">
        <v>947.26666666666665</v>
      </c>
      <c r="J196" s="252">
        <v>1017.0666666666666</v>
      </c>
      <c r="K196" s="252">
        <v>1035.4333333333334</v>
      </c>
      <c r="L196" s="252">
        <v>1051.9666666666667</v>
      </c>
      <c r="M196" s="253">
        <v>1018.9</v>
      </c>
      <c r="N196" s="253">
        <v>984</v>
      </c>
      <c r="O196" s="253">
        <v>7900200</v>
      </c>
      <c r="P196" s="254">
        <v>8.5311572700296739E-2</v>
      </c>
    </row>
    <row r="197" spans="1:16" ht="12.75" customHeight="1">
      <c r="A197" s="245">
        <v>187</v>
      </c>
      <c r="B197" s="258" t="s">
        <v>43</v>
      </c>
      <c r="C197" s="250" t="s">
        <v>242</v>
      </c>
      <c r="D197" s="251">
        <v>45379</v>
      </c>
      <c r="E197" s="250">
        <v>928.3</v>
      </c>
      <c r="F197" s="250">
        <v>929.58333333333337</v>
      </c>
      <c r="G197" s="252">
        <v>924.7166666666667</v>
      </c>
      <c r="H197" s="252">
        <v>921.13333333333333</v>
      </c>
      <c r="I197" s="252">
        <v>916.26666666666665</v>
      </c>
      <c r="J197" s="252">
        <v>933.16666666666674</v>
      </c>
      <c r="K197" s="252">
        <v>938.0333333333333</v>
      </c>
      <c r="L197" s="252">
        <v>941.61666666666679</v>
      </c>
      <c r="M197" s="253">
        <v>934.45</v>
      </c>
      <c r="N197" s="253">
        <v>926</v>
      </c>
      <c r="O197" s="253">
        <v>6537600</v>
      </c>
      <c r="P197" s="254">
        <v>4.8416101812145526E-3</v>
      </c>
    </row>
    <row r="198" spans="1:16" ht="12.75" customHeight="1">
      <c r="A198" s="245"/>
      <c r="B198" s="246"/>
      <c r="C198" s="250"/>
      <c r="D198" s="251"/>
      <c r="E198" s="250"/>
      <c r="F198" s="250"/>
      <c r="G198" s="252"/>
      <c r="H198" s="252"/>
      <c r="I198" s="252"/>
      <c r="J198" s="252"/>
      <c r="K198" s="252"/>
      <c r="L198" s="252"/>
      <c r="M198" s="253"/>
      <c r="N198" s="253"/>
      <c r="O198" s="253"/>
      <c r="P198" s="254"/>
    </row>
    <row r="199" spans="1:16" ht="12.75" customHeight="1">
      <c r="A199" s="239"/>
      <c r="B199" s="246"/>
      <c r="C199" s="239"/>
      <c r="D199" s="240"/>
      <c r="E199" s="241"/>
      <c r="F199" s="241"/>
      <c r="G199" s="242"/>
      <c r="H199" s="242"/>
      <c r="I199" s="242"/>
      <c r="J199" s="242"/>
      <c r="K199" s="242"/>
      <c r="L199" s="242"/>
      <c r="M199" s="239"/>
      <c r="N199" s="239"/>
      <c r="O199" s="243"/>
      <c r="P199" s="244"/>
    </row>
    <row r="200" spans="1:16" ht="12.75" customHeight="1">
      <c r="A200" s="239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9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45363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7" t="s">
        <v>16</v>
      </c>
      <c r="B8" s="349"/>
      <c r="C8" s="352" t="s">
        <v>20</v>
      </c>
      <c r="D8" s="352" t="s">
        <v>21</v>
      </c>
      <c r="E8" s="344" t="s">
        <v>22</v>
      </c>
      <c r="F8" s="345"/>
      <c r="G8" s="346"/>
      <c r="H8" s="344" t="s">
        <v>23</v>
      </c>
      <c r="I8" s="345"/>
      <c r="J8" s="346"/>
      <c r="K8" s="26"/>
      <c r="L8" s="48"/>
      <c r="M8" s="48"/>
      <c r="N8" s="1"/>
      <c r="O8" s="1"/>
    </row>
    <row r="9" spans="1:15" ht="36" customHeight="1">
      <c r="A9" s="348"/>
      <c r="B9" s="351"/>
      <c r="C9" s="351"/>
      <c r="D9" s="35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22332.65</v>
      </c>
      <c r="D10" s="34">
        <v>22388.833333333332</v>
      </c>
      <c r="E10" s="34">
        <v>22251.066666666666</v>
      </c>
      <c r="F10" s="34">
        <v>22169.483333333334</v>
      </c>
      <c r="G10" s="34">
        <v>22031.716666666667</v>
      </c>
      <c r="H10" s="34">
        <v>22470.416666666664</v>
      </c>
      <c r="I10" s="34">
        <v>22608.183333333334</v>
      </c>
      <c r="J10" s="34">
        <v>22689.766666666663</v>
      </c>
      <c r="K10" s="34">
        <v>22526.6</v>
      </c>
      <c r="L10" s="34">
        <v>22307.25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47327.85</v>
      </c>
      <c r="D11" s="34">
        <v>47470.766666666663</v>
      </c>
      <c r="E11" s="34">
        <v>47087.733333333323</v>
      </c>
      <c r="F11" s="34">
        <v>46847.616666666661</v>
      </c>
      <c r="G11" s="34">
        <v>46464.583333333321</v>
      </c>
      <c r="H11" s="34">
        <v>47710.883333333324</v>
      </c>
      <c r="I11" s="34">
        <v>48093.916666666664</v>
      </c>
      <c r="J11" s="34">
        <v>48334.033333333326</v>
      </c>
      <c r="K11" s="34">
        <v>47853.8</v>
      </c>
      <c r="L11" s="34">
        <v>47230.65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5950.85</v>
      </c>
      <c r="D12" s="36">
        <v>5980.9666666666672</v>
      </c>
      <c r="E12" s="36">
        <v>5906.0833333333339</v>
      </c>
      <c r="F12" s="36">
        <v>5861.3166666666666</v>
      </c>
      <c r="G12" s="36">
        <v>5786.4333333333334</v>
      </c>
      <c r="H12" s="36">
        <v>6025.7333333333345</v>
      </c>
      <c r="I12" s="36">
        <v>6100.6166666666677</v>
      </c>
      <c r="J12" s="36">
        <v>6145.383333333335</v>
      </c>
      <c r="K12" s="36">
        <v>6055.85</v>
      </c>
      <c r="L12" s="36">
        <v>5936.2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8278.35</v>
      </c>
      <c r="D13" s="36">
        <v>8300.0833333333339</v>
      </c>
      <c r="E13" s="36">
        <v>8241.8666666666686</v>
      </c>
      <c r="F13" s="36">
        <v>8205.383333333335</v>
      </c>
      <c r="G13" s="36">
        <v>8147.1666666666697</v>
      </c>
      <c r="H13" s="36">
        <v>8336.5666666666675</v>
      </c>
      <c r="I13" s="36">
        <v>8394.783333333331</v>
      </c>
      <c r="J13" s="36">
        <v>8431.2666666666664</v>
      </c>
      <c r="K13" s="36">
        <v>8358.2999999999993</v>
      </c>
      <c r="L13" s="36">
        <v>8263.6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36988.300000000003</v>
      </c>
      <c r="D14" s="36">
        <v>37004.166666666664</v>
      </c>
      <c r="E14" s="36">
        <v>36804.48333333333</v>
      </c>
      <c r="F14" s="36">
        <v>36620.666666666664</v>
      </c>
      <c r="G14" s="36">
        <v>36420.98333333333</v>
      </c>
      <c r="H14" s="36">
        <v>37187.98333333333</v>
      </c>
      <c r="I14" s="36">
        <v>37387.666666666664</v>
      </c>
      <c r="J14" s="36">
        <v>37571.48333333333</v>
      </c>
      <c r="K14" s="36">
        <v>37203.85</v>
      </c>
      <c r="L14" s="36">
        <v>36820.35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9514.35</v>
      </c>
      <c r="D15" s="36">
        <v>9550.0333333333347</v>
      </c>
      <c r="E15" s="36">
        <v>9457.1166666666686</v>
      </c>
      <c r="F15" s="36">
        <v>9399.8833333333332</v>
      </c>
      <c r="G15" s="36">
        <v>9306.9666666666672</v>
      </c>
      <c r="H15" s="36">
        <v>9607.2666666666701</v>
      </c>
      <c r="I15" s="36">
        <v>9700.1833333333379</v>
      </c>
      <c r="J15" s="36">
        <v>9757.4166666666715</v>
      </c>
      <c r="K15" s="36">
        <v>9642.9500000000007</v>
      </c>
      <c r="L15" s="36">
        <v>9492.7999999999993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13876.4</v>
      </c>
      <c r="D16" s="36">
        <v>13906.716666666665</v>
      </c>
      <c r="E16" s="36">
        <v>13822.73333333333</v>
      </c>
      <c r="F16" s="36">
        <v>13769.066666666664</v>
      </c>
      <c r="G16" s="36">
        <v>13685.083333333328</v>
      </c>
      <c r="H16" s="36">
        <v>13960.383333333331</v>
      </c>
      <c r="I16" s="36">
        <v>14044.366666666665</v>
      </c>
      <c r="J16" s="36">
        <v>14098.033333333333</v>
      </c>
      <c r="K16" s="36">
        <v>13990.7</v>
      </c>
      <c r="L16" s="36">
        <v>13853.05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5841.35</v>
      </c>
      <c r="D17" s="36">
        <v>5848.666666666667</v>
      </c>
      <c r="E17" s="36">
        <v>5763.4333333333343</v>
      </c>
      <c r="F17" s="36">
        <v>5685.5166666666673</v>
      </c>
      <c r="G17" s="36">
        <v>5600.2833333333347</v>
      </c>
      <c r="H17" s="36">
        <v>5926.5833333333339</v>
      </c>
      <c r="I17" s="36">
        <v>6011.8166666666657</v>
      </c>
      <c r="J17" s="36">
        <v>6089.7333333333336</v>
      </c>
      <c r="K17" s="31">
        <v>5933.9</v>
      </c>
      <c r="L17" s="31">
        <v>5770.75</v>
      </c>
      <c r="M17" s="31">
        <v>6.9353999999999996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2641.9</v>
      </c>
      <c r="D18" s="36">
        <v>2651.3333333333335</v>
      </c>
      <c r="E18" s="36">
        <v>2625.5666666666671</v>
      </c>
      <c r="F18" s="36">
        <v>2609.2333333333336</v>
      </c>
      <c r="G18" s="36">
        <v>2583.4666666666672</v>
      </c>
      <c r="H18" s="36">
        <v>2667.666666666667</v>
      </c>
      <c r="I18" s="36">
        <v>2693.4333333333334</v>
      </c>
      <c r="J18" s="36">
        <v>2709.7666666666669</v>
      </c>
      <c r="K18" s="31">
        <v>2677.1</v>
      </c>
      <c r="L18" s="31">
        <v>2635</v>
      </c>
      <c r="M18" s="31">
        <v>2.1668500000000002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1599.1</v>
      </c>
      <c r="D19" s="36">
        <v>1588.7833333333335</v>
      </c>
      <c r="E19" s="36">
        <v>1571.5666666666671</v>
      </c>
      <c r="F19" s="36">
        <v>1544.0333333333335</v>
      </c>
      <c r="G19" s="36">
        <v>1526.8166666666671</v>
      </c>
      <c r="H19" s="36">
        <v>1616.3166666666671</v>
      </c>
      <c r="I19" s="36">
        <v>1633.5333333333338</v>
      </c>
      <c r="J19" s="36">
        <v>1661.0666666666671</v>
      </c>
      <c r="K19" s="31">
        <v>1606</v>
      </c>
      <c r="L19" s="31">
        <v>1561.25</v>
      </c>
      <c r="M19" s="31">
        <v>7.3045499999999999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584.20000000000005</v>
      </c>
      <c r="D20" s="36">
        <v>579.61666666666667</v>
      </c>
      <c r="E20" s="36">
        <v>573.88333333333333</v>
      </c>
      <c r="F20" s="36">
        <v>563.56666666666661</v>
      </c>
      <c r="G20" s="36">
        <v>557.83333333333326</v>
      </c>
      <c r="H20" s="36">
        <v>589.93333333333339</v>
      </c>
      <c r="I20" s="36">
        <v>595.66666666666674</v>
      </c>
      <c r="J20" s="36">
        <v>605.98333333333346</v>
      </c>
      <c r="K20" s="31">
        <v>585.35</v>
      </c>
      <c r="L20" s="31">
        <v>569.29999999999995</v>
      </c>
      <c r="M20" s="31">
        <v>45.796460000000003</v>
      </c>
      <c r="N20" s="1"/>
      <c r="O20" s="1"/>
    </row>
    <row r="21" spans="1:15" ht="12.75" customHeight="1">
      <c r="A21" s="51">
        <v>12</v>
      </c>
      <c r="B21" s="53" t="s">
        <v>886</v>
      </c>
      <c r="C21" s="31">
        <v>1063.75</v>
      </c>
      <c r="D21" s="36">
        <v>1070.3500000000001</v>
      </c>
      <c r="E21" s="36">
        <v>1053.4000000000003</v>
      </c>
      <c r="F21" s="36">
        <v>1043.0500000000002</v>
      </c>
      <c r="G21" s="36">
        <v>1026.1000000000004</v>
      </c>
      <c r="H21" s="36">
        <v>1080.7000000000003</v>
      </c>
      <c r="I21" s="36">
        <v>1097.6500000000001</v>
      </c>
      <c r="J21" s="36">
        <v>1108.0000000000002</v>
      </c>
      <c r="K21" s="31">
        <v>1087.3</v>
      </c>
      <c r="L21" s="31">
        <v>1060</v>
      </c>
      <c r="M21" s="31">
        <v>29.016190000000002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3207.35</v>
      </c>
      <c r="D22" s="36">
        <v>3222.1166666666668</v>
      </c>
      <c r="E22" s="36">
        <v>3185.2333333333336</v>
      </c>
      <c r="F22" s="36">
        <v>3163.1166666666668</v>
      </c>
      <c r="G22" s="36">
        <v>3126.2333333333336</v>
      </c>
      <c r="H22" s="36">
        <v>3244.2333333333336</v>
      </c>
      <c r="I22" s="36">
        <v>3281.1166666666668</v>
      </c>
      <c r="J22" s="36">
        <v>3303.2333333333336</v>
      </c>
      <c r="K22" s="31">
        <v>3259</v>
      </c>
      <c r="L22" s="31">
        <v>3200</v>
      </c>
      <c r="M22" s="31">
        <v>7.3885100000000001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1930.3</v>
      </c>
      <c r="D23" s="36">
        <v>1939.3166666666666</v>
      </c>
      <c r="E23" s="36">
        <v>1895.0833333333333</v>
      </c>
      <c r="F23" s="36">
        <v>1859.8666666666666</v>
      </c>
      <c r="G23" s="36">
        <v>1815.6333333333332</v>
      </c>
      <c r="H23" s="36">
        <v>1974.5333333333333</v>
      </c>
      <c r="I23" s="36">
        <v>2018.7666666666669</v>
      </c>
      <c r="J23" s="36">
        <v>2053.9833333333336</v>
      </c>
      <c r="K23" s="31">
        <v>1983.55</v>
      </c>
      <c r="L23" s="31">
        <v>1904.1</v>
      </c>
      <c r="M23" s="31">
        <v>7.5593199999999996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1326.95</v>
      </c>
      <c r="D24" s="36">
        <v>1330.45</v>
      </c>
      <c r="E24" s="36">
        <v>1318.5500000000002</v>
      </c>
      <c r="F24" s="36">
        <v>1310.1500000000001</v>
      </c>
      <c r="G24" s="36">
        <v>1298.2500000000002</v>
      </c>
      <c r="H24" s="36">
        <v>1338.8500000000001</v>
      </c>
      <c r="I24" s="36">
        <v>1350.7500000000002</v>
      </c>
      <c r="J24" s="36">
        <v>1359.15</v>
      </c>
      <c r="K24" s="31">
        <v>1342.35</v>
      </c>
      <c r="L24" s="31">
        <v>1322.05</v>
      </c>
      <c r="M24" s="31">
        <v>22.176729999999999</v>
      </c>
      <c r="N24" s="1"/>
      <c r="O24" s="1"/>
    </row>
    <row r="25" spans="1:15" ht="12.75" customHeight="1">
      <c r="A25" s="51">
        <v>16</v>
      </c>
      <c r="B25" s="53" t="s">
        <v>826</v>
      </c>
      <c r="C25" s="31">
        <v>566.95000000000005</v>
      </c>
      <c r="D25" s="36">
        <v>566.48333333333335</v>
      </c>
      <c r="E25" s="36">
        <v>560.4666666666667</v>
      </c>
      <c r="F25" s="36">
        <v>553.98333333333335</v>
      </c>
      <c r="G25" s="36">
        <v>547.9666666666667</v>
      </c>
      <c r="H25" s="36">
        <v>572.9666666666667</v>
      </c>
      <c r="I25" s="36">
        <v>578.98333333333335</v>
      </c>
      <c r="J25" s="36">
        <v>585.4666666666667</v>
      </c>
      <c r="K25" s="31">
        <v>572.5</v>
      </c>
      <c r="L25" s="31">
        <v>560</v>
      </c>
      <c r="M25" s="31">
        <v>11.58653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1000.15</v>
      </c>
      <c r="D26" s="36">
        <v>1006.8666666666667</v>
      </c>
      <c r="E26" s="36">
        <v>990.83333333333337</v>
      </c>
      <c r="F26" s="36">
        <v>981.51666666666665</v>
      </c>
      <c r="G26" s="36">
        <v>965.48333333333335</v>
      </c>
      <c r="H26" s="36">
        <v>1016.1833333333334</v>
      </c>
      <c r="I26" s="36">
        <v>1032.2166666666667</v>
      </c>
      <c r="J26" s="36">
        <v>1041.5333333333333</v>
      </c>
      <c r="K26" s="31">
        <v>1022.9</v>
      </c>
      <c r="L26" s="31">
        <v>997.55</v>
      </c>
      <c r="M26" s="31">
        <v>36.072490000000002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352.85</v>
      </c>
      <c r="D27" s="36">
        <v>356.36666666666662</v>
      </c>
      <c r="E27" s="36">
        <v>348.48333333333323</v>
      </c>
      <c r="F27" s="36">
        <v>344.11666666666662</v>
      </c>
      <c r="G27" s="36">
        <v>336.23333333333323</v>
      </c>
      <c r="H27" s="36">
        <v>360.73333333333323</v>
      </c>
      <c r="I27" s="36">
        <v>368.61666666666656</v>
      </c>
      <c r="J27" s="36">
        <v>372.98333333333323</v>
      </c>
      <c r="K27" s="31">
        <v>364.25</v>
      </c>
      <c r="L27" s="31">
        <v>352</v>
      </c>
      <c r="M27" s="31">
        <v>15.39837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179.85</v>
      </c>
      <c r="D28" s="36">
        <v>181.28333333333333</v>
      </c>
      <c r="E28" s="36">
        <v>177.71666666666667</v>
      </c>
      <c r="F28" s="36">
        <v>175.58333333333334</v>
      </c>
      <c r="G28" s="36">
        <v>172.01666666666668</v>
      </c>
      <c r="H28" s="36">
        <v>183.41666666666666</v>
      </c>
      <c r="I28" s="36">
        <v>186.98333333333332</v>
      </c>
      <c r="J28" s="36">
        <v>189.11666666666665</v>
      </c>
      <c r="K28" s="31">
        <v>184.85</v>
      </c>
      <c r="L28" s="31">
        <v>179.15</v>
      </c>
      <c r="M28" s="31">
        <v>31.29588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220.35</v>
      </c>
      <c r="D29" s="36">
        <v>222.35</v>
      </c>
      <c r="E29" s="36">
        <v>217.35</v>
      </c>
      <c r="F29" s="36">
        <v>214.35</v>
      </c>
      <c r="G29" s="36">
        <v>209.35</v>
      </c>
      <c r="H29" s="36">
        <v>225.35</v>
      </c>
      <c r="I29" s="36">
        <v>230.35</v>
      </c>
      <c r="J29" s="36">
        <v>233.35</v>
      </c>
      <c r="K29" s="31">
        <v>227.35</v>
      </c>
      <c r="L29" s="31">
        <v>219.35</v>
      </c>
      <c r="M29" s="31">
        <v>31.107859999999999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5157.25</v>
      </c>
      <c r="D30" s="36">
        <v>5173.5333333333338</v>
      </c>
      <c r="E30" s="36">
        <v>5122.0666666666675</v>
      </c>
      <c r="F30" s="36">
        <v>5086.8833333333341</v>
      </c>
      <c r="G30" s="36">
        <v>5035.4166666666679</v>
      </c>
      <c r="H30" s="36">
        <v>5208.7166666666672</v>
      </c>
      <c r="I30" s="36">
        <v>5260.1833333333325</v>
      </c>
      <c r="J30" s="36">
        <v>5295.3666666666668</v>
      </c>
      <c r="K30" s="31">
        <v>5225</v>
      </c>
      <c r="L30" s="31">
        <v>5138.3500000000004</v>
      </c>
      <c r="M30" s="31">
        <v>1.51048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602.04999999999995</v>
      </c>
      <c r="D31" s="36">
        <v>604.88333333333333</v>
      </c>
      <c r="E31" s="36">
        <v>597.36666666666667</v>
      </c>
      <c r="F31" s="36">
        <v>592.68333333333339</v>
      </c>
      <c r="G31" s="36">
        <v>585.16666666666674</v>
      </c>
      <c r="H31" s="36">
        <v>609.56666666666661</v>
      </c>
      <c r="I31" s="36">
        <v>617.08333333333326</v>
      </c>
      <c r="J31" s="36">
        <v>621.76666666666654</v>
      </c>
      <c r="K31" s="31">
        <v>612.4</v>
      </c>
      <c r="L31" s="31">
        <v>600.20000000000005</v>
      </c>
      <c r="M31" s="31">
        <v>25.471450000000001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6204.7</v>
      </c>
      <c r="D32" s="36">
        <v>6155.2666666666673</v>
      </c>
      <c r="E32" s="36">
        <v>6085.5333333333347</v>
      </c>
      <c r="F32" s="36">
        <v>5966.3666666666677</v>
      </c>
      <c r="G32" s="36">
        <v>5896.633333333335</v>
      </c>
      <c r="H32" s="36">
        <v>6274.4333333333343</v>
      </c>
      <c r="I32" s="36">
        <v>6344.1666666666661</v>
      </c>
      <c r="J32" s="36">
        <v>6463.3333333333339</v>
      </c>
      <c r="K32" s="31">
        <v>6225</v>
      </c>
      <c r="L32" s="31">
        <v>6036.1</v>
      </c>
      <c r="M32" s="31">
        <v>5.21556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510.65</v>
      </c>
      <c r="D33" s="36">
        <v>509.93333333333322</v>
      </c>
      <c r="E33" s="36">
        <v>500.06666666666649</v>
      </c>
      <c r="F33" s="36">
        <v>489.48333333333329</v>
      </c>
      <c r="G33" s="36">
        <v>479.61666666666656</v>
      </c>
      <c r="H33" s="36">
        <v>520.51666666666642</v>
      </c>
      <c r="I33" s="36">
        <v>530.3833333333331</v>
      </c>
      <c r="J33" s="36">
        <v>540.96666666666636</v>
      </c>
      <c r="K33" s="31">
        <v>519.79999999999995</v>
      </c>
      <c r="L33" s="31">
        <v>499.35</v>
      </c>
      <c r="M33" s="31">
        <v>30.71219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169.6</v>
      </c>
      <c r="D34" s="36">
        <v>170.5</v>
      </c>
      <c r="E34" s="36">
        <v>168.25</v>
      </c>
      <c r="F34" s="36">
        <v>166.9</v>
      </c>
      <c r="G34" s="36">
        <v>164.65</v>
      </c>
      <c r="H34" s="36">
        <v>171.85</v>
      </c>
      <c r="I34" s="36">
        <v>174.1</v>
      </c>
      <c r="J34" s="36">
        <v>175.45</v>
      </c>
      <c r="K34" s="31">
        <v>172.75</v>
      </c>
      <c r="L34" s="31">
        <v>169.15</v>
      </c>
      <c r="M34" s="31">
        <v>150.18946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2876.85</v>
      </c>
      <c r="D35" s="36">
        <v>2875.5</v>
      </c>
      <c r="E35" s="36">
        <v>2854.45</v>
      </c>
      <c r="F35" s="36">
        <v>2832.0499999999997</v>
      </c>
      <c r="G35" s="36">
        <v>2810.9999999999995</v>
      </c>
      <c r="H35" s="36">
        <v>2897.9</v>
      </c>
      <c r="I35" s="36">
        <v>2918.9500000000003</v>
      </c>
      <c r="J35" s="36">
        <v>2941.3500000000004</v>
      </c>
      <c r="K35" s="31">
        <v>2896.55</v>
      </c>
      <c r="L35" s="31">
        <v>2853.1</v>
      </c>
      <c r="M35" s="31">
        <v>8.6654599999999995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2101</v>
      </c>
      <c r="D36" s="36">
        <v>2101.0833333333335</v>
      </c>
      <c r="E36" s="36">
        <v>2077.2166666666672</v>
      </c>
      <c r="F36" s="36">
        <v>2053.4333333333338</v>
      </c>
      <c r="G36" s="36">
        <v>2029.5666666666675</v>
      </c>
      <c r="H36" s="36">
        <v>2124.8666666666668</v>
      </c>
      <c r="I36" s="36">
        <v>2148.7333333333327</v>
      </c>
      <c r="J36" s="36">
        <v>2172.5166666666664</v>
      </c>
      <c r="K36" s="31">
        <v>2124.9499999999998</v>
      </c>
      <c r="L36" s="31">
        <v>2077.3000000000002</v>
      </c>
      <c r="M36" s="31">
        <v>8.0143400000000007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1064.7</v>
      </c>
      <c r="D37" s="36">
        <v>1064.5833333333335</v>
      </c>
      <c r="E37" s="36">
        <v>1052.2666666666669</v>
      </c>
      <c r="F37" s="36">
        <v>1039.8333333333335</v>
      </c>
      <c r="G37" s="36">
        <v>1027.5166666666669</v>
      </c>
      <c r="H37" s="36">
        <v>1077.0166666666669</v>
      </c>
      <c r="I37" s="36">
        <v>1089.3333333333335</v>
      </c>
      <c r="J37" s="36">
        <v>1101.7666666666669</v>
      </c>
      <c r="K37" s="31">
        <v>1076.9000000000001</v>
      </c>
      <c r="L37" s="31">
        <v>1052.1500000000001</v>
      </c>
      <c r="M37" s="31">
        <v>23.720079999999999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3979.65</v>
      </c>
      <c r="D38" s="36">
        <v>3980.2333333333336</v>
      </c>
      <c r="E38" s="36">
        <v>3935.4666666666672</v>
      </c>
      <c r="F38" s="36">
        <v>3891.2833333333338</v>
      </c>
      <c r="G38" s="36">
        <v>3846.5166666666673</v>
      </c>
      <c r="H38" s="36">
        <v>4024.416666666667</v>
      </c>
      <c r="I38" s="36">
        <v>4069.1833333333334</v>
      </c>
      <c r="J38" s="36">
        <v>4113.3666666666668</v>
      </c>
      <c r="K38" s="31">
        <v>4025</v>
      </c>
      <c r="L38" s="31">
        <v>3936.05</v>
      </c>
      <c r="M38" s="31">
        <v>6.8978099999999998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1105.0999999999999</v>
      </c>
      <c r="D39" s="36">
        <v>1109</v>
      </c>
      <c r="E39" s="36">
        <v>1098</v>
      </c>
      <c r="F39" s="36">
        <v>1090.9000000000001</v>
      </c>
      <c r="G39" s="36">
        <v>1079.9000000000001</v>
      </c>
      <c r="H39" s="36">
        <v>1116.0999999999999</v>
      </c>
      <c r="I39" s="36">
        <v>1127.0999999999999</v>
      </c>
      <c r="J39" s="36">
        <v>1134.1999999999998</v>
      </c>
      <c r="K39" s="31">
        <v>1120</v>
      </c>
      <c r="L39" s="31">
        <v>1101.9000000000001</v>
      </c>
      <c r="M39" s="31">
        <v>67.516409999999993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8659.4</v>
      </c>
      <c r="D40" s="36">
        <v>8771.4666666666672</v>
      </c>
      <c r="E40" s="36">
        <v>8517.9333333333343</v>
      </c>
      <c r="F40" s="36">
        <v>8376.4666666666672</v>
      </c>
      <c r="G40" s="36">
        <v>8122.9333333333343</v>
      </c>
      <c r="H40" s="36">
        <v>8912.9333333333343</v>
      </c>
      <c r="I40" s="36">
        <v>9166.4666666666672</v>
      </c>
      <c r="J40" s="36">
        <v>9307.9333333333343</v>
      </c>
      <c r="K40" s="31">
        <v>9025</v>
      </c>
      <c r="L40" s="31">
        <v>8630</v>
      </c>
      <c r="M40" s="31">
        <v>6.3195699999999997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6433.75</v>
      </c>
      <c r="D41" s="36">
        <v>6463.25</v>
      </c>
      <c r="E41" s="36">
        <v>6374.5</v>
      </c>
      <c r="F41" s="36">
        <v>6315.25</v>
      </c>
      <c r="G41" s="36">
        <v>6226.5</v>
      </c>
      <c r="H41" s="36">
        <v>6522.5</v>
      </c>
      <c r="I41" s="36">
        <v>6611.25</v>
      </c>
      <c r="J41" s="36">
        <v>6670.5</v>
      </c>
      <c r="K41" s="31">
        <v>6552</v>
      </c>
      <c r="L41" s="31">
        <v>6404</v>
      </c>
      <c r="M41" s="31">
        <v>12.039709999999999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1598.8</v>
      </c>
      <c r="D42" s="36">
        <v>1599.3166666666666</v>
      </c>
      <c r="E42" s="36">
        <v>1582.4833333333331</v>
      </c>
      <c r="F42" s="36">
        <v>1566.1666666666665</v>
      </c>
      <c r="G42" s="36">
        <v>1549.333333333333</v>
      </c>
      <c r="H42" s="36">
        <v>1615.6333333333332</v>
      </c>
      <c r="I42" s="36">
        <v>1632.4666666666667</v>
      </c>
      <c r="J42" s="36">
        <v>1648.7833333333333</v>
      </c>
      <c r="K42" s="31">
        <v>1616.15</v>
      </c>
      <c r="L42" s="31">
        <v>1583</v>
      </c>
      <c r="M42" s="31">
        <v>12.855650000000001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8616.15</v>
      </c>
      <c r="D43" s="36">
        <v>8640.8833333333332</v>
      </c>
      <c r="E43" s="36">
        <v>8534.0666666666657</v>
      </c>
      <c r="F43" s="36">
        <v>8451.9833333333318</v>
      </c>
      <c r="G43" s="36">
        <v>8345.1666666666642</v>
      </c>
      <c r="H43" s="36">
        <v>8722.9666666666672</v>
      </c>
      <c r="I43" s="36">
        <v>8829.7833333333365</v>
      </c>
      <c r="J43" s="36">
        <v>8911.8666666666686</v>
      </c>
      <c r="K43" s="31">
        <v>8747.7000000000007</v>
      </c>
      <c r="L43" s="31">
        <v>8558.7999999999993</v>
      </c>
      <c r="M43" s="31">
        <v>0.67923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2246.65</v>
      </c>
      <c r="D44" s="36">
        <v>2234.7666666666669</v>
      </c>
      <c r="E44" s="36">
        <v>2205.6833333333338</v>
      </c>
      <c r="F44" s="36">
        <v>2164.7166666666672</v>
      </c>
      <c r="G44" s="36">
        <v>2135.6333333333341</v>
      </c>
      <c r="H44" s="36">
        <v>2275.7333333333336</v>
      </c>
      <c r="I44" s="36">
        <v>2304.8166666666666</v>
      </c>
      <c r="J44" s="36">
        <v>2345.7833333333333</v>
      </c>
      <c r="K44" s="31">
        <v>2263.85</v>
      </c>
      <c r="L44" s="31">
        <v>2193.8000000000002</v>
      </c>
      <c r="M44" s="31">
        <v>8.6329600000000006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191.8</v>
      </c>
      <c r="D45" s="36">
        <v>192.66666666666666</v>
      </c>
      <c r="E45" s="36">
        <v>189.18333333333331</v>
      </c>
      <c r="F45" s="36">
        <v>186.56666666666666</v>
      </c>
      <c r="G45" s="36">
        <v>183.08333333333331</v>
      </c>
      <c r="H45" s="36">
        <v>195.2833333333333</v>
      </c>
      <c r="I45" s="36">
        <v>198.76666666666665</v>
      </c>
      <c r="J45" s="36">
        <v>201.3833333333333</v>
      </c>
      <c r="K45" s="31">
        <v>196.15</v>
      </c>
      <c r="L45" s="31">
        <v>190.05</v>
      </c>
      <c r="M45" s="31">
        <v>169.36507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277.39999999999998</v>
      </c>
      <c r="D46" s="36">
        <v>279.83333333333331</v>
      </c>
      <c r="E46" s="36">
        <v>274.06666666666661</v>
      </c>
      <c r="F46" s="36">
        <v>270.73333333333329</v>
      </c>
      <c r="G46" s="36">
        <v>264.96666666666658</v>
      </c>
      <c r="H46" s="36">
        <v>283.16666666666663</v>
      </c>
      <c r="I46" s="36">
        <v>288.93333333333339</v>
      </c>
      <c r="J46" s="36">
        <v>292.26666666666665</v>
      </c>
      <c r="K46" s="31">
        <v>285.60000000000002</v>
      </c>
      <c r="L46" s="31">
        <v>276.5</v>
      </c>
      <c r="M46" s="31">
        <v>182.17735999999999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143.9</v>
      </c>
      <c r="D47" s="36">
        <v>145.38333333333335</v>
      </c>
      <c r="E47" s="36">
        <v>141.31666666666672</v>
      </c>
      <c r="F47" s="36">
        <v>138.73333333333338</v>
      </c>
      <c r="G47" s="36">
        <v>134.66666666666674</v>
      </c>
      <c r="H47" s="36">
        <v>147.9666666666667</v>
      </c>
      <c r="I47" s="36">
        <v>152.03333333333336</v>
      </c>
      <c r="J47" s="36">
        <v>154.61666666666667</v>
      </c>
      <c r="K47" s="31">
        <v>149.44999999999999</v>
      </c>
      <c r="L47" s="31">
        <v>142.80000000000001</v>
      </c>
      <c r="M47" s="31">
        <v>163.58359999999999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1447.1</v>
      </c>
      <c r="D48" s="36">
        <v>1449.6833333333334</v>
      </c>
      <c r="E48" s="36">
        <v>1432.4166666666667</v>
      </c>
      <c r="F48" s="36">
        <v>1417.7333333333333</v>
      </c>
      <c r="G48" s="36">
        <v>1400.4666666666667</v>
      </c>
      <c r="H48" s="36">
        <v>1464.3666666666668</v>
      </c>
      <c r="I48" s="36">
        <v>1481.6333333333332</v>
      </c>
      <c r="J48" s="36">
        <v>1496.3166666666668</v>
      </c>
      <c r="K48" s="31">
        <v>1466.95</v>
      </c>
      <c r="L48" s="31">
        <v>1435</v>
      </c>
      <c r="M48" s="31">
        <v>2.7257799999999999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576.35</v>
      </c>
      <c r="D49" s="36">
        <v>576.41666666666663</v>
      </c>
      <c r="E49" s="36">
        <v>568.93333333333328</v>
      </c>
      <c r="F49" s="36">
        <v>561.51666666666665</v>
      </c>
      <c r="G49" s="36">
        <v>554.0333333333333</v>
      </c>
      <c r="H49" s="36">
        <v>583.83333333333326</v>
      </c>
      <c r="I49" s="36">
        <v>591.31666666666661</v>
      </c>
      <c r="J49" s="36">
        <v>598.73333333333323</v>
      </c>
      <c r="K49" s="31">
        <v>583.9</v>
      </c>
      <c r="L49" s="31">
        <v>569</v>
      </c>
      <c r="M49" s="31">
        <v>7.9282899999999996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1768.6</v>
      </c>
      <c r="D50" s="36">
        <v>1786.8666666666668</v>
      </c>
      <c r="E50" s="36">
        <v>1743.7333333333336</v>
      </c>
      <c r="F50" s="36">
        <v>1718.8666666666668</v>
      </c>
      <c r="G50" s="36">
        <v>1675.7333333333336</v>
      </c>
      <c r="H50" s="36">
        <v>1811.7333333333336</v>
      </c>
      <c r="I50" s="36">
        <v>1854.8666666666668</v>
      </c>
      <c r="J50" s="36">
        <v>1879.7333333333336</v>
      </c>
      <c r="K50" s="31">
        <v>1830</v>
      </c>
      <c r="L50" s="31">
        <v>1762</v>
      </c>
      <c r="M50" s="31">
        <v>7.1217699999999997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212.55</v>
      </c>
      <c r="D51" s="36">
        <v>213.63333333333333</v>
      </c>
      <c r="E51" s="36">
        <v>210.81666666666666</v>
      </c>
      <c r="F51" s="36">
        <v>209.08333333333334</v>
      </c>
      <c r="G51" s="36">
        <v>206.26666666666668</v>
      </c>
      <c r="H51" s="36">
        <v>215.36666666666665</v>
      </c>
      <c r="I51" s="36">
        <v>218.18333333333331</v>
      </c>
      <c r="J51" s="36">
        <v>219.91666666666663</v>
      </c>
      <c r="K51" s="31">
        <v>216.45</v>
      </c>
      <c r="L51" s="31">
        <v>211.9</v>
      </c>
      <c r="M51" s="31">
        <v>228.00967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1159.8499999999999</v>
      </c>
      <c r="D52" s="36">
        <v>1164.6166666666666</v>
      </c>
      <c r="E52" s="36">
        <v>1138.6333333333332</v>
      </c>
      <c r="F52" s="36">
        <v>1117.4166666666667</v>
      </c>
      <c r="G52" s="36">
        <v>1091.4333333333334</v>
      </c>
      <c r="H52" s="36">
        <v>1185.833333333333</v>
      </c>
      <c r="I52" s="36">
        <v>1211.8166666666662</v>
      </c>
      <c r="J52" s="36">
        <v>1233.0333333333328</v>
      </c>
      <c r="K52" s="31">
        <v>1190.5999999999999</v>
      </c>
      <c r="L52" s="31">
        <v>1143.4000000000001</v>
      </c>
      <c r="M52" s="31">
        <v>23.15091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254.55</v>
      </c>
      <c r="D53" s="36">
        <v>255.91666666666666</v>
      </c>
      <c r="E53" s="36">
        <v>252.2833333333333</v>
      </c>
      <c r="F53" s="36">
        <v>250.01666666666665</v>
      </c>
      <c r="G53" s="36">
        <v>246.3833333333333</v>
      </c>
      <c r="H53" s="36">
        <v>258.18333333333328</v>
      </c>
      <c r="I53" s="36">
        <v>261.81666666666672</v>
      </c>
      <c r="J53" s="36">
        <v>264.08333333333331</v>
      </c>
      <c r="K53" s="31">
        <v>259.55</v>
      </c>
      <c r="L53" s="31">
        <v>253.65</v>
      </c>
      <c r="M53" s="31">
        <v>206.85650999999999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626.4</v>
      </c>
      <c r="D54" s="36">
        <v>625.71666666666658</v>
      </c>
      <c r="E54" s="36">
        <v>612.73333333333312</v>
      </c>
      <c r="F54" s="36">
        <v>599.06666666666649</v>
      </c>
      <c r="G54" s="36">
        <v>586.08333333333303</v>
      </c>
      <c r="H54" s="36">
        <v>639.38333333333321</v>
      </c>
      <c r="I54" s="36">
        <v>652.36666666666656</v>
      </c>
      <c r="J54" s="36">
        <v>666.0333333333333</v>
      </c>
      <c r="K54" s="31">
        <v>638.70000000000005</v>
      </c>
      <c r="L54" s="31">
        <v>612.04999999999995</v>
      </c>
      <c r="M54" s="31">
        <v>76.765039999999999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1196.5999999999999</v>
      </c>
      <c r="D55" s="36">
        <v>1200.3</v>
      </c>
      <c r="E55" s="36">
        <v>1182.3</v>
      </c>
      <c r="F55" s="36">
        <v>1168</v>
      </c>
      <c r="G55" s="36">
        <v>1150</v>
      </c>
      <c r="H55" s="36">
        <v>1214.5999999999999</v>
      </c>
      <c r="I55" s="36">
        <v>1232.5999999999999</v>
      </c>
      <c r="J55" s="36">
        <v>1246.8999999999999</v>
      </c>
      <c r="K55" s="31">
        <v>1218.3</v>
      </c>
      <c r="L55" s="31">
        <v>1186</v>
      </c>
      <c r="M55" s="31">
        <v>66.792079999999999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279.2</v>
      </c>
      <c r="D56" s="36">
        <v>281.16666666666669</v>
      </c>
      <c r="E56" s="36">
        <v>276.13333333333338</v>
      </c>
      <c r="F56" s="36">
        <v>273.06666666666672</v>
      </c>
      <c r="G56" s="36">
        <v>268.03333333333342</v>
      </c>
      <c r="H56" s="36">
        <v>284.23333333333335</v>
      </c>
      <c r="I56" s="36">
        <v>289.26666666666665</v>
      </c>
      <c r="J56" s="36">
        <v>292.33333333333331</v>
      </c>
      <c r="K56" s="31">
        <v>286.2</v>
      </c>
      <c r="L56" s="31">
        <v>278.10000000000002</v>
      </c>
      <c r="M56" s="31">
        <v>45.691070000000003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29431.200000000001</v>
      </c>
      <c r="D57" s="36">
        <v>29569.416666666668</v>
      </c>
      <c r="E57" s="36">
        <v>29118.833333333336</v>
      </c>
      <c r="F57" s="36">
        <v>28806.466666666667</v>
      </c>
      <c r="G57" s="36">
        <v>28355.883333333335</v>
      </c>
      <c r="H57" s="36">
        <v>29881.783333333336</v>
      </c>
      <c r="I57" s="36">
        <v>30332.366666666672</v>
      </c>
      <c r="J57" s="36">
        <v>30644.733333333337</v>
      </c>
      <c r="K57" s="31">
        <v>30020</v>
      </c>
      <c r="L57" s="31">
        <v>29257.05</v>
      </c>
      <c r="M57" s="31">
        <v>0.46916999999999998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4937.3999999999996</v>
      </c>
      <c r="D58" s="36">
        <v>4922.05</v>
      </c>
      <c r="E58" s="36">
        <v>4886.4500000000007</v>
      </c>
      <c r="F58" s="36">
        <v>4835.5000000000009</v>
      </c>
      <c r="G58" s="36">
        <v>4799.9000000000015</v>
      </c>
      <c r="H58" s="36">
        <v>4973</v>
      </c>
      <c r="I58" s="36">
        <v>5008.6000000000004</v>
      </c>
      <c r="J58" s="36">
        <v>5059.5499999999993</v>
      </c>
      <c r="K58" s="31">
        <v>4957.6499999999996</v>
      </c>
      <c r="L58" s="31">
        <v>4871.1000000000004</v>
      </c>
      <c r="M58" s="31">
        <v>2.95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469.45</v>
      </c>
      <c r="D59" s="36">
        <v>464.34999999999997</v>
      </c>
      <c r="E59" s="36">
        <v>454.49999999999994</v>
      </c>
      <c r="F59" s="36">
        <v>439.54999999999995</v>
      </c>
      <c r="G59" s="36">
        <v>429.69999999999993</v>
      </c>
      <c r="H59" s="36">
        <v>479.29999999999995</v>
      </c>
      <c r="I59" s="36">
        <v>489.15</v>
      </c>
      <c r="J59" s="36">
        <v>504.09999999999997</v>
      </c>
      <c r="K59" s="31">
        <v>474.2</v>
      </c>
      <c r="L59" s="31">
        <v>449.4</v>
      </c>
      <c r="M59" s="31">
        <v>53.601379999999999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586.25</v>
      </c>
      <c r="D60" s="36">
        <v>590.95000000000005</v>
      </c>
      <c r="E60" s="36">
        <v>579.50000000000011</v>
      </c>
      <c r="F60" s="36">
        <v>572.75000000000011</v>
      </c>
      <c r="G60" s="36">
        <v>561.30000000000018</v>
      </c>
      <c r="H60" s="36">
        <v>597.70000000000005</v>
      </c>
      <c r="I60" s="36">
        <v>609.14999999999986</v>
      </c>
      <c r="J60" s="36">
        <v>615.9</v>
      </c>
      <c r="K60" s="31">
        <v>602.4</v>
      </c>
      <c r="L60" s="31">
        <v>584.20000000000005</v>
      </c>
      <c r="M60" s="31">
        <v>63.542560000000002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1095.45</v>
      </c>
      <c r="D61" s="36">
        <v>1096.7166666666669</v>
      </c>
      <c r="E61" s="36">
        <v>1085.5333333333338</v>
      </c>
      <c r="F61" s="36">
        <v>1075.6166666666668</v>
      </c>
      <c r="G61" s="36">
        <v>1064.4333333333336</v>
      </c>
      <c r="H61" s="36">
        <v>1106.6333333333339</v>
      </c>
      <c r="I61" s="36">
        <v>1117.8166666666668</v>
      </c>
      <c r="J61" s="36">
        <v>1127.733333333334</v>
      </c>
      <c r="K61" s="31">
        <v>1107.9000000000001</v>
      </c>
      <c r="L61" s="31">
        <v>1086.8</v>
      </c>
      <c r="M61" s="31">
        <v>20.706589999999998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1504.1</v>
      </c>
      <c r="D62" s="36">
        <v>1503.8833333333332</v>
      </c>
      <c r="E62" s="36">
        <v>1488.7666666666664</v>
      </c>
      <c r="F62" s="36">
        <v>1473.4333333333332</v>
      </c>
      <c r="G62" s="36">
        <v>1458.3166666666664</v>
      </c>
      <c r="H62" s="36">
        <v>1519.2166666666665</v>
      </c>
      <c r="I62" s="36">
        <v>1534.3333333333333</v>
      </c>
      <c r="J62" s="36">
        <v>1549.6666666666665</v>
      </c>
      <c r="K62" s="31">
        <v>1519</v>
      </c>
      <c r="L62" s="31">
        <v>1488.55</v>
      </c>
      <c r="M62" s="31">
        <v>21.839939999999999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453.9</v>
      </c>
      <c r="D63" s="36">
        <v>456.38333333333338</v>
      </c>
      <c r="E63" s="36">
        <v>449.91666666666674</v>
      </c>
      <c r="F63" s="36">
        <v>445.93333333333334</v>
      </c>
      <c r="G63" s="36">
        <v>439.4666666666667</v>
      </c>
      <c r="H63" s="36">
        <v>460.36666666666679</v>
      </c>
      <c r="I63" s="36">
        <v>466.83333333333337</v>
      </c>
      <c r="J63" s="36">
        <v>470.81666666666683</v>
      </c>
      <c r="K63" s="31">
        <v>462.85</v>
      </c>
      <c r="L63" s="31">
        <v>452.4</v>
      </c>
      <c r="M63" s="31">
        <v>78.247380000000007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6247.65</v>
      </c>
      <c r="D64" s="36">
        <v>6241.1166666666659</v>
      </c>
      <c r="E64" s="36">
        <v>6179.5333333333319</v>
      </c>
      <c r="F64" s="36">
        <v>6111.4166666666661</v>
      </c>
      <c r="G64" s="36">
        <v>6049.8333333333321</v>
      </c>
      <c r="H64" s="36">
        <v>6309.2333333333318</v>
      </c>
      <c r="I64" s="36">
        <v>6370.8166666666657</v>
      </c>
      <c r="J64" s="36">
        <v>6438.9333333333316</v>
      </c>
      <c r="K64" s="31">
        <v>6302.7</v>
      </c>
      <c r="L64" s="31">
        <v>6173</v>
      </c>
      <c r="M64" s="31">
        <v>4.8692700000000002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2606.85</v>
      </c>
      <c r="D65" s="36">
        <v>2603.4833333333331</v>
      </c>
      <c r="E65" s="36">
        <v>2582.0666666666662</v>
      </c>
      <c r="F65" s="36">
        <v>2557.2833333333328</v>
      </c>
      <c r="G65" s="36">
        <v>2535.8666666666659</v>
      </c>
      <c r="H65" s="36">
        <v>2628.2666666666664</v>
      </c>
      <c r="I65" s="36">
        <v>2649.6833333333334</v>
      </c>
      <c r="J65" s="36">
        <v>2674.4666666666667</v>
      </c>
      <c r="K65" s="31">
        <v>2624.9</v>
      </c>
      <c r="L65" s="31">
        <v>2578.6999999999998</v>
      </c>
      <c r="M65" s="31">
        <v>2.2298900000000001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955.75</v>
      </c>
      <c r="D66" s="36">
        <v>959.36666666666667</v>
      </c>
      <c r="E66" s="36">
        <v>947.13333333333333</v>
      </c>
      <c r="F66" s="36">
        <v>938.51666666666665</v>
      </c>
      <c r="G66" s="36">
        <v>926.2833333333333</v>
      </c>
      <c r="H66" s="36">
        <v>967.98333333333335</v>
      </c>
      <c r="I66" s="36">
        <v>980.2166666666667</v>
      </c>
      <c r="J66" s="36">
        <v>988.83333333333337</v>
      </c>
      <c r="K66" s="31">
        <v>971.6</v>
      </c>
      <c r="L66" s="31">
        <v>950.75</v>
      </c>
      <c r="M66" s="31">
        <v>16.742560000000001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1119.25</v>
      </c>
      <c r="D67" s="36">
        <v>1117.8</v>
      </c>
      <c r="E67" s="36">
        <v>1105.5</v>
      </c>
      <c r="F67" s="36">
        <v>1091.75</v>
      </c>
      <c r="G67" s="36">
        <v>1079.45</v>
      </c>
      <c r="H67" s="36">
        <v>1131.55</v>
      </c>
      <c r="I67" s="36">
        <v>1143.8499999999997</v>
      </c>
      <c r="J67" s="36">
        <v>1157.5999999999999</v>
      </c>
      <c r="K67" s="31">
        <v>1130.0999999999999</v>
      </c>
      <c r="L67" s="31">
        <v>1104.05</v>
      </c>
      <c r="M67" s="31">
        <v>5.3285799999999997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288.8</v>
      </c>
      <c r="D68" s="36">
        <v>289.98333333333335</v>
      </c>
      <c r="E68" s="36">
        <v>286.81666666666672</v>
      </c>
      <c r="F68" s="36">
        <v>284.83333333333337</v>
      </c>
      <c r="G68" s="36">
        <v>281.66666666666674</v>
      </c>
      <c r="H68" s="36">
        <v>291.9666666666667</v>
      </c>
      <c r="I68" s="36">
        <v>295.13333333333333</v>
      </c>
      <c r="J68" s="36">
        <v>297.11666666666667</v>
      </c>
      <c r="K68" s="31">
        <v>293.14999999999998</v>
      </c>
      <c r="L68" s="31">
        <v>288</v>
      </c>
      <c r="M68" s="31">
        <v>5.9363000000000001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2795.85</v>
      </c>
      <c r="D69" s="36">
        <v>2823.85</v>
      </c>
      <c r="E69" s="36">
        <v>2755.75</v>
      </c>
      <c r="F69" s="36">
        <v>2715.65</v>
      </c>
      <c r="G69" s="36">
        <v>2647.55</v>
      </c>
      <c r="H69" s="36">
        <v>2863.95</v>
      </c>
      <c r="I69" s="36">
        <v>2932.0499999999993</v>
      </c>
      <c r="J69" s="36">
        <v>2972.1499999999996</v>
      </c>
      <c r="K69" s="31">
        <v>2891.95</v>
      </c>
      <c r="L69" s="31">
        <v>2783.75</v>
      </c>
      <c r="M69" s="31">
        <v>11.832459999999999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911.25</v>
      </c>
      <c r="D70" s="36">
        <v>917.25</v>
      </c>
      <c r="E70" s="36">
        <v>901.2</v>
      </c>
      <c r="F70" s="36">
        <v>891.15000000000009</v>
      </c>
      <c r="G70" s="36">
        <v>875.10000000000014</v>
      </c>
      <c r="H70" s="36">
        <v>927.3</v>
      </c>
      <c r="I70" s="36">
        <v>943.34999999999991</v>
      </c>
      <c r="J70" s="36">
        <v>953.39999999999986</v>
      </c>
      <c r="K70" s="31">
        <v>933.3</v>
      </c>
      <c r="L70" s="31">
        <v>907.2</v>
      </c>
      <c r="M70" s="31">
        <v>45.110729999999997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533.4</v>
      </c>
      <c r="D71" s="36">
        <v>534.4666666666667</v>
      </c>
      <c r="E71" s="36">
        <v>530.53333333333342</v>
      </c>
      <c r="F71" s="36">
        <v>527.66666666666674</v>
      </c>
      <c r="G71" s="36">
        <v>523.73333333333346</v>
      </c>
      <c r="H71" s="36">
        <v>537.33333333333337</v>
      </c>
      <c r="I71" s="36">
        <v>541.26666666666677</v>
      </c>
      <c r="J71" s="36">
        <v>544.13333333333333</v>
      </c>
      <c r="K71" s="31">
        <v>538.4</v>
      </c>
      <c r="L71" s="31">
        <v>531.6</v>
      </c>
      <c r="M71" s="31">
        <v>9.8413799999999991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1939.25</v>
      </c>
      <c r="D72" s="36">
        <v>1950.7333333333333</v>
      </c>
      <c r="E72" s="36">
        <v>1923.5166666666667</v>
      </c>
      <c r="F72" s="36">
        <v>1907.7833333333333</v>
      </c>
      <c r="G72" s="36">
        <v>1880.5666666666666</v>
      </c>
      <c r="H72" s="36">
        <v>1966.4666666666667</v>
      </c>
      <c r="I72" s="36">
        <v>1993.6833333333334</v>
      </c>
      <c r="J72" s="36">
        <v>2009.4166666666667</v>
      </c>
      <c r="K72" s="31">
        <v>1977.95</v>
      </c>
      <c r="L72" s="31">
        <v>1935</v>
      </c>
      <c r="M72" s="31">
        <v>3.18811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2165.4499999999998</v>
      </c>
      <c r="D73" s="36">
        <v>2179.3833333333337</v>
      </c>
      <c r="E73" s="36">
        <v>2143.6166666666672</v>
      </c>
      <c r="F73" s="36">
        <v>2121.7833333333338</v>
      </c>
      <c r="G73" s="36">
        <v>2086.0166666666673</v>
      </c>
      <c r="H73" s="36">
        <v>2201.2166666666672</v>
      </c>
      <c r="I73" s="36">
        <v>2236.9833333333336</v>
      </c>
      <c r="J73" s="36">
        <v>2258.8166666666671</v>
      </c>
      <c r="K73" s="31">
        <v>2215.15</v>
      </c>
      <c r="L73" s="31">
        <v>2157.5500000000002</v>
      </c>
      <c r="M73" s="31">
        <v>1.2629900000000001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456.55</v>
      </c>
      <c r="D74" s="36">
        <v>458.63333333333338</v>
      </c>
      <c r="E74" s="36">
        <v>449.31666666666678</v>
      </c>
      <c r="F74" s="36">
        <v>442.08333333333337</v>
      </c>
      <c r="G74" s="36">
        <v>432.76666666666677</v>
      </c>
      <c r="H74" s="36">
        <v>465.86666666666679</v>
      </c>
      <c r="I74" s="36">
        <v>475.18333333333339</v>
      </c>
      <c r="J74" s="36">
        <v>482.4166666666668</v>
      </c>
      <c r="K74" s="31">
        <v>467.95</v>
      </c>
      <c r="L74" s="31">
        <v>451.4</v>
      </c>
      <c r="M74" s="31">
        <v>28.633649999999999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153.94999999999999</v>
      </c>
      <c r="D75" s="36">
        <v>154.19999999999999</v>
      </c>
      <c r="E75" s="36">
        <v>152.44999999999999</v>
      </c>
      <c r="F75" s="36">
        <v>150.94999999999999</v>
      </c>
      <c r="G75" s="36">
        <v>149.19999999999999</v>
      </c>
      <c r="H75" s="36">
        <v>155.69999999999999</v>
      </c>
      <c r="I75" s="36">
        <v>157.44999999999999</v>
      </c>
      <c r="J75" s="36">
        <v>158.94999999999999</v>
      </c>
      <c r="K75" s="31">
        <v>155.94999999999999</v>
      </c>
      <c r="L75" s="31">
        <v>152.69999999999999</v>
      </c>
      <c r="M75" s="31">
        <v>18.804110000000001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3604.75</v>
      </c>
      <c r="D76" s="36">
        <v>3614.2833333333333</v>
      </c>
      <c r="E76" s="36">
        <v>3576.5166666666664</v>
      </c>
      <c r="F76" s="36">
        <v>3548.2833333333333</v>
      </c>
      <c r="G76" s="36">
        <v>3510.5166666666664</v>
      </c>
      <c r="H76" s="36">
        <v>3642.5166666666664</v>
      </c>
      <c r="I76" s="36">
        <v>3680.2833333333338</v>
      </c>
      <c r="J76" s="36">
        <v>3708.5166666666664</v>
      </c>
      <c r="K76" s="31">
        <v>3652.05</v>
      </c>
      <c r="L76" s="31">
        <v>3586.05</v>
      </c>
      <c r="M76" s="31">
        <v>4.0827900000000001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7051.05</v>
      </c>
      <c r="D77" s="36">
        <v>7105.2833333333328</v>
      </c>
      <c r="E77" s="36">
        <v>6980.7666666666655</v>
      </c>
      <c r="F77" s="36">
        <v>6910.4833333333327</v>
      </c>
      <c r="G77" s="36">
        <v>6785.9666666666653</v>
      </c>
      <c r="H77" s="36">
        <v>7175.5666666666657</v>
      </c>
      <c r="I77" s="36">
        <v>7300.0833333333321</v>
      </c>
      <c r="J77" s="36">
        <v>7370.3666666666659</v>
      </c>
      <c r="K77" s="31">
        <v>7229.8</v>
      </c>
      <c r="L77" s="31">
        <v>7035</v>
      </c>
      <c r="M77" s="31">
        <v>2.1430400000000001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2142.85</v>
      </c>
      <c r="D78" s="36">
        <v>2155.8666666666668</v>
      </c>
      <c r="E78" s="36">
        <v>2119.9833333333336</v>
      </c>
      <c r="F78" s="36">
        <v>2097.1166666666668</v>
      </c>
      <c r="G78" s="36">
        <v>2061.2333333333336</v>
      </c>
      <c r="H78" s="36">
        <v>2178.7333333333336</v>
      </c>
      <c r="I78" s="36">
        <v>2214.6166666666668</v>
      </c>
      <c r="J78" s="36">
        <v>2237.4833333333336</v>
      </c>
      <c r="K78" s="31">
        <v>2191.75</v>
      </c>
      <c r="L78" s="31">
        <v>2133</v>
      </c>
      <c r="M78" s="31">
        <v>1.9619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6387.45</v>
      </c>
      <c r="D79" s="36">
        <v>6373.6833333333334</v>
      </c>
      <c r="E79" s="36">
        <v>6323.7666666666664</v>
      </c>
      <c r="F79" s="36">
        <v>6260.083333333333</v>
      </c>
      <c r="G79" s="36">
        <v>6210.1666666666661</v>
      </c>
      <c r="H79" s="36">
        <v>6437.3666666666668</v>
      </c>
      <c r="I79" s="36">
        <v>6487.2833333333328</v>
      </c>
      <c r="J79" s="36">
        <v>6550.9666666666672</v>
      </c>
      <c r="K79" s="31">
        <v>6423.6</v>
      </c>
      <c r="L79" s="31">
        <v>6310</v>
      </c>
      <c r="M79" s="31">
        <v>2.8247300000000002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3783.9</v>
      </c>
      <c r="D80" s="36">
        <v>3789.6166666666668</v>
      </c>
      <c r="E80" s="36">
        <v>3764.2833333333338</v>
      </c>
      <c r="F80" s="36">
        <v>3744.666666666667</v>
      </c>
      <c r="G80" s="36">
        <v>3719.3333333333339</v>
      </c>
      <c r="H80" s="36">
        <v>3809.2333333333336</v>
      </c>
      <c r="I80" s="36">
        <v>3834.5666666666666</v>
      </c>
      <c r="J80" s="36">
        <v>3854.1833333333334</v>
      </c>
      <c r="K80" s="31">
        <v>3814.95</v>
      </c>
      <c r="L80" s="31">
        <v>3770</v>
      </c>
      <c r="M80" s="31">
        <v>3.7333500000000002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2838.1</v>
      </c>
      <c r="D81" s="36">
        <v>2847.6</v>
      </c>
      <c r="E81" s="36">
        <v>2821.6499999999996</v>
      </c>
      <c r="F81" s="36">
        <v>2805.2</v>
      </c>
      <c r="G81" s="36">
        <v>2779.2499999999995</v>
      </c>
      <c r="H81" s="36">
        <v>2864.0499999999997</v>
      </c>
      <c r="I81" s="36">
        <v>2889.9999999999995</v>
      </c>
      <c r="J81" s="36">
        <v>2906.45</v>
      </c>
      <c r="K81" s="31">
        <v>2873.55</v>
      </c>
      <c r="L81" s="31">
        <v>2831.15</v>
      </c>
      <c r="M81" s="31">
        <v>1.4257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160.15</v>
      </c>
      <c r="D82" s="36">
        <v>159.71666666666667</v>
      </c>
      <c r="E82" s="36">
        <v>158.13333333333333</v>
      </c>
      <c r="F82" s="36">
        <v>156.11666666666665</v>
      </c>
      <c r="G82" s="36">
        <v>154.5333333333333</v>
      </c>
      <c r="H82" s="36">
        <v>161.73333333333335</v>
      </c>
      <c r="I82" s="36">
        <v>163.31666666666666</v>
      </c>
      <c r="J82" s="36">
        <v>165.33333333333337</v>
      </c>
      <c r="K82" s="31">
        <v>161.30000000000001</v>
      </c>
      <c r="L82" s="31">
        <v>157.69999999999999</v>
      </c>
      <c r="M82" s="31">
        <v>59.945239999999998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155.4</v>
      </c>
      <c r="D83" s="36">
        <v>155.75</v>
      </c>
      <c r="E83" s="36">
        <v>154.30000000000001</v>
      </c>
      <c r="F83" s="36">
        <v>153.20000000000002</v>
      </c>
      <c r="G83" s="36">
        <v>151.75000000000003</v>
      </c>
      <c r="H83" s="36">
        <v>156.85</v>
      </c>
      <c r="I83" s="36">
        <v>158.29999999999998</v>
      </c>
      <c r="J83" s="36">
        <v>159.39999999999998</v>
      </c>
      <c r="K83" s="31">
        <v>157.19999999999999</v>
      </c>
      <c r="L83" s="31">
        <v>154.65</v>
      </c>
      <c r="M83" s="31">
        <v>123.53089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684.05</v>
      </c>
      <c r="D84" s="36">
        <v>691.69999999999993</v>
      </c>
      <c r="E84" s="36">
        <v>672.39999999999986</v>
      </c>
      <c r="F84" s="36">
        <v>660.74999999999989</v>
      </c>
      <c r="G84" s="36">
        <v>641.44999999999982</v>
      </c>
      <c r="H84" s="36">
        <v>703.34999999999991</v>
      </c>
      <c r="I84" s="36">
        <v>722.64999999999986</v>
      </c>
      <c r="J84" s="36">
        <v>734.3</v>
      </c>
      <c r="K84" s="31">
        <v>711</v>
      </c>
      <c r="L84" s="31">
        <v>680.05</v>
      </c>
      <c r="M84" s="31">
        <v>2.3506300000000002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412.7</v>
      </c>
      <c r="D85" s="36">
        <v>407.15000000000003</v>
      </c>
      <c r="E85" s="36">
        <v>397.75000000000006</v>
      </c>
      <c r="F85" s="36">
        <v>382.8</v>
      </c>
      <c r="G85" s="36">
        <v>373.40000000000003</v>
      </c>
      <c r="H85" s="36">
        <v>422.10000000000008</v>
      </c>
      <c r="I85" s="36">
        <v>431.50000000000006</v>
      </c>
      <c r="J85" s="36">
        <v>446.4500000000001</v>
      </c>
      <c r="K85" s="31">
        <v>416.55</v>
      </c>
      <c r="L85" s="31">
        <v>392.2</v>
      </c>
      <c r="M85" s="31">
        <v>29.133579999999998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183.25</v>
      </c>
      <c r="D86" s="36">
        <v>184.4</v>
      </c>
      <c r="E86" s="36">
        <v>180.8</v>
      </c>
      <c r="F86" s="36">
        <v>178.35</v>
      </c>
      <c r="G86" s="36">
        <v>174.75</v>
      </c>
      <c r="H86" s="36">
        <v>186.85000000000002</v>
      </c>
      <c r="I86" s="36">
        <v>190.45</v>
      </c>
      <c r="J86" s="36">
        <v>192.90000000000003</v>
      </c>
      <c r="K86" s="31">
        <v>188</v>
      </c>
      <c r="L86" s="31">
        <v>181.95</v>
      </c>
      <c r="M86" s="31">
        <v>140.87638999999999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1752.8</v>
      </c>
      <c r="D87" s="36">
        <v>1753.8333333333333</v>
      </c>
      <c r="E87" s="36">
        <v>1730.9166666666665</v>
      </c>
      <c r="F87" s="36">
        <v>1709.0333333333333</v>
      </c>
      <c r="G87" s="36">
        <v>1686.1166666666666</v>
      </c>
      <c r="H87" s="36">
        <v>1775.7166666666665</v>
      </c>
      <c r="I87" s="36">
        <v>1798.633333333333</v>
      </c>
      <c r="J87" s="36">
        <v>1820.5166666666664</v>
      </c>
      <c r="K87" s="31">
        <v>1776.75</v>
      </c>
      <c r="L87" s="31">
        <v>1731.95</v>
      </c>
      <c r="M87" s="31">
        <v>1.2682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1238.3</v>
      </c>
      <c r="D88" s="36">
        <v>1244.75</v>
      </c>
      <c r="E88" s="36">
        <v>1228.45</v>
      </c>
      <c r="F88" s="36">
        <v>1218.6000000000001</v>
      </c>
      <c r="G88" s="36">
        <v>1202.3000000000002</v>
      </c>
      <c r="H88" s="36">
        <v>1254.5999999999999</v>
      </c>
      <c r="I88" s="36">
        <v>1270.9000000000001</v>
      </c>
      <c r="J88" s="36">
        <v>1280.7499999999998</v>
      </c>
      <c r="K88" s="31">
        <v>1261.05</v>
      </c>
      <c r="L88" s="31">
        <v>1234.9000000000001</v>
      </c>
      <c r="M88" s="31">
        <v>6.6105099999999997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2421.15</v>
      </c>
      <c r="D89" s="36">
        <v>2441.75</v>
      </c>
      <c r="E89" s="36">
        <v>2386.5</v>
      </c>
      <c r="F89" s="36">
        <v>2351.85</v>
      </c>
      <c r="G89" s="36">
        <v>2296.6</v>
      </c>
      <c r="H89" s="36">
        <v>2476.4</v>
      </c>
      <c r="I89" s="36">
        <v>2531.65</v>
      </c>
      <c r="J89" s="36">
        <v>2566.3000000000002</v>
      </c>
      <c r="K89" s="31">
        <v>2497</v>
      </c>
      <c r="L89" s="31">
        <v>2407.1</v>
      </c>
      <c r="M89" s="31">
        <v>7.12005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2236.8000000000002</v>
      </c>
      <c r="D90" s="36">
        <v>2244.2833333333333</v>
      </c>
      <c r="E90" s="36">
        <v>2218.0166666666664</v>
      </c>
      <c r="F90" s="36">
        <v>2199.2333333333331</v>
      </c>
      <c r="G90" s="36">
        <v>2172.9666666666662</v>
      </c>
      <c r="H90" s="36">
        <v>2263.0666666666666</v>
      </c>
      <c r="I90" s="36">
        <v>2289.3333333333339</v>
      </c>
      <c r="J90" s="36">
        <v>2308.1166666666668</v>
      </c>
      <c r="K90" s="31">
        <v>2270.5500000000002</v>
      </c>
      <c r="L90" s="31">
        <v>2225.5</v>
      </c>
      <c r="M90" s="31">
        <v>5.9954599999999996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3435.85</v>
      </c>
      <c r="D91" s="36">
        <v>3487.4</v>
      </c>
      <c r="E91" s="36">
        <v>3368.4500000000003</v>
      </c>
      <c r="F91" s="36">
        <v>3301.05</v>
      </c>
      <c r="G91" s="36">
        <v>3182.1000000000004</v>
      </c>
      <c r="H91" s="36">
        <v>3554.8</v>
      </c>
      <c r="I91" s="36">
        <v>3673.75</v>
      </c>
      <c r="J91" s="36">
        <v>3741.15</v>
      </c>
      <c r="K91" s="31">
        <v>3606.35</v>
      </c>
      <c r="L91" s="31">
        <v>3420</v>
      </c>
      <c r="M91" s="31">
        <v>0.34549999999999997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565.5</v>
      </c>
      <c r="D92" s="36">
        <v>566.15</v>
      </c>
      <c r="E92" s="36">
        <v>555.34999999999991</v>
      </c>
      <c r="F92" s="36">
        <v>545.19999999999993</v>
      </c>
      <c r="G92" s="36">
        <v>534.39999999999986</v>
      </c>
      <c r="H92" s="36">
        <v>576.29999999999995</v>
      </c>
      <c r="I92" s="36">
        <v>587.09999999999991</v>
      </c>
      <c r="J92" s="36">
        <v>597.25</v>
      </c>
      <c r="K92" s="31">
        <v>576.95000000000005</v>
      </c>
      <c r="L92" s="31">
        <v>556</v>
      </c>
      <c r="M92" s="31">
        <v>8.0054099999999995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1638.65</v>
      </c>
      <c r="D93" s="36">
        <v>1643.5</v>
      </c>
      <c r="E93" s="36">
        <v>1627.2</v>
      </c>
      <c r="F93" s="36">
        <v>1615.75</v>
      </c>
      <c r="G93" s="36">
        <v>1599.45</v>
      </c>
      <c r="H93" s="36">
        <v>1654.95</v>
      </c>
      <c r="I93" s="36">
        <v>1671.2500000000002</v>
      </c>
      <c r="J93" s="36">
        <v>1682.7</v>
      </c>
      <c r="K93" s="31">
        <v>1659.8</v>
      </c>
      <c r="L93" s="31">
        <v>1632.05</v>
      </c>
      <c r="M93" s="31">
        <v>29.709019999999999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3768.1</v>
      </c>
      <c r="D94" s="36">
        <v>3775.9166666666665</v>
      </c>
      <c r="E94" s="36">
        <v>3717.1833333333329</v>
      </c>
      <c r="F94" s="36">
        <v>3666.2666666666664</v>
      </c>
      <c r="G94" s="36">
        <v>3607.5333333333328</v>
      </c>
      <c r="H94" s="36">
        <v>3826.833333333333</v>
      </c>
      <c r="I94" s="36">
        <v>3885.5666666666666</v>
      </c>
      <c r="J94" s="36">
        <v>3936.4833333333331</v>
      </c>
      <c r="K94" s="31">
        <v>3834.65</v>
      </c>
      <c r="L94" s="31">
        <v>3725</v>
      </c>
      <c r="M94" s="31">
        <v>5.5558399999999999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1427.8</v>
      </c>
      <c r="D95" s="36">
        <v>1432.25</v>
      </c>
      <c r="E95" s="36">
        <v>1418.55</v>
      </c>
      <c r="F95" s="36">
        <v>1409.3</v>
      </c>
      <c r="G95" s="36">
        <v>1395.6</v>
      </c>
      <c r="H95" s="36">
        <v>1441.5</v>
      </c>
      <c r="I95" s="36">
        <v>1455.1999999999998</v>
      </c>
      <c r="J95" s="36">
        <v>1464.45</v>
      </c>
      <c r="K95" s="31">
        <v>1445.95</v>
      </c>
      <c r="L95" s="31">
        <v>1423</v>
      </c>
      <c r="M95" s="31">
        <v>252.65547000000001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620.85</v>
      </c>
      <c r="D96" s="36">
        <v>622.91666666666663</v>
      </c>
      <c r="E96" s="36">
        <v>616.83333333333326</v>
      </c>
      <c r="F96" s="36">
        <v>612.81666666666661</v>
      </c>
      <c r="G96" s="36">
        <v>606.73333333333323</v>
      </c>
      <c r="H96" s="36">
        <v>626.93333333333328</v>
      </c>
      <c r="I96" s="36">
        <v>633.01666666666654</v>
      </c>
      <c r="J96" s="36">
        <v>637.0333333333333</v>
      </c>
      <c r="K96" s="31">
        <v>629</v>
      </c>
      <c r="L96" s="31">
        <v>618.9</v>
      </c>
      <c r="M96" s="31">
        <v>37.772419999999997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1542.45</v>
      </c>
      <c r="D97" s="36">
        <v>1545.6500000000003</v>
      </c>
      <c r="E97" s="36">
        <v>1529.9500000000007</v>
      </c>
      <c r="F97" s="36">
        <v>1517.4500000000005</v>
      </c>
      <c r="G97" s="36">
        <v>1501.7500000000009</v>
      </c>
      <c r="H97" s="36">
        <v>1558.1500000000005</v>
      </c>
      <c r="I97" s="36">
        <v>1573.85</v>
      </c>
      <c r="J97" s="36">
        <v>1586.3500000000004</v>
      </c>
      <c r="K97" s="31">
        <v>1561.35</v>
      </c>
      <c r="L97" s="31">
        <v>1533.15</v>
      </c>
      <c r="M97" s="31">
        <v>7.6641599999999999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4671.7</v>
      </c>
      <c r="D98" s="36">
        <v>4665.75</v>
      </c>
      <c r="E98" s="36">
        <v>4606.5</v>
      </c>
      <c r="F98" s="36">
        <v>4541.3</v>
      </c>
      <c r="G98" s="36">
        <v>4482.05</v>
      </c>
      <c r="H98" s="36">
        <v>4730.95</v>
      </c>
      <c r="I98" s="36">
        <v>4790.2</v>
      </c>
      <c r="J98" s="36">
        <v>4855.3999999999996</v>
      </c>
      <c r="K98" s="31">
        <v>4725</v>
      </c>
      <c r="L98" s="31">
        <v>4600.55</v>
      </c>
      <c r="M98" s="31">
        <v>6.4417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533.70000000000005</v>
      </c>
      <c r="D99" s="36">
        <v>536.35</v>
      </c>
      <c r="E99" s="36">
        <v>529.45000000000005</v>
      </c>
      <c r="F99" s="36">
        <v>525.20000000000005</v>
      </c>
      <c r="G99" s="36">
        <v>518.30000000000007</v>
      </c>
      <c r="H99" s="36">
        <v>540.6</v>
      </c>
      <c r="I99" s="36">
        <v>547.49999999999989</v>
      </c>
      <c r="J99" s="36">
        <v>551.75</v>
      </c>
      <c r="K99" s="31">
        <v>543.25</v>
      </c>
      <c r="L99" s="31">
        <v>532.1</v>
      </c>
      <c r="M99" s="31">
        <v>55.27908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3371.45</v>
      </c>
      <c r="D100" s="36">
        <v>3378.4833333333336</v>
      </c>
      <c r="E100" s="36">
        <v>3328.9666666666672</v>
      </c>
      <c r="F100" s="36">
        <v>3286.4833333333336</v>
      </c>
      <c r="G100" s="36">
        <v>3236.9666666666672</v>
      </c>
      <c r="H100" s="36">
        <v>3420.9666666666672</v>
      </c>
      <c r="I100" s="36">
        <v>3470.4833333333336</v>
      </c>
      <c r="J100" s="36">
        <v>3512.9666666666672</v>
      </c>
      <c r="K100" s="31">
        <v>3428</v>
      </c>
      <c r="L100" s="31">
        <v>3336</v>
      </c>
      <c r="M100" s="31">
        <v>25.197510000000001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511.85</v>
      </c>
      <c r="D101" s="36">
        <v>510.43333333333334</v>
      </c>
      <c r="E101" s="36">
        <v>498.86666666666667</v>
      </c>
      <c r="F101" s="36">
        <v>485.88333333333333</v>
      </c>
      <c r="G101" s="36">
        <v>474.31666666666666</v>
      </c>
      <c r="H101" s="36">
        <v>523.41666666666674</v>
      </c>
      <c r="I101" s="36">
        <v>534.98333333333335</v>
      </c>
      <c r="J101" s="36">
        <v>547.9666666666667</v>
      </c>
      <c r="K101" s="31">
        <v>522</v>
      </c>
      <c r="L101" s="31">
        <v>497.45</v>
      </c>
      <c r="M101" s="31">
        <v>87.50873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2389.85</v>
      </c>
      <c r="D102" s="36">
        <v>2395.4666666666667</v>
      </c>
      <c r="E102" s="36">
        <v>2377.9333333333334</v>
      </c>
      <c r="F102" s="36">
        <v>2366.0166666666669</v>
      </c>
      <c r="G102" s="36">
        <v>2348.4833333333336</v>
      </c>
      <c r="H102" s="36">
        <v>2407.3833333333332</v>
      </c>
      <c r="I102" s="36">
        <v>2424.916666666667</v>
      </c>
      <c r="J102" s="36">
        <v>2436.833333333333</v>
      </c>
      <c r="K102" s="31">
        <v>2413</v>
      </c>
      <c r="L102" s="31">
        <v>2383.5500000000002</v>
      </c>
      <c r="M102" s="31">
        <v>20.407609999999998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1078.7</v>
      </c>
      <c r="D103" s="36">
        <v>1081.1333333333334</v>
      </c>
      <c r="E103" s="36">
        <v>1074.3166666666668</v>
      </c>
      <c r="F103" s="36">
        <v>1069.9333333333334</v>
      </c>
      <c r="G103" s="36">
        <v>1063.1166666666668</v>
      </c>
      <c r="H103" s="36">
        <v>1085.5166666666669</v>
      </c>
      <c r="I103" s="36">
        <v>1092.3333333333335</v>
      </c>
      <c r="J103" s="36">
        <v>1096.7166666666669</v>
      </c>
      <c r="K103" s="31">
        <v>1087.95</v>
      </c>
      <c r="L103" s="31">
        <v>1076.75</v>
      </c>
      <c r="M103" s="31">
        <v>133.10362000000001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1654.35</v>
      </c>
      <c r="D104" s="36">
        <v>1666.1499999999999</v>
      </c>
      <c r="E104" s="36">
        <v>1633.2999999999997</v>
      </c>
      <c r="F104" s="36">
        <v>1612.2499999999998</v>
      </c>
      <c r="G104" s="36">
        <v>1579.3999999999996</v>
      </c>
      <c r="H104" s="36">
        <v>1687.1999999999998</v>
      </c>
      <c r="I104" s="36">
        <v>1720.0499999999997</v>
      </c>
      <c r="J104" s="36">
        <v>1741.1</v>
      </c>
      <c r="K104" s="31">
        <v>1699</v>
      </c>
      <c r="L104" s="31">
        <v>1645.1</v>
      </c>
      <c r="M104" s="31">
        <v>5.8950399999999998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600.29999999999995</v>
      </c>
      <c r="D105" s="36">
        <v>594.30000000000007</v>
      </c>
      <c r="E105" s="36">
        <v>573.90000000000009</v>
      </c>
      <c r="F105" s="36">
        <v>547.5</v>
      </c>
      <c r="G105" s="36">
        <v>527.1</v>
      </c>
      <c r="H105" s="36">
        <v>620.70000000000016</v>
      </c>
      <c r="I105" s="36">
        <v>641.1</v>
      </c>
      <c r="J105" s="36">
        <v>667.50000000000023</v>
      </c>
      <c r="K105" s="31">
        <v>614.70000000000005</v>
      </c>
      <c r="L105" s="31">
        <v>567.9</v>
      </c>
      <c r="M105" s="31">
        <v>87.498940000000005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80.5</v>
      </c>
      <c r="D106" s="36">
        <v>80.61666666666666</v>
      </c>
      <c r="E106" s="36">
        <v>79.883333333333326</v>
      </c>
      <c r="F106" s="36">
        <v>79.266666666666666</v>
      </c>
      <c r="G106" s="36">
        <v>78.533333333333331</v>
      </c>
      <c r="H106" s="36">
        <v>81.23333333333332</v>
      </c>
      <c r="I106" s="36">
        <v>81.96666666666664</v>
      </c>
      <c r="J106" s="36">
        <v>82.583333333333314</v>
      </c>
      <c r="K106" s="31">
        <v>81.349999999999994</v>
      </c>
      <c r="L106" s="31">
        <v>80</v>
      </c>
      <c r="M106" s="31">
        <v>293.49862999999999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409.4</v>
      </c>
      <c r="D107" s="36">
        <v>411.90000000000003</v>
      </c>
      <c r="E107" s="36">
        <v>405.50000000000006</v>
      </c>
      <c r="F107" s="36">
        <v>401.6</v>
      </c>
      <c r="G107" s="36">
        <v>395.20000000000005</v>
      </c>
      <c r="H107" s="36">
        <v>415.80000000000007</v>
      </c>
      <c r="I107" s="36">
        <v>422.20000000000005</v>
      </c>
      <c r="J107" s="36">
        <v>426.10000000000008</v>
      </c>
      <c r="K107" s="31">
        <v>418.3</v>
      </c>
      <c r="L107" s="31">
        <v>408</v>
      </c>
      <c r="M107" s="31">
        <v>176.20080999999999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548</v>
      </c>
      <c r="D108" s="36">
        <v>550.48333333333323</v>
      </c>
      <c r="E108" s="36">
        <v>538.11666666666645</v>
      </c>
      <c r="F108" s="36">
        <v>528.23333333333323</v>
      </c>
      <c r="G108" s="36">
        <v>515.86666666666645</v>
      </c>
      <c r="H108" s="36">
        <v>560.36666666666645</v>
      </c>
      <c r="I108" s="36">
        <v>572.73333333333323</v>
      </c>
      <c r="J108" s="36">
        <v>582.61666666666645</v>
      </c>
      <c r="K108" s="31">
        <v>562.85</v>
      </c>
      <c r="L108" s="31">
        <v>540.6</v>
      </c>
      <c r="M108" s="31">
        <v>22.157119999999999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572.9</v>
      </c>
      <c r="D109" s="36">
        <v>576.85</v>
      </c>
      <c r="E109" s="36">
        <v>565.55000000000007</v>
      </c>
      <c r="F109" s="36">
        <v>558.20000000000005</v>
      </c>
      <c r="G109" s="36">
        <v>546.90000000000009</v>
      </c>
      <c r="H109" s="36">
        <v>584.20000000000005</v>
      </c>
      <c r="I109" s="36">
        <v>595.5</v>
      </c>
      <c r="J109" s="36">
        <v>602.85</v>
      </c>
      <c r="K109" s="31">
        <v>588.15</v>
      </c>
      <c r="L109" s="31">
        <v>569.5</v>
      </c>
      <c r="M109" s="31">
        <v>63.83737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174.25</v>
      </c>
      <c r="D110" s="36">
        <v>174.61666666666667</v>
      </c>
      <c r="E110" s="36">
        <v>171.73333333333335</v>
      </c>
      <c r="F110" s="36">
        <v>169.21666666666667</v>
      </c>
      <c r="G110" s="36">
        <v>166.33333333333334</v>
      </c>
      <c r="H110" s="36">
        <v>177.13333333333335</v>
      </c>
      <c r="I110" s="36">
        <v>180.01666666666668</v>
      </c>
      <c r="J110" s="36">
        <v>182.53333333333336</v>
      </c>
      <c r="K110" s="31">
        <v>177.5</v>
      </c>
      <c r="L110" s="31">
        <v>172.1</v>
      </c>
      <c r="M110" s="31">
        <v>228.43402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938.6</v>
      </c>
      <c r="D111" s="36">
        <v>943.54999999999984</v>
      </c>
      <c r="E111" s="36">
        <v>926.09999999999968</v>
      </c>
      <c r="F111" s="36">
        <v>913.5999999999998</v>
      </c>
      <c r="G111" s="36">
        <v>896.14999999999964</v>
      </c>
      <c r="H111" s="36">
        <v>956.04999999999973</v>
      </c>
      <c r="I111" s="36">
        <v>973.49999999999977</v>
      </c>
      <c r="J111" s="36">
        <v>985.99999999999977</v>
      </c>
      <c r="K111" s="31">
        <v>961</v>
      </c>
      <c r="L111" s="31">
        <v>931.05</v>
      </c>
      <c r="M111" s="31">
        <v>35.878120000000003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141.1</v>
      </c>
      <c r="D112" s="36">
        <v>142.80000000000001</v>
      </c>
      <c r="E112" s="36">
        <v>138.35000000000002</v>
      </c>
      <c r="F112" s="36">
        <v>135.60000000000002</v>
      </c>
      <c r="G112" s="36">
        <v>131.15000000000003</v>
      </c>
      <c r="H112" s="36">
        <v>145.55000000000001</v>
      </c>
      <c r="I112" s="36">
        <v>150</v>
      </c>
      <c r="J112" s="36">
        <v>152.75</v>
      </c>
      <c r="K112" s="31">
        <v>147.25</v>
      </c>
      <c r="L112" s="31">
        <v>140.05000000000001</v>
      </c>
      <c r="M112" s="31">
        <v>243.21115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423.85</v>
      </c>
      <c r="D113" s="36">
        <v>425.58333333333331</v>
      </c>
      <c r="E113" s="36">
        <v>419.76666666666665</v>
      </c>
      <c r="F113" s="36">
        <v>415.68333333333334</v>
      </c>
      <c r="G113" s="36">
        <v>409.86666666666667</v>
      </c>
      <c r="H113" s="36">
        <v>429.66666666666663</v>
      </c>
      <c r="I113" s="36">
        <v>435.48333333333335</v>
      </c>
      <c r="J113" s="36">
        <v>439.56666666666661</v>
      </c>
      <c r="K113" s="31">
        <v>431.4</v>
      </c>
      <c r="L113" s="31">
        <v>421.5</v>
      </c>
      <c r="M113" s="31">
        <v>12.6839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247.45</v>
      </c>
      <c r="D114" s="36">
        <v>249.68333333333331</v>
      </c>
      <c r="E114" s="36">
        <v>244.16666666666663</v>
      </c>
      <c r="F114" s="36">
        <v>240.88333333333333</v>
      </c>
      <c r="G114" s="36">
        <v>235.36666666666665</v>
      </c>
      <c r="H114" s="36">
        <v>252.96666666666661</v>
      </c>
      <c r="I114" s="36">
        <v>258.48333333333335</v>
      </c>
      <c r="J114" s="36">
        <v>261.76666666666659</v>
      </c>
      <c r="K114" s="31">
        <v>255.2</v>
      </c>
      <c r="L114" s="31">
        <v>246.4</v>
      </c>
      <c r="M114" s="31">
        <v>80.736249999999998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1541.05</v>
      </c>
      <c r="D115" s="36">
        <v>1548.8</v>
      </c>
      <c r="E115" s="36">
        <v>1528.85</v>
      </c>
      <c r="F115" s="36">
        <v>1516.6499999999999</v>
      </c>
      <c r="G115" s="36">
        <v>1496.6999999999998</v>
      </c>
      <c r="H115" s="36">
        <v>1561</v>
      </c>
      <c r="I115" s="36">
        <v>1580.9500000000003</v>
      </c>
      <c r="J115" s="36">
        <v>1593.15</v>
      </c>
      <c r="K115" s="31">
        <v>1568.75</v>
      </c>
      <c r="L115" s="31">
        <v>1536.6</v>
      </c>
      <c r="M115" s="31">
        <v>16.944880000000001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5161.05</v>
      </c>
      <c r="D116" s="36">
        <v>5117.05</v>
      </c>
      <c r="E116" s="36">
        <v>5044.1000000000004</v>
      </c>
      <c r="F116" s="36">
        <v>4927.1500000000005</v>
      </c>
      <c r="G116" s="36">
        <v>4854.2000000000007</v>
      </c>
      <c r="H116" s="36">
        <v>5234</v>
      </c>
      <c r="I116" s="36">
        <v>5306.9499999999989</v>
      </c>
      <c r="J116" s="36">
        <v>5423.9</v>
      </c>
      <c r="K116" s="31">
        <v>5190</v>
      </c>
      <c r="L116" s="31">
        <v>5000.1000000000004</v>
      </c>
      <c r="M116" s="31">
        <v>4.3274600000000003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1600.6</v>
      </c>
      <c r="D117" s="36">
        <v>1600.8</v>
      </c>
      <c r="E117" s="36">
        <v>1587.8</v>
      </c>
      <c r="F117" s="36">
        <v>1575</v>
      </c>
      <c r="G117" s="36">
        <v>1562</v>
      </c>
      <c r="H117" s="36">
        <v>1613.6</v>
      </c>
      <c r="I117" s="36">
        <v>1626.6</v>
      </c>
      <c r="J117" s="36">
        <v>1639.3999999999999</v>
      </c>
      <c r="K117" s="31">
        <v>1613.8</v>
      </c>
      <c r="L117" s="31">
        <v>1588</v>
      </c>
      <c r="M117" s="31">
        <v>67.528949999999995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3218.55</v>
      </c>
      <c r="D118" s="36">
        <v>3166.85</v>
      </c>
      <c r="E118" s="36">
        <v>3071.7</v>
      </c>
      <c r="F118" s="36">
        <v>2924.85</v>
      </c>
      <c r="G118" s="36">
        <v>2829.7</v>
      </c>
      <c r="H118" s="36">
        <v>3313.7</v>
      </c>
      <c r="I118" s="36">
        <v>3408.8500000000004</v>
      </c>
      <c r="J118" s="36">
        <v>3555.7</v>
      </c>
      <c r="K118" s="31">
        <v>3262</v>
      </c>
      <c r="L118" s="31">
        <v>3020</v>
      </c>
      <c r="M118" s="31">
        <v>91.360240000000005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1189.6500000000001</v>
      </c>
      <c r="D119" s="36">
        <v>1196.8833333333334</v>
      </c>
      <c r="E119" s="36">
        <v>1176.7666666666669</v>
      </c>
      <c r="F119" s="36">
        <v>1163.8833333333334</v>
      </c>
      <c r="G119" s="36">
        <v>1143.7666666666669</v>
      </c>
      <c r="H119" s="36">
        <v>1209.7666666666669</v>
      </c>
      <c r="I119" s="36">
        <v>1229.8833333333332</v>
      </c>
      <c r="J119" s="36">
        <v>1242.7666666666669</v>
      </c>
      <c r="K119" s="31">
        <v>1217</v>
      </c>
      <c r="L119" s="31">
        <v>1184</v>
      </c>
      <c r="M119" s="31">
        <v>2.1894100000000001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509</v>
      </c>
      <c r="D120" s="36">
        <v>509.11666666666662</v>
      </c>
      <c r="E120" s="36">
        <v>501.43333333333328</v>
      </c>
      <c r="F120" s="36">
        <v>493.86666666666667</v>
      </c>
      <c r="G120" s="36">
        <v>486.18333333333334</v>
      </c>
      <c r="H120" s="36">
        <v>516.68333333333317</v>
      </c>
      <c r="I120" s="36">
        <v>524.36666666666656</v>
      </c>
      <c r="J120" s="36">
        <v>531.93333333333317</v>
      </c>
      <c r="K120" s="31">
        <v>516.79999999999995</v>
      </c>
      <c r="L120" s="31">
        <v>501.55</v>
      </c>
      <c r="M120" s="31">
        <v>16.472380000000001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829.8</v>
      </c>
      <c r="D121" s="36">
        <v>829.51666666666677</v>
      </c>
      <c r="E121" s="36">
        <v>822.43333333333351</v>
      </c>
      <c r="F121" s="36">
        <v>815.06666666666672</v>
      </c>
      <c r="G121" s="36">
        <v>807.98333333333346</v>
      </c>
      <c r="H121" s="36">
        <v>836.88333333333355</v>
      </c>
      <c r="I121" s="36">
        <v>843.96666666666681</v>
      </c>
      <c r="J121" s="36">
        <v>851.3333333333336</v>
      </c>
      <c r="K121" s="31">
        <v>836.6</v>
      </c>
      <c r="L121" s="31">
        <v>822.15</v>
      </c>
      <c r="M121" s="31">
        <v>16.2285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827.75</v>
      </c>
      <c r="D122" s="36">
        <v>832.11666666666667</v>
      </c>
      <c r="E122" s="36">
        <v>819.23333333333335</v>
      </c>
      <c r="F122" s="36">
        <v>810.7166666666667</v>
      </c>
      <c r="G122" s="36">
        <v>797.83333333333337</v>
      </c>
      <c r="H122" s="36">
        <v>840.63333333333333</v>
      </c>
      <c r="I122" s="36">
        <v>853.51666666666677</v>
      </c>
      <c r="J122" s="36">
        <v>862.0333333333333</v>
      </c>
      <c r="K122" s="31">
        <v>845</v>
      </c>
      <c r="L122" s="31">
        <v>823.6</v>
      </c>
      <c r="M122" s="31">
        <v>14.247210000000001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450.85</v>
      </c>
      <c r="D123" s="36">
        <v>451.11666666666662</v>
      </c>
      <c r="E123" s="36">
        <v>444.23333333333323</v>
      </c>
      <c r="F123" s="36">
        <v>437.61666666666662</v>
      </c>
      <c r="G123" s="36">
        <v>430.73333333333323</v>
      </c>
      <c r="H123" s="36">
        <v>457.73333333333323</v>
      </c>
      <c r="I123" s="36">
        <v>464.61666666666656</v>
      </c>
      <c r="J123" s="36">
        <v>471.23333333333323</v>
      </c>
      <c r="K123" s="31">
        <v>458</v>
      </c>
      <c r="L123" s="31">
        <v>444.5</v>
      </c>
      <c r="M123" s="31">
        <v>36.7971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1475.5</v>
      </c>
      <c r="D124" s="36">
        <v>1482.5</v>
      </c>
      <c r="E124" s="36">
        <v>1455</v>
      </c>
      <c r="F124" s="36">
        <v>1434.5</v>
      </c>
      <c r="G124" s="36">
        <v>1407</v>
      </c>
      <c r="H124" s="36">
        <v>1503</v>
      </c>
      <c r="I124" s="36">
        <v>1530.5</v>
      </c>
      <c r="J124" s="36">
        <v>1551</v>
      </c>
      <c r="K124" s="31">
        <v>1510</v>
      </c>
      <c r="L124" s="31">
        <v>1462</v>
      </c>
      <c r="M124" s="31">
        <v>9.0355000000000008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1729.65</v>
      </c>
      <c r="D125" s="36">
        <v>1741.25</v>
      </c>
      <c r="E125" s="36">
        <v>1712.65</v>
      </c>
      <c r="F125" s="36">
        <v>1695.65</v>
      </c>
      <c r="G125" s="36">
        <v>1667.0500000000002</v>
      </c>
      <c r="H125" s="36">
        <v>1758.25</v>
      </c>
      <c r="I125" s="36">
        <v>1786.85</v>
      </c>
      <c r="J125" s="36">
        <v>1803.85</v>
      </c>
      <c r="K125" s="31">
        <v>1769.85</v>
      </c>
      <c r="L125" s="31">
        <v>1724.25</v>
      </c>
      <c r="M125" s="31">
        <v>36.401429999999998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157.55000000000001</v>
      </c>
      <c r="D126" s="36">
        <v>159.08333333333334</v>
      </c>
      <c r="E126" s="36">
        <v>155.16666666666669</v>
      </c>
      <c r="F126" s="36">
        <v>152.78333333333333</v>
      </c>
      <c r="G126" s="36">
        <v>148.86666666666667</v>
      </c>
      <c r="H126" s="36">
        <v>161.4666666666667</v>
      </c>
      <c r="I126" s="36">
        <v>165.38333333333338</v>
      </c>
      <c r="J126" s="36">
        <v>167.76666666666671</v>
      </c>
      <c r="K126" s="31">
        <v>163</v>
      </c>
      <c r="L126" s="31">
        <v>156.69999999999999</v>
      </c>
      <c r="M126" s="31">
        <v>38.149630000000002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5270.8</v>
      </c>
      <c r="D127" s="36">
        <v>5264.6166666666659</v>
      </c>
      <c r="E127" s="36">
        <v>5229.2333333333318</v>
      </c>
      <c r="F127" s="36">
        <v>5187.6666666666661</v>
      </c>
      <c r="G127" s="36">
        <v>5152.2833333333319</v>
      </c>
      <c r="H127" s="36">
        <v>5306.1833333333316</v>
      </c>
      <c r="I127" s="36">
        <v>5341.5666666666648</v>
      </c>
      <c r="J127" s="36">
        <v>5383.1333333333314</v>
      </c>
      <c r="K127" s="31">
        <v>5300</v>
      </c>
      <c r="L127" s="31">
        <v>5223.05</v>
      </c>
      <c r="M127" s="31">
        <v>1.0824499999999999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634.6</v>
      </c>
      <c r="D128" s="36">
        <v>636.56666666666661</v>
      </c>
      <c r="E128" s="36">
        <v>631.13333333333321</v>
      </c>
      <c r="F128" s="36">
        <v>627.66666666666663</v>
      </c>
      <c r="G128" s="36">
        <v>622.23333333333323</v>
      </c>
      <c r="H128" s="36">
        <v>640.03333333333319</v>
      </c>
      <c r="I128" s="36">
        <v>645.46666666666658</v>
      </c>
      <c r="J128" s="36">
        <v>648.93333333333317</v>
      </c>
      <c r="K128" s="31">
        <v>642</v>
      </c>
      <c r="L128" s="31">
        <v>633.1</v>
      </c>
      <c r="M128" s="31">
        <v>13.518319999999999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5123</v>
      </c>
      <c r="D129" s="36">
        <v>5104.333333333333</v>
      </c>
      <c r="E129" s="36">
        <v>5075.6666666666661</v>
      </c>
      <c r="F129" s="36">
        <v>5028.333333333333</v>
      </c>
      <c r="G129" s="36">
        <v>4999.6666666666661</v>
      </c>
      <c r="H129" s="36">
        <v>5151.6666666666661</v>
      </c>
      <c r="I129" s="36">
        <v>5180.3333333333321</v>
      </c>
      <c r="J129" s="36">
        <v>5227.6666666666661</v>
      </c>
      <c r="K129" s="31">
        <v>5133</v>
      </c>
      <c r="L129" s="31">
        <v>5057</v>
      </c>
      <c r="M129" s="31">
        <v>3.4353400000000001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3640.6</v>
      </c>
      <c r="D130" s="36">
        <v>3657.35</v>
      </c>
      <c r="E130" s="36">
        <v>3614.7</v>
      </c>
      <c r="F130" s="36">
        <v>3588.7999999999997</v>
      </c>
      <c r="G130" s="36">
        <v>3546.1499999999996</v>
      </c>
      <c r="H130" s="36">
        <v>3683.25</v>
      </c>
      <c r="I130" s="36">
        <v>3725.9000000000005</v>
      </c>
      <c r="J130" s="36">
        <v>3751.8</v>
      </c>
      <c r="K130" s="31">
        <v>3700</v>
      </c>
      <c r="L130" s="31">
        <v>3631.45</v>
      </c>
      <c r="M130" s="31">
        <v>17.485410000000002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409.85</v>
      </c>
      <c r="D131" s="36">
        <v>414.76666666666671</v>
      </c>
      <c r="E131" s="36">
        <v>403.68333333333339</v>
      </c>
      <c r="F131" s="36">
        <v>397.51666666666671</v>
      </c>
      <c r="G131" s="36">
        <v>386.43333333333339</v>
      </c>
      <c r="H131" s="36">
        <v>420.93333333333339</v>
      </c>
      <c r="I131" s="36">
        <v>432.01666666666677</v>
      </c>
      <c r="J131" s="36">
        <v>438.18333333333339</v>
      </c>
      <c r="K131" s="31">
        <v>425.85</v>
      </c>
      <c r="L131" s="31">
        <v>408.6</v>
      </c>
      <c r="M131" s="31">
        <v>13.259309999999999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1011.9</v>
      </c>
      <c r="D132" s="36">
        <v>1020.9833333333332</v>
      </c>
      <c r="E132" s="36">
        <v>996.96666666666647</v>
      </c>
      <c r="F132" s="36">
        <v>982.03333333333319</v>
      </c>
      <c r="G132" s="36">
        <v>958.01666666666642</v>
      </c>
      <c r="H132" s="36">
        <v>1035.9166666666665</v>
      </c>
      <c r="I132" s="36">
        <v>1059.9333333333332</v>
      </c>
      <c r="J132" s="36">
        <v>1074.8666666666666</v>
      </c>
      <c r="K132" s="31">
        <v>1045</v>
      </c>
      <c r="L132" s="31">
        <v>1006.05</v>
      </c>
      <c r="M132" s="31">
        <v>27.77683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1676.65</v>
      </c>
      <c r="D133" s="36">
        <v>1683.4166666666667</v>
      </c>
      <c r="E133" s="36">
        <v>1662.5833333333335</v>
      </c>
      <c r="F133" s="36">
        <v>1648.5166666666667</v>
      </c>
      <c r="G133" s="36">
        <v>1627.6833333333334</v>
      </c>
      <c r="H133" s="36">
        <v>1697.4833333333336</v>
      </c>
      <c r="I133" s="36">
        <v>1718.3166666666671</v>
      </c>
      <c r="J133" s="36">
        <v>1732.3833333333337</v>
      </c>
      <c r="K133" s="31">
        <v>1704.25</v>
      </c>
      <c r="L133" s="31">
        <v>1669.35</v>
      </c>
      <c r="M133" s="31">
        <v>9.8148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144950.70000000001</v>
      </c>
      <c r="D134" s="36">
        <v>144724.56666666668</v>
      </c>
      <c r="E134" s="36">
        <v>144111.83333333337</v>
      </c>
      <c r="F134" s="36">
        <v>143272.9666666667</v>
      </c>
      <c r="G134" s="36">
        <v>142660.2333333334</v>
      </c>
      <c r="H134" s="36">
        <v>145563.43333333335</v>
      </c>
      <c r="I134" s="36">
        <v>146176.16666666669</v>
      </c>
      <c r="J134" s="36">
        <v>147015.03333333333</v>
      </c>
      <c r="K134" s="31">
        <v>145337.29999999999</v>
      </c>
      <c r="L134" s="31">
        <v>143885.70000000001</v>
      </c>
      <c r="M134" s="31">
        <v>0.10521999999999999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1180.9000000000001</v>
      </c>
      <c r="D135" s="36">
        <v>1207.6000000000001</v>
      </c>
      <c r="E135" s="36">
        <v>1137.3000000000002</v>
      </c>
      <c r="F135" s="36">
        <v>1093.7</v>
      </c>
      <c r="G135" s="36">
        <v>1023.4000000000001</v>
      </c>
      <c r="H135" s="36">
        <v>1251.2000000000003</v>
      </c>
      <c r="I135" s="36">
        <v>1321.5</v>
      </c>
      <c r="J135" s="36">
        <v>1365.1000000000004</v>
      </c>
      <c r="K135" s="31">
        <v>1277.9000000000001</v>
      </c>
      <c r="L135" s="31">
        <v>1164</v>
      </c>
      <c r="M135" s="31">
        <v>18.881309999999999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286.05</v>
      </c>
      <c r="D136" s="36">
        <v>286.5</v>
      </c>
      <c r="E136" s="36">
        <v>280.60000000000002</v>
      </c>
      <c r="F136" s="36">
        <v>275.15000000000003</v>
      </c>
      <c r="G136" s="36">
        <v>269.25000000000006</v>
      </c>
      <c r="H136" s="36">
        <v>291.95</v>
      </c>
      <c r="I136" s="36">
        <v>297.84999999999997</v>
      </c>
      <c r="J136" s="36">
        <v>303.29999999999995</v>
      </c>
      <c r="K136" s="31">
        <v>292.39999999999998</v>
      </c>
      <c r="L136" s="31">
        <v>281.05</v>
      </c>
      <c r="M136" s="31">
        <v>16.684080000000002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1894.35</v>
      </c>
      <c r="D137" s="36">
        <v>1893.7833333333335</v>
      </c>
      <c r="E137" s="36">
        <v>1873.866666666667</v>
      </c>
      <c r="F137" s="36">
        <v>1853.3833333333334</v>
      </c>
      <c r="G137" s="36">
        <v>1833.4666666666669</v>
      </c>
      <c r="H137" s="36">
        <v>1914.2666666666671</v>
      </c>
      <c r="I137" s="36">
        <v>1934.1833333333336</v>
      </c>
      <c r="J137" s="36">
        <v>1954.6666666666672</v>
      </c>
      <c r="K137" s="31">
        <v>1913.7</v>
      </c>
      <c r="L137" s="31">
        <v>1873.3</v>
      </c>
      <c r="M137" s="31">
        <v>32.507820000000002</v>
      </c>
      <c r="N137" s="1"/>
      <c r="O137" s="1"/>
    </row>
    <row r="138" spans="1:15" ht="12.75" customHeight="1">
      <c r="A138" s="51">
        <v>129</v>
      </c>
      <c r="B138" s="53" t="s">
        <v>842</v>
      </c>
      <c r="C138" s="31">
        <v>2162.5</v>
      </c>
      <c r="D138" s="36">
        <v>2168.6833333333329</v>
      </c>
      <c r="E138" s="36">
        <v>2132.4166666666661</v>
      </c>
      <c r="F138" s="36">
        <v>2102.333333333333</v>
      </c>
      <c r="G138" s="36">
        <v>2066.0666666666662</v>
      </c>
      <c r="H138" s="36">
        <v>2198.766666666666</v>
      </c>
      <c r="I138" s="36">
        <v>2235.0333333333333</v>
      </c>
      <c r="J138" s="36">
        <v>2265.1166666666659</v>
      </c>
      <c r="K138" s="31">
        <v>2204.9499999999998</v>
      </c>
      <c r="L138" s="31">
        <v>2138.6</v>
      </c>
      <c r="M138" s="31">
        <v>2.89358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509.2</v>
      </c>
      <c r="D139" s="36">
        <v>510.76666666666671</v>
      </c>
      <c r="E139" s="36">
        <v>506.53333333333342</v>
      </c>
      <c r="F139" s="36">
        <v>503.86666666666673</v>
      </c>
      <c r="G139" s="36">
        <v>499.63333333333344</v>
      </c>
      <c r="H139" s="36">
        <v>513.43333333333339</v>
      </c>
      <c r="I139" s="36">
        <v>517.66666666666663</v>
      </c>
      <c r="J139" s="36">
        <v>520.33333333333337</v>
      </c>
      <c r="K139" s="31">
        <v>515</v>
      </c>
      <c r="L139" s="31">
        <v>508.1</v>
      </c>
      <c r="M139" s="31">
        <v>15.21855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11395.55</v>
      </c>
      <c r="D140" s="36">
        <v>11433.833333333334</v>
      </c>
      <c r="E140" s="36">
        <v>11311.766666666668</v>
      </c>
      <c r="F140" s="36">
        <v>11227.983333333334</v>
      </c>
      <c r="G140" s="36">
        <v>11105.916666666668</v>
      </c>
      <c r="H140" s="36">
        <v>11517.616666666669</v>
      </c>
      <c r="I140" s="36">
        <v>11639.683333333334</v>
      </c>
      <c r="J140" s="36">
        <v>11723.466666666669</v>
      </c>
      <c r="K140" s="31">
        <v>11555.9</v>
      </c>
      <c r="L140" s="31">
        <v>11350.05</v>
      </c>
      <c r="M140" s="31">
        <v>5.2534400000000003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991.55</v>
      </c>
      <c r="D141" s="36">
        <v>994.76666666666677</v>
      </c>
      <c r="E141" s="36">
        <v>979.53333333333353</v>
      </c>
      <c r="F141" s="36">
        <v>967.51666666666677</v>
      </c>
      <c r="G141" s="36">
        <v>952.28333333333353</v>
      </c>
      <c r="H141" s="36">
        <v>1006.7833333333335</v>
      </c>
      <c r="I141" s="36">
        <v>1022.0166666666669</v>
      </c>
      <c r="J141" s="36">
        <v>1034.0333333333335</v>
      </c>
      <c r="K141" s="31">
        <v>1010</v>
      </c>
      <c r="L141" s="31">
        <v>982.75</v>
      </c>
      <c r="M141" s="31">
        <v>12.56809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765.6</v>
      </c>
      <c r="D142" s="36">
        <v>768.5</v>
      </c>
      <c r="E142" s="36">
        <v>749.35</v>
      </c>
      <c r="F142" s="36">
        <v>733.1</v>
      </c>
      <c r="G142" s="36">
        <v>713.95</v>
      </c>
      <c r="H142" s="36">
        <v>784.75</v>
      </c>
      <c r="I142" s="36">
        <v>803.90000000000009</v>
      </c>
      <c r="J142" s="36">
        <v>820.15</v>
      </c>
      <c r="K142" s="31">
        <v>787.65</v>
      </c>
      <c r="L142" s="31">
        <v>752.25</v>
      </c>
      <c r="M142" s="31">
        <v>45.213209999999997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2065.75</v>
      </c>
      <c r="D143" s="36">
        <v>2072.1166666666668</v>
      </c>
      <c r="E143" s="36">
        <v>2051.6833333333334</v>
      </c>
      <c r="F143" s="36">
        <v>2037.6166666666668</v>
      </c>
      <c r="G143" s="36">
        <v>2017.1833333333334</v>
      </c>
      <c r="H143" s="36">
        <v>2086.1833333333334</v>
      </c>
      <c r="I143" s="36">
        <v>2106.6166666666668</v>
      </c>
      <c r="J143" s="36">
        <v>2120.6833333333334</v>
      </c>
      <c r="K143" s="31">
        <v>2092.5500000000002</v>
      </c>
      <c r="L143" s="31">
        <v>2058.0500000000002</v>
      </c>
      <c r="M143" s="31">
        <v>3.3320599999999998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66.150000000000006</v>
      </c>
      <c r="D144" s="36">
        <v>66.683333333333337</v>
      </c>
      <c r="E144" s="36">
        <v>65.26666666666668</v>
      </c>
      <c r="F144" s="36">
        <v>64.38333333333334</v>
      </c>
      <c r="G144" s="36">
        <v>62.966666666666683</v>
      </c>
      <c r="H144" s="36">
        <v>67.566666666666677</v>
      </c>
      <c r="I144" s="36">
        <v>68.983333333333334</v>
      </c>
      <c r="J144" s="36">
        <v>69.866666666666674</v>
      </c>
      <c r="K144" s="31">
        <v>68.099999999999994</v>
      </c>
      <c r="L144" s="31">
        <v>65.8</v>
      </c>
      <c r="M144" s="31">
        <v>71.180070000000001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2469.6999999999998</v>
      </c>
      <c r="D145" s="36">
        <v>2476.9166666666665</v>
      </c>
      <c r="E145" s="36">
        <v>2434.833333333333</v>
      </c>
      <c r="F145" s="36">
        <v>2399.9666666666667</v>
      </c>
      <c r="G145" s="36">
        <v>2357.8833333333332</v>
      </c>
      <c r="H145" s="36">
        <v>2511.7833333333328</v>
      </c>
      <c r="I145" s="36">
        <v>2553.8666666666659</v>
      </c>
      <c r="J145" s="36">
        <v>2588.7333333333327</v>
      </c>
      <c r="K145" s="31">
        <v>2519</v>
      </c>
      <c r="L145" s="31">
        <v>2442.0500000000002</v>
      </c>
      <c r="M145" s="31">
        <v>5.5219899999999997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1401.65</v>
      </c>
      <c r="D146" s="36">
        <v>1397.8500000000001</v>
      </c>
      <c r="E146" s="36">
        <v>1382.3000000000002</v>
      </c>
      <c r="F146" s="36">
        <v>1362.95</v>
      </c>
      <c r="G146" s="36">
        <v>1347.4</v>
      </c>
      <c r="H146" s="36">
        <v>1417.2000000000003</v>
      </c>
      <c r="I146" s="36">
        <v>1432.75</v>
      </c>
      <c r="J146" s="36">
        <v>1452.1000000000004</v>
      </c>
      <c r="K146" s="31">
        <v>1413.4</v>
      </c>
      <c r="L146" s="31">
        <v>1378.5</v>
      </c>
      <c r="M146" s="31">
        <v>11.071199999999999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90.15</v>
      </c>
      <c r="D147" s="36">
        <v>90.483333333333348</v>
      </c>
      <c r="E147" s="36">
        <v>89.016666666666694</v>
      </c>
      <c r="F147" s="36">
        <v>87.88333333333334</v>
      </c>
      <c r="G147" s="36">
        <v>86.416666666666686</v>
      </c>
      <c r="H147" s="36">
        <v>91.616666666666703</v>
      </c>
      <c r="I147" s="36">
        <v>93.083333333333343</v>
      </c>
      <c r="J147" s="36">
        <v>94.216666666666711</v>
      </c>
      <c r="K147" s="31">
        <v>91.95</v>
      </c>
      <c r="L147" s="31">
        <v>89.35</v>
      </c>
      <c r="M147" s="31">
        <v>634.63093000000003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228.85</v>
      </c>
      <c r="D148" s="36">
        <v>231.55000000000004</v>
      </c>
      <c r="E148" s="36">
        <v>225.60000000000008</v>
      </c>
      <c r="F148" s="36">
        <v>222.35000000000005</v>
      </c>
      <c r="G148" s="36">
        <v>216.40000000000009</v>
      </c>
      <c r="H148" s="36">
        <v>234.80000000000007</v>
      </c>
      <c r="I148" s="36">
        <v>240.75000000000006</v>
      </c>
      <c r="J148" s="36">
        <v>244.00000000000006</v>
      </c>
      <c r="K148" s="31">
        <v>237.5</v>
      </c>
      <c r="L148" s="31">
        <v>228.3</v>
      </c>
      <c r="M148" s="31">
        <v>147.71036000000001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347.95</v>
      </c>
      <c r="D149" s="36">
        <v>349.26666666666665</v>
      </c>
      <c r="E149" s="36">
        <v>345.38333333333333</v>
      </c>
      <c r="F149" s="36">
        <v>342.81666666666666</v>
      </c>
      <c r="G149" s="36">
        <v>338.93333333333334</v>
      </c>
      <c r="H149" s="36">
        <v>351.83333333333331</v>
      </c>
      <c r="I149" s="36">
        <v>355.71666666666664</v>
      </c>
      <c r="J149" s="36">
        <v>358.2833333333333</v>
      </c>
      <c r="K149" s="31">
        <v>353.15</v>
      </c>
      <c r="L149" s="31">
        <v>346.7</v>
      </c>
      <c r="M149" s="31">
        <v>106.64917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3049.85</v>
      </c>
      <c r="D150" s="36">
        <v>3051.2666666666664</v>
      </c>
      <c r="E150" s="36">
        <v>3018.6333333333328</v>
      </c>
      <c r="F150" s="36">
        <v>2987.4166666666665</v>
      </c>
      <c r="G150" s="36">
        <v>2954.7833333333328</v>
      </c>
      <c r="H150" s="36">
        <v>3082.4833333333327</v>
      </c>
      <c r="I150" s="36">
        <v>3115.1166666666659</v>
      </c>
      <c r="J150" s="36">
        <v>3146.3333333333326</v>
      </c>
      <c r="K150" s="31">
        <v>3083.9</v>
      </c>
      <c r="L150" s="31">
        <v>3020.05</v>
      </c>
      <c r="M150" s="31">
        <v>1.0205500000000001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2611.5</v>
      </c>
      <c r="D151" s="36">
        <v>2597.0166666666669</v>
      </c>
      <c r="E151" s="36">
        <v>2563.0333333333338</v>
      </c>
      <c r="F151" s="36">
        <v>2514.5666666666671</v>
      </c>
      <c r="G151" s="36">
        <v>2480.5833333333339</v>
      </c>
      <c r="H151" s="36">
        <v>2645.4833333333336</v>
      </c>
      <c r="I151" s="36">
        <v>2679.4666666666662</v>
      </c>
      <c r="J151" s="36">
        <v>2727.9333333333334</v>
      </c>
      <c r="K151" s="31">
        <v>2631</v>
      </c>
      <c r="L151" s="31">
        <v>2548.5500000000002</v>
      </c>
      <c r="M151" s="31">
        <v>14.95299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1359.1</v>
      </c>
      <c r="D152" s="36">
        <v>1370.3166666666668</v>
      </c>
      <c r="E152" s="36">
        <v>1342.9333333333336</v>
      </c>
      <c r="F152" s="36">
        <v>1326.7666666666669</v>
      </c>
      <c r="G152" s="36">
        <v>1299.3833333333337</v>
      </c>
      <c r="H152" s="36">
        <v>1386.4833333333336</v>
      </c>
      <c r="I152" s="36">
        <v>1413.8666666666668</v>
      </c>
      <c r="J152" s="36">
        <v>1430.0333333333335</v>
      </c>
      <c r="K152" s="31">
        <v>1397.7</v>
      </c>
      <c r="L152" s="31">
        <v>1354.15</v>
      </c>
      <c r="M152" s="31">
        <v>5.0719000000000003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274</v>
      </c>
      <c r="D153" s="36">
        <v>275.90000000000003</v>
      </c>
      <c r="E153" s="36">
        <v>271.30000000000007</v>
      </c>
      <c r="F153" s="36">
        <v>268.60000000000002</v>
      </c>
      <c r="G153" s="36">
        <v>264.00000000000006</v>
      </c>
      <c r="H153" s="36">
        <v>278.60000000000008</v>
      </c>
      <c r="I153" s="36">
        <v>283.2000000000001</v>
      </c>
      <c r="J153" s="36">
        <v>285.90000000000009</v>
      </c>
      <c r="K153" s="31">
        <v>280.5</v>
      </c>
      <c r="L153" s="31">
        <v>273.2</v>
      </c>
      <c r="M153" s="31">
        <v>106.84598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615.35</v>
      </c>
      <c r="D154" s="36">
        <v>622.94999999999993</v>
      </c>
      <c r="E154" s="36">
        <v>602.89999999999986</v>
      </c>
      <c r="F154" s="36">
        <v>590.44999999999993</v>
      </c>
      <c r="G154" s="36">
        <v>570.39999999999986</v>
      </c>
      <c r="H154" s="36">
        <v>635.39999999999986</v>
      </c>
      <c r="I154" s="36">
        <v>655.44999999999982</v>
      </c>
      <c r="J154" s="36">
        <v>667.89999999999986</v>
      </c>
      <c r="K154" s="31">
        <v>643</v>
      </c>
      <c r="L154" s="31">
        <v>610.5</v>
      </c>
      <c r="M154" s="31">
        <v>49.684310000000004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388.8</v>
      </c>
      <c r="D155" s="36">
        <v>395</v>
      </c>
      <c r="E155" s="36">
        <v>380.05</v>
      </c>
      <c r="F155" s="36">
        <v>371.3</v>
      </c>
      <c r="G155" s="36">
        <v>356.35</v>
      </c>
      <c r="H155" s="36">
        <v>403.75</v>
      </c>
      <c r="I155" s="36">
        <v>418.70000000000005</v>
      </c>
      <c r="J155" s="36">
        <v>427.45</v>
      </c>
      <c r="K155" s="31">
        <v>409.95</v>
      </c>
      <c r="L155" s="31">
        <v>386.25</v>
      </c>
      <c r="M155" s="31">
        <v>19.023479999999999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1122.0999999999999</v>
      </c>
      <c r="D156" s="36">
        <v>1116.0333333333333</v>
      </c>
      <c r="E156" s="36">
        <v>1082.0666666666666</v>
      </c>
      <c r="F156" s="36">
        <v>1042.0333333333333</v>
      </c>
      <c r="G156" s="36">
        <v>1008.0666666666666</v>
      </c>
      <c r="H156" s="36">
        <v>1156.0666666666666</v>
      </c>
      <c r="I156" s="36">
        <v>1190.0333333333333</v>
      </c>
      <c r="J156" s="36">
        <v>1230.0666666666666</v>
      </c>
      <c r="K156" s="31">
        <v>1150</v>
      </c>
      <c r="L156" s="31">
        <v>1076</v>
      </c>
      <c r="M156" s="31">
        <v>21.510380000000001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3652.1</v>
      </c>
      <c r="D157" s="36">
        <v>3680.7999999999997</v>
      </c>
      <c r="E157" s="36">
        <v>3591.8999999999996</v>
      </c>
      <c r="F157" s="36">
        <v>3531.7</v>
      </c>
      <c r="G157" s="36">
        <v>3442.7999999999997</v>
      </c>
      <c r="H157" s="36">
        <v>3740.9999999999995</v>
      </c>
      <c r="I157" s="36">
        <v>3829.9</v>
      </c>
      <c r="J157" s="36">
        <v>3890.0999999999995</v>
      </c>
      <c r="K157" s="31">
        <v>3769.7</v>
      </c>
      <c r="L157" s="31">
        <v>3620.6</v>
      </c>
      <c r="M157" s="31">
        <v>5.02597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35863.25</v>
      </c>
      <c r="D158" s="36">
        <v>35892.683333333334</v>
      </c>
      <c r="E158" s="36">
        <v>35663.366666666669</v>
      </c>
      <c r="F158" s="36">
        <v>35463.483333333337</v>
      </c>
      <c r="G158" s="36">
        <v>35234.166666666672</v>
      </c>
      <c r="H158" s="36">
        <v>36092.566666666666</v>
      </c>
      <c r="I158" s="36">
        <v>36321.883333333331</v>
      </c>
      <c r="J158" s="36">
        <v>36521.766666666663</v>
      </c>
      <c r="K158" s="31">
        <v>36122</v>
      </c>
      <c r="L158" s="31">
        <v>35692.800000000003</v>
      </c>
      <c r="M158" s="31">
        <v>0.41082999999999997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1485.5</v>
      </c>
      <c r="D159" s="36">
        <v>1500.8500000000001</v>
      </c>
      <c r="E159" s="36">
        <v>1459.7000000000003</v>
      </c>
      <c r="F159" s="36">
        <v>1433.9</v>
      </c>
      <c r="G159" s="36">
        <v>1392.7500000000002</v>
      </c>
      <c r="H159" s="36">
        <v>1526.6500000000003</v>
      </c>
      <c r="I159" s="36">
        <v>1567.8000000000004</v>
      </c>
      <c r="J159" s="36">
        <v>1593.6000000000004</v>
      </c>
      <c r="K159" s="31">
        <v>1542</v>
      </c>
      <c r="L159" s="31">
        <v>1475.05</v>
      </c>
      <c r="M159" s="31">
        <v>2.8342000000000001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8234.5499999999993</v>
      </c>
      <c r="D160" s="36">
        <v>8289.7166666666672</v>
      </c>
      <c r="E160" s="36">
        <v>8139.4833333333336</v>
      </c>
      <c r="F160" s="36">
        <v>8044.4166666666661</v>
      </c>
      <c r="G160" s="36">
        <v>7894.1833333333325</v>
      </c>
      <c r="H160" s="36">
        <v>8384.7833333333347</v>
      </c>
      <c r="I160" s="36">
        <v>8535.0166666666682</v>
      </c>
      <c r="J160" s="36">
        <v>8630.0833333333358</v>
      </c>
      <c r="K160" s="31">
        <v>8439.9500000000007</v>
      </c>
      <c r="L160" s="31">
        <v>8194.65</v>
      </c>
      <c r="M160" s="31">
        <v>3.2814100000000002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279.7</v>
      </c>
      <c r="D161" s="36">
        <v>279.43333333333334</v>
      </c>
      <c r="E161" s="36">
        <v>275.56666666666666</v>
      </c>
      <c r="F161" s="36">
        <v>271.43333333333334</v>
      </c>
      <c r="G161" s="36">
        <v>267.56666666666666</v>
      </c>
      <c r="H161" s="36">
        <v>283.56666666666666</v>
      </c>
      <c r="I161" s="36">
        <v>287.43333333333334</v>
      </c>
      <c r="J161" s="36">
        <v>291.56666666666666</v>
      </c>
      <c r="K161" s="31">
        <v>283.3</v>
      </c>
      <c r="L161" s="31">
        <v>275.3</v>
      </c>
      <c r="M161" s="31">
        <v>44.793370000000003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2906.4</v>
      </c>
      <c r="D162" s="36">
        <v>2902.5499999999997</v>
      </c>
      <c r="E162" s="36">
        <v>2877.1999999999994</v>
      </c>
      <c r="F162" s="36">
        <v>2847.9999999999995</v>
      </c>
      <c r="G162" s="36">
        <v>2822.6499999999992</v>
      </c>
      <c r="H162" s="36">
        <v>2931.7499999999995</v>
      </c>
      <c r="I162" s="36">
        <v>2957.1</v>
      </c>
      <c r="J162" s="36">
        <v>2986.2999999999997</v>
      </c>
      <c r="K162" s="31">
        <v>2927.9</v>
      </c>
      <c r="L162" s="31">
        <v>2873.35</v>
      </c>
      <c r="M162" s="31">
        <v>5.9639199999999999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868.8</v>
      </c>
      <c r="D163" s="36">
        <v>876.08333333333337</v>
      </c>
      <c r="E163" s="36">
        <v>857.7166666666667</v>
      </c>
      <c r="F163" s="36">
        <v>846.63333333333333</v>
      </c>
      <c r="G163" s="36">
        <v>828.26666666666665</v>
      </c>
      <c r="H163" s="36">
        <v>887.16666666666674</v>
      </c>
      <c r="I163" s="36">
        <v>905.5333333333333</v>
      </c>
      <c r="J163" s="36">
        <v>916.61666666666679</v>
      </c>
      <c r="K163" s="31">
        <v>894.45</v>
      </c>
      <c r="L163" s="31">
        <v>865</v>
      </c>
      <c r="M163" s="31">
        <v>11.46355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4933.8999999999996</v>
      </c>
      <c r="D164" s="36">
        <v>4937.0333333333328</v>
      </c>
      <c r="E164" s="36">
        <v>4882.0666666666657</v>
      </c>
      <c r="F164" s="36">
        <v>4830.2333333333327</v>
      </c>
      <c r="G164" s="36">
        <v>4775.2666666666655</v>
      </c>
      <c r="H164" s="36">
        <v>4988.8666666666659</v>
      </c>
      <c r="I164" s="36">
        <v>5043.833333333333</v>
      </c>
      <c r="J164" s="36">
        <v>5095.6666666666661</v>
      </c>
      <c r="K164" s="31">
        <v>4992</v>
      </c>
      <c r="L164" s="31">
        <v>4885.2</v>
      </c>
      <c r="M164" s="31">
        <v>5.4253099999999996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453.5</v>
      </c>
      <c r="D165" s="36">
        <v>448.48333333333335</v>
      </c>
      <c r="E165" s="36">
        <v>438.51666666666671</v>
      </c>
      <c r="F165" s="36">
        <v>423.53333333333336</v>
      </c>
      <c r="G165" s="36">
        <v>413.56666666666672</v>
      </c>
      <c r="H165" s="36">
        <v>463.4666666666667</v>
      </c>
      <c r="I165" s="36">
        <v>473.43333333333339</v>
      </c>
      <c r="J165" s="36">
        <v>488.41666666666669</v>
      </c>
      <c r="K165" s="31">
        <v>458.45</v>
      </c>
      <c r="L165" s="31">
        <v>433.5</v>
      </c>
      <c r="M165" s="31">
        <v>37.145330000000001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432.55</v>
      </c>
      <c r="D166" s="36">
        <v>430.26666666666671</v>
      </c>
      <c r="E166" s="36">
        <v>426.63333333333344</v>
      </c>
      <c r="F166" s="36">
        <v>420.71666666666675</v>
      </c>
      <c r="G166" s="36">
        <v>417.08333333333348</v>
      </c>
      <c r="H166" s="36">
        <v>436.18333333333339</v>
      </c>
      <c r="I166" s="36">
        <v>439.81666666666672</v>
      </c>
      <c r="J166" s="36">
        <v>445.73333333333335</v>
      </c>
      <c r="K166" s="31">
        <v>433.9</v>
      </c>
      <c r="L166" s="31">
        <v>424.35</v>
      </c>
      <c r="M166" s="31">
        <v>166.23737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285.55</v>
      </c>
      <c r="D167" s="36">
        <v>287.3</v>
      </c>
      <c r="E167" s="36">
        <v>282.65000000000003</v>
      </c>
      <c r="F167" s="36">
        <v>279.75</v>
      </c>
      <c r="G167" s="36">
        <v>275.10000000000002</v>
      </c>
      <c r="H167" s="36">
        <v>290.20000000000005</v>
      </c>
      <c r="I167" s="36">
        <v>294.85000000000002</v>
      </c>
      <c r="J167" s="36">
        <v>297.75000000000006</v>
      </c>
      <c r="K167" s="31">
        <v>291.95</v>
      </c>
      <c r="L167" s="31">
        <v>284.39999999999998</v>
      </c>
      <c r="M167" s="31">
        <v>190.20659000000001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1179.6500000000001</v>
      </c>
      <c r="D168" s="36">
        <v>1176.5999999999999</v>
      </c>
      <c r="E168" s="36">
        <v>1163.3999999999999</v>
      </c>
      <c r="F168" s="36">
        <v>1147.1499999999999</v>
      </c>
      <c r="G168" s="36">
        <v>1133.9499999999998</v>
      </c>
      <c r="H168" s="36">
        <v>1192.8499999999999</v>
      </c>
      <c r="I168" s="36">
        <v>1206.0499999999997</v>
      </c>
      <c r="J168" s="36">
        <v>1222.3</v>
      </c>
      <c r="K168" s="31">
        <v>1189.8</v>
      </c>
      <c r="L168" s="31">
        <v>1160.3499999999999</v>
      </c>
      <c r="M168" s="31">
        <v>5.6965000000000003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15990.65</v>
      </c>
      <c r="D169" s="36">
        <v>15832.383333333333</v>
      </c>
      <c r="E169" s="36">
        <v>15656.766666666666</v>
      </c>
      <c r="F169" s="36">
        <v>15322.883333333333</v>
      </c>
      <c r="G169" s="36">
        <v>15147.266666666666</v>
      </c>
      <c r="H169" s="36">
        <v>16166.266666666666</v>
      </c>
      <c r="I169" s="36">
        <v>16341.883333333331</v>
      </c>
      <c r="J169" s="36">
        <v>16675.766666666666</v>
      </c>
      <c r="K169" s="31">
        <v>16008</v>
      </c>
      <c r="L169" s="31">
        <v>15498.5</v>
      </c>
      <c r="M169" s="31">
        <v>7.1970000000000006E-2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128.9</v>
      </c>
      <c r="D170" s="36">
        <v>129.98333333333335</v>
      </c>
      <c r="E170" s="36">
        <v>127.01666666666671</v>
      </c>
      <c r="F170" s="36">
        <v>125.13333333333335</v>
      </c>
      <c r="G170" s="36">
        <v>122.16666666666671</v>
      </c>
      <c r="H170" s="36">
        <v>131.8666666666667</v>
      </c>
      <c r="I170" s="36">
        <v>134.83333333333334</v>
      </c>
      <c r="J170" s="36">
        <v>136.7166666666667</v>
      </c>
      <c r="K170" s="31">
        <v>132.94999999999999</v>
      </c>
      <c r="L170" s="31">
        <v>128.1</v>
      </c>
      <c r="M170" s="31">
        <v>552.91160000000002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484.15</v>
      </c>
      <c r="D171" s="36">
        <v>480.59999999999997</v>
      </c>
      <c r="E171" s="36">
        <v>473.79999999999995</v>
      </c>
      <c r="F171" s="36">
        <v>463.45</v>
      </c>
      <c r="G171" s="36">
        <v>456.65</v>
      </c>
      <c r="H171" s="36">
        <v>490.94999999999993</v>
      </c>
      <c r="I171" s="36">
        <v>497.75</v>
      </c>
      <c r="J171" s="36">
        <v>508.09999999999991</v>
      </c>
      <c r="K171" s="31">
        <v>487.4</v>
      </c>
      <c r="L171" s="31">
        <v>470.25</v>
      </c>
      <c r="M171" s="31">
        <v>154.06211999999999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245.45</v>
      </c>
      <c r="D172" s="36">
        <v>249.16666666666666</v>
      </c>
      <c r="E172" s="36">
        <v>240.33333333333331</v>
      </c>
      <c r="F172" s="36">
        <v>235.21666666666667</v>
      </c>
      <c r="G172" s="36">
        <v>226.38333333333333</v>
      </c>
      <c r="H172" s="36">
        <v>254.2833333333333</v>
      </c>
      <c r="I172" s="36">
        <v>263.11666666666662</v>
      </c>
      <c r="J172" s="36">
        <v>268.23333333333329</v>
      </c>
      <c r="K172" s="31">
        <v>258</v>
      </c>
      <c r="L172" s="31">
        <v>244.05</v>
      </c>
      <c r="M172" s="31">
        <v>259.48259999999999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2933.2</v>
      </c>
      <c r="D173" s="36">
        <v>2946.0666666666671</v>
      </c>
      <c r="E173" s="36">
        <v>2914.1333333333341</v>
      </c>
      <c r="F173" s="36">
        <v>2895.0666666666671</v>
      </c>
      <c r="G173" s="36">
        <v>2863.1333333333341</v>
      </c>
      <c r="H173" s="36">
        <v>2965.1333333333341</v>
      </c>
      <c r="I173" s="36">
        <v>2997.0666666666675</v>
      </c>
      <c r="J173" s="36">
        <v>3016.1333333333341</v>
      </c>
      <c r="K173" s="31">
        <v>2978</v>
      </c>
      <c r="L173" s="31">
        <v>2927</v>
      </c>
      <c r="M173" s="31">
        <v>56.385649999999998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704.8</v>
      </c>
      <c r="D174" s="36">
        <v>704.93333333333339</v>
      </c>
      <c r="E174" s="36">
        <v>700.06666666666683</v>
      </c>
      <c r="F174" s="36">
        <v>695.33333333333348</v>
      </c>
      <c r="G174" s="36">
        <v>690.46666666666692</v>
      </c>
      <c r="H174" s="36">
        <v>709.66666666666674</v>
      </c>
      <c r="I174" s="36">
        <v>714.5333333333333</v>
      </c>
      <c r="J174" s="36">
        <v>719.26666666666665</v>
      </c>
      <c r="K174" s="31">
        <v>709.8</v>
      </c>
      <c r="L174" s="31">
        <v>700.2</v>
      </c>
      <c r="M174" s="31">
        <v>13.29626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1532.1</v>
      </c>
      <c r="D175" s="36">
        <v>1528.5</v>
      </c>
      <c r="E175" s="36">
        <v>1517.2</v>
      </c>
      <c r="F175" s="36">
        <v>1502.3</v>
      </c>
      <c r="G175" s="36">
        <v>1491</v>
      </c>
      <c r="H175" s="36">
        <v>1543.4</v>
      </c>
      <c r="I175" s="36">
        <v>1554.7000000000003</v>
      </c>
      <c r="J175" s="36">
        <v>1569.6000000000001</v>
      </c>
      <c r="K175" s="31">
        <v>1539.8</v>
      </c>
      <c r="L175" s="31">
        <v>1513.6</v>
      </c>
      <c r="M175" s="31">
        <v>18.242180000000001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2455.5</v>
      </c>
      <c r="D176" s="36">
        <v>2456.7000000000003</v>
      </c>
      <c r="E176" s="36">
        <v>2422.4000000000005</v>
      </c>
      <c r="F176" s="36">
        <v>2389.3000000000002</v>
      </c>
      <c r="G176" s="36">
        <v>2355.0000000000005</v>
      </c>
      <c r="H176" s="36">
        <v>2489.8000000000006</v>
      </c>
      <c r="I176" s="36">
        <v>2524.1000000000008</v>
      </c>
      <c r="J176" s="36">
        <v>2557.2000000000007</v>
      </c>
      <c r="K176" s="31">
        <v>2491</v>
      </c>
      <c r="L176" s="31">
        <v>2423.6</v>
      </c>
      <c r="M176" s="31">
        <v>4.3609600000000004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116.3</v>
      </c>
      <c r="D177" s="36">
        <v>116.7</v>
      </c>
      <c r="E177" s="36">
        <v>114.5</v>
      </c>
      <c r="F177" s="36">
        <v>112.7</v>
      </c>
      <c r="G177" s="36">
        <v>110.5</v>
      </c>
      <c r="H177" s="36">
        <v>118.5</v>
      </c>
      <c r="I177" s="36">
        <v>120.70000000000002</v>
      </c>
      <c r="J177" s="36">
        <v>122.5</v>
      </c>
      <c r="K177" s="31">
        <v>118.9</v>
      </c>
      <c r="L177" s="31">
        <v>114.9</v>
      </c>
      <c r="M177" s="31">
        <v>227.9665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25312.25</v>
      </c>
      <c r="D178" s="36">
        <v>25090.733333333334</v>
      </c>
      <c r="E178" s="36">
        <v>24822.566666666666</v>
      </c>
      <c r="F178" s="36">
        <v>24332.883333333331</v>
      </c>
      <c r="G178" s="36">
        <v>24064.716666666664</v>
      </c>
      <c r="H178" s="36">
        <v>25580.416666666668</v>
      </c>
      <c r="I178" s="36">
        <v>25848.583333333332</v>
      </c>
      <c r="J178" s="36">
        <v>26338.26666666667</v>
      </c>
      <c r="K178" s="31">
        <v>25358.9</v>
      </c>
      <c r="L178" s="31">
        <v>24601.05</v>
      </c>
      <c r="M178" s="31">
        <v>0.53261999999999998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2480.9499999999998</v>
      </c>
      <c r="D179" s="36">
        <v>2467.1666666666665</v>
      </c>
      <c r="E179" s="36">
        <v>2434.4333333333329</v>
      </c>
      <c r="F179" s="36">
        <v>2387.9166666666665</v>
      </c>
      <c r="G179" s="36">
        <v>2355.1833333333329</v>
      </c>
      <c r="H179" s="36">
        <v>2513.6833333333329</v>
      </c>
      <c r="I179" s="36">
        <v>2546.4166666666665</v>
      </c>
      <c r="J179" s="36">
        <v>2592.9333333333329</v>
      </c>
      <c r="K179" s="31">
        <v>2499.9</v>
      </c>
      <c r="L179" s="31">
        <v>2420.65</v>
      </c>
      <c r="M179" s="31">
        <v>22.754709999999999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4730.8500000000004</v>
      </c>
      <c r="D180" s="36">
        <v>4791.083333333333</v>
      </c>
      <c r="E180" s="36">
        <v>4609.7666666666664</v>
      </c>
      <c r="F180" s="36">
        <v>4488.6833333333334</v>
      </c>
      <c r="G180" s="36">
        <v>4307.3666666666668</v>
      </c>
      <c r="H180" s="36">
        <v>4912.1666666666661</v>
      </c>
      <c r="I180" s="36">
        <v>5093.4833333333336</v>
      </c>
      <c r="J180" s="36">
        <v>5214.5666666666657</v>
      </c>
      <c r="K180" s="31">
        <v>4972.3999999999996</v>
      </c>
      <c r="L180" s="31">
        <v>4670</v>
      </c>
      <c r="M180" s="31">
        <v>11.264329999999999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701.35</v>
      </c>
      <c r="D181" s="36">
        <v>699.70000000000016</v>
      </c>
      <c r="E181" s="36">
        <v>684.20000000000027</v>
      </c>
      <c r="F181" s="36">
        <v>667.05000000000007</v>
      </c>
      <c r="G181" s="36">
        <v>651.55000000000018</v>
      </c>
      <c r="H181" s="36">
        <v>716.85000000000036</v>
      </c>
      <c r="I181" s="36">
        <v>732.35000000000014</v>
      </c>
      <c r="J181" s="36">
        <v>749.50000000000045</v>
      </c>
      <c r="K181" s="31">
        <v>715.2</v>
      </c>
      <c r="L181" s="31">
        <v>682.55</v>
      </c>
      <c r="M181" s="31">
        <v>23.122540000000001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773.7</v>
      </c>
      <c r="D182" s="36">
        <v>779.01666666666677</v>
      </c>
      <c r="E182" s="36">
        <v>765.23333333333358</v>
      </c>
      <c r="F182" s="36">
        <v>756.76666666666677</v>
      </c>
      <c r="G182" s="36">
        <v>742.98333333333358</v>
      </c>
      <c r="H182" s="36">
        <v>787.48333333333358</v>
      </c>
      <c r="I182" s="36">
        <v>801.26666666666665</v>
      </c>
      <c r="J182" s="36">
        <v>809.73333333333358</v>
      </c>
      <c r="K182" s="31">
        <v>792.8</v>
      </c>
      <c r="L182" s="31">
        <v>770.55</v>
      </c>
      <c r="M182" s="31">
        <v>167.7834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134.30000000000001</v>
      </c>
      <c r="D183" s="36">
        <v>136.13333333333333</v>
      </c>
      <c r="E183" s="36">
        <v>131.66666666666666</v>
      </c>
      <c r="F183" s="36">
        <v>129.03333333333333</v>
      </c>
      <c r="G183" s="36">
        <v>124.56666666666666</v>
      </c>
      <c r="H183" s="36">
        <v>138.76666666666665</v>
      </c>
      <c r="I183" s="36">
        <v>143.23333333333335</v>
      </c>
      <c r="J183" s="36">
        <v>145.86666666666665</v>
      </c>
      <c r="K183" s="31">
        <v>140.6</v>
      </c>
      <c r="L183" s="31">
        <v>133.5</v>
      </c>
      <c r="M183" s="31">
        <v>360.11903000000001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1593.6</v>
      </c>
      <c r="D184" s="36">
        <v>1602.3333333333333</v>
      </c>
      <c r="E184" s="36">
        <v>1577.6666666666665</v>
      </c>
      <c r="F184" s="36">
        <v>1561.7333333333333</v>
      </c>
      <c r="G184" s="36">
        <v>1537.0666666666666</v>
      </c>
      <c r="H184" s="36">
        <v>1618.2666666666664</v>
      </c>
      <c r="I184" s="36">
        <v>1642.9333333333329</v>
      </c>
      <c r="J184" s="36">
        <v>1658.8666666666663</v>
      </c>
      <c r="K184" s="31">
        <v>1627</v>
      </c>
      <c r="L184" s="31">
        <v>1586.4</v>
      </c>
      <c r="M184" s="31">
        <v>29.943449999999999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615.6</v>
      </c>
      <c r="D185" s="36">
        <v>617.0333333333333</v>
      </c>
      <c r="E185" s="36">
        <v>608.56666666666661</v>
      </c>
      <c r="F185" s="36">
        <v>601.5333333333333</v>
      </c>
      <c r="G185" s="36">
        <v>593.06666666666661</v>
      </c>
      <c r="H185" s="36">
        <v>624.06666666666661</v>
      </c>
      <c r="I185" s="36">
        <v>632.5333333333333</v>
      </c>
      <c r="J185" s="36">
        <v>639.56666666666661</v>
      </c>
      <c r="K185" s="31">
        <v>625.5</v>
      </c>
      <c r="L185" s="31">
        <v>610</v>
      </c>
      <c r="M185" s="31">
        <v>3.6121099999999999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685.15</v>
      </c>
      <c r="D186" s="36">
        <v>688.84999999999991</v>
      </c>
      <c r="E186" s="36">
        <v>678.39999999999986</v>
      </c>
      <c r="F186" s="36">
        <v>671.65</v>
      </c>
      <c r="G186" s="36">
        <v>661.19999999999993</v>
      </c>
      <c r="H186" s="36">
        <v>695.5999999999998</v>
      </c>
      <c r="I186" s="36">
        <v>706.04999999999984</v>
      </c>
      <c r="J186" s="36">
        <v>712.79999999999973</v>
      </c>
      <c r="K186" s="31">
        <v>699.3</v>
      </c>
      <c r="L186" s="31">
        <v>682.1</v>
      </c>
      <c r="M186" s="31">
        <v>9.4305400000000006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2268.35</v>
      </c>
      <c r="D187" s="36">
        <v>2275.9166666666665</v>
      </c>
      <c r="E187" s="36">
        <v>2247.4833333333331</v>
      </c>
      <c r="F187" s="36">
        <v>2226.6166666666668</v>
      </c>
      <c r="G187" s="36">
        <v>2198.1833333333334</v>
      </c>
      <c r="H187" s="36">
        <v>2296.7833333333328</v>
      </c>
      <c r="I187" s="36">
        <v>2325.2166666666662</v>
      </c>
      <c r="J187" s="36">
        <v>2346.0833333333326</v>
      </c>
      <c r="K187" s="31">
        <v>2304.35</v>
      </c>
      <c r="L187" s="31">
        <v>2255.0500000000002</v>
      </c>
      <c r="M187" s="31">
        <v>7.1566799999999997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1175.4000000000001</v>
      </c>
      <c r="D188" s="36">
        <v>1189.1333333333334</v>
      </c>
      <c r="E188" s="36">
        <v>1156.2666666666669</v>
      </c>
      <c r="F188" s="36">
        <v>1137.1333333333334</v>
      </c>
      <c r="G188" s="36">
        <v>1104.2666666666669</v>
      </c>
      <c r="H188" s="36">
        <v>1208.2666666666669</v>
      </c>
      <c r="I188" s="36">
        <v>1241.1333333333332</v>
      </c>
      <c r="J188" s="36">
        <v>1260.2666666666669</v>
      </c>
      <c r="K188" s="31">
        <v>1222</v>
      </c>
      <c r="L188" s="31">
        <v>1170</v>
      </c>
      <c r="M188" s="31">
        <v>147.13647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1954.55</v>
      </c>
      <c r="D189" s="36">
        <v>1978.3333333333333</v>
      </c>
      <c r="E189" s="36">
        <v>1922.7666666666664</v>
      </c>
      <c r="F189" s="36">
        <v>1890.9833333333331</v>
      </c>
      <c r="G189" s="36">
        <v>1835.4166666666663</v>
      </c>
      <c r="H189" s="36">
        <v>2010.1166666666666</v>
      </c>
      <c r="I189" s="36">
        <v>2065.6833333333334</v>
      </c>
      <c r="J189" s="36">
        <v>2097.4666666666667</v>
      </c>
      <c r="K189" s="31">
        <v>2033.9</v>
      </c>
      <c r="L189" s="31">
        <v>1946.55</v>
      </c>
      <c r="M189" s="31">
        <v>8.2036999999999995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4122.3500000000004</v>
      </c>
      <c r="D190" s="36">
        <v>4121.45</v>
      </c>
      <c r="E190" s="36">
        <v>4089.8999999999996</v>
      </c>
      <c r="F190" s="36">
        <v>4057.45</v>
      </c>
      <c r="G190" s="36">
        <v>4025.8999999999996</v>
      </c>
      <c r="H190" s="36">
        <v>4153.8999999999996</v>
      </c>
      <c r="I190" s="36">
        <v>4185.4500000000007</v>
      </c>
      <c r="J190" s="36">
        <v>4217.8999999999996</v>
      </c>
      <c r="K190" s="31">
        <v>4153</v>
      </c>
      <c r="L190" s="31">
        <v>4089</v>
      </c>
      <c r="M190" s="31">
        <v>23.040679999999998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1220.6500000000001</v>
      </c>
      <c r="D191" s="36">
        <v>1232.8833333333334</v>
      </c>
      <c r="E191" s="36">
        <v>1196.7666666666669</v>
      </c>
      <c r="F191" s="36">
        <v>1172.8833333333334</v>
      </c>
      <c r="G191" s="36">
        <v>1136.7666666666669</v>
      </c>
      <c r="H191" s="36">
        <v>1256.7666666666669</v>
      </c>
      <c r="I191" s="36">
        <v>1292.8833333333332</v>
      </c>
      <c r="J191" s="36">
        <v>1316.7666666666669</v>
      </c>
      <c r="K191" s="31">
        <v>1269</v>
      </c>
      <c r="L191" s="31">
        <v>1209</v>
      </c>
      <c r="M191" s="31">
        <v>26.091650000000001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7702.95</v>
      </c>
      <c r="D192" s="36">
        <v>7694.7</v>
      </c>
      <c r="E192" s="36">
        <v>7641.4</v>
      </c>
      <c r="F192" s="36">
        <v>7579.8499999999995</v>
      </c>
      <c r="G192" s="36">
        <v>7526.5499999999993</v>
      </c>
      <c r="H192" s="36">
        <v>7756.25</v>
      </c>
      <c r="I192" s="36">
        <v>7809.5500000000011</v>
      </c>
      <c r="J192" s="36">
        <v>7871.1</v>
      </c>
      <c r="K192" s="31">
        <v>7748</v>
      </c>
      <c r="L192" s="31">
        <v>7633.15</v>
      </c>
      <c r="M192" s="31">
        <v>1.327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684.25</v>
      </c>
      <c r="D193" s="36">
        <v>683.44999999999993</v>
      </c>
      <c r="E193" s="36">
        <v>675.89999999999986</v>
      </c>
      <c r="F193" s="36">
        <v>667.55</v>
      </c>
      <c r="G193" s="36">
        <v>659.99999999999989</v>
      </c>
      <c r="H193" s="36">
        <v>691.79999999999984</v>
      </c>
      <c r="I193" s="36">
        <v>699.3499999999998</v>
      </c>
      <c r="J193" s="36">
        <v>707.69999999999982</v>
      </c>
      <c r="K193" s="31">
        <v>691</v>
      </c>
      <c r="L193" s="31">
        <v>675.1</v>
      </c>
      <c r="M193" s="31">
        <v>21.966149999999999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1028</v>
      </c>
      <c r="D194" s="36">
        <v>1028.3166666666666</v>
      </c>
      <c r="E194" s="36">
        <v>1020.6833333333332</v>
      </c>
      <c r="F194" s="36">
        <v>1013.3666666666666</v>
      </c>
      <c r="G194" s="36">
        <v>1005.7333333333331</v>
      </c>
      <c r="H194" s="36">
        <v>1035.6333333333332</v>
      </c>
      <c r="I194" s="36">
        <v>1043.2666666666664</v>
      </c>
      <c r="J194" s="36">
        <v>1050.5833333333333</v>
      </c>
      <c r="K194" s="31">
        <v>1035.95</v>
      </c>
      <c r="L194" s="31">
        <v>1021</v>
      </c>
      <c r="M194" s="31">
        <v>75.024500000000003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413.15</v>
      </c>
      <c r="D195" s="36">
        <v>413.09999999999997</v>
      </c>
      <c r="E195" s="36">
        <v>404.69999999999993</v>
      </c>
      <c r="F195" s="36">
        <v>396.24999999999994</v>
      </c>
      <c r="G195" s="36">
        <v>387.84999999999991</v>
      </c>
      <c r="H195" s="36">
        <v>421.54999999999995</v>
      </c>
      <c r="I195" s="36">
        <v>429.94999999999993</v>
      </c>
      <c r="J195" s="36">
        <v>438.4</v>
      </c>
      <c r="K195" s="31">
        <v>421.5</v>
      </c>
      <c r="L195" s="31">
        <v>404.65</v>
      </c>
      <c r="M195" s="31">
        <v>391.22073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153.44999999999999</v>
      </c>
      <c r="D196" s="36">
        <v>155.11666666666667</v>
      </c>
      <c r="E196" s="36">
        <v>151.33333333333334</v>
      </c>
      <c r="F196" s="36">
        <v>149.21666666666667</v>
      </c>
      <c r="G196" s="36">
        <v>145.43333333333334</v>
      </c>
      <c r="H196" s="36">
        <v>157.23333333333335</v>
      </c>
      <c r="I196" s="36">
        <v>161.01666666666665</v>
      </c>
      <c r="J196" s="36">
        <v>163.13333333333335</v>
      </c>
      <c r="K196" s="31">
        <v>158.9</v>
      </c>
      <c r="L196" s="31">
        <v>153</v>
      </c>
      <c r="M196" s="31">
        <v>541.55385000000001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1289</v>
      </c>
      <c r="D197" s="36">
        <v>1286.9333333333334</v>
      </c>
      <c r="E197" s="36">
        <v>1277.5666666666668</v>
      </c>
      <c r="F197" s="36">
        <v>1266.1333333333334</v>
      </c>
      <c r="G197" s="36">
        <v>1256.7666666666669</v>
      </c>
      <c r="H197" s="36">
        <v>1298.3666666666668</v>
      </c>
      <c r="I197" s="36">
        <v>1307.7333333333336</v>
      </c>
      <c r="J197" s="36">
        <v>1319.1666666666667</v>
      </c>
      <c r="K197" s="31">
        <v>1296.3</v>
      </c>
      <c r="L197" s="31">
        <v>1275.5</v>
      </c>
      <c r="M197" s="31">
        <v>15.77732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810.55</v>
      </c>
      <c r="D198" s="36">
        <v>810.19999999999993</v>
      </c>
      <c r="E198" s="36">
        <v>801.69999999999982</v>
      </c>
      <c r="F198" s="36">
        <v>792.84999999999991</v>
      </c>
      <c r="G198" s="36">
        <v>784.3499999999998</v>
      </c>
      <c r="H198" s="36">
        <v>819.04999999999984</v>
      </c>
      <c r="I198" s="36">
        <v>827.55000000000007</v>
      </c>
      <c r="J198" s="36">
        <v>836.39999999999986</v>
      </c>
      <c r="K198" s="31">
        <v>818.7</v>
      </c>
      <c r="L198" s="31">
        <v>801.35</v>
      </c>
      <c r="M198" s="31">
        <v>9.3655600000000003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3750.15</v>
      </c>
      <c r="D199" s="36">
        <v>3766.7333333333336</v>
      </c>
      <c r="E199" s="36">
        <v>3725.4666666666672</v>
      </c>
      <c r="F199" s="36">
        <v>3700.7833333333338</v>
      </c>
      <c r="G199" s="36">
        <v>3659.5166666666673</v>
      </c>
      <c r="H199" s="36">
        <v>3791.416666666667</v>
      </c>
      <c r="I199" s="36">
        <v>3832.6833333333334</v>
      </c>
      <c r="J199" s="36">
        <v>3857.3666666666668</v>
      </c>
      <c r="K199" s="31">
        <v>3808</v>
      </c>
      <c r="L199" s="31">
        <v>3742.05</v>
      </c>
      <c r="M199" s="31">
        <v>5.9784800000000002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2697.8</v>
      </c>
      <c r="D200" s="36">
        <v>2702.2000000000003</v>
      </c>
      <c r="E200" s="36">
        <v>2660.4000000000005</v>
      </c>
      <c r="F200" s="36">
        <v>2623.0000000000005</v>
      </c>
      <c r="G200" s="36">
        <v>2581.2000000000007</v>
      </c>
      <c r="H200" s="36">
        <v>2739.6000000000004</v>
      </c>
      <c r="I200" s="36">
        <v>2781.4000000000005</v>
      </c>
      <c r="J200" s="36">
        <v>2818.8</v>
      </c>
      <c r="K200" s="31">
        <v>2744</v>
      </c>
      <c r="L200" s="31">
        <v>2664.8</v>
      </c>
      <c r="M200" s="31">
        <v>3.7513000000000001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1159.1500000000001</v>
      </c>
      <c r="D201" s="36">
        <v>1194.5833333333333</v>
      </c>
      <c r="E201" s="36">
        <v>1101.6666666666665</v>
      </c>
      <c r="F201" s="36">
        <v>1044.1833333333332</v>
      </c>
      <c r="G201" s="36">
        <v>951.26666666666642</v>
      </c>
      <c r="H201" s="36">
        <v>1252.0666666666666</v>
      </c>
      <c r="I201" s="36">
        <v>1344.9833333333331</v>
      </c>
      <c r="J201" s="36">
        <v>1402.4666666666667</v>
      </c>
      <c r="K201" s="31">
        <v>1287.5</v>
      </c>
      <c r="L201" s="31">
        <v>1137.0999999999999</v>
      </c>
      <c r="M201" s="31">
        <v>95.471080000000001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4004.7</v>
      </c>
      <c r="D202" s="36">
        <v>4049.5833333333335</v>
      </c>
      <c r="E202" s="36">
        <v>3855.2166666666672</v>
      </c>
      <c r="F202" s="36">
        <v>3705.7333333333336</v>
      </c>
      <c r="G202" s="36">
        <v>3511.3666666666672</v>
      </c>
      <c r="H202" s="36">
        <v>4199.0666666666675</v>
      </c>
      <c r="I202" s="36">
        <v>4393.4333333333325</v>
      </c>
      <c r="J202" s="36">
        <v>4542.916666666667</v>
      </c>
      <c r="K202" s="31">
        <v>4243.95</v>
      </c>
      <c r="L202" s="31">
        <v>3900.1</v>
      </c>
      <c r="M202" s="31">
        <v>37.576340000000002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3556.5</v>
      </c>
      <c r="D203" s="36">
        <v>3537.5</v>
      </c>
      <c r="E203" s="36">
        <v>3475</v>
      </c>
      <c r="F203" s="36">
        <v>3393.5</v>
      </c>
      <c r="G203" s="36">
        <v>3331</v>
      </c>
      <c r="H203" s="36">
        <v>3619</v>
      </c>
      <c r="I203" s="36">
        <v>3681.5</v>
      </c>
      <c r="J203" s="36">
        <v>3763</v>
      </c>
      <c r="K203" s="31">
        <v>3600</v>
      </c>
      <c r="L203" s="31">
        <v>3456</v>
      </c>
      <c r="M203" s="31">
        <v>2.4852799999999999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476.55</v>
      </c>
      <c r="D204" s="36">
        <v>480.01666666666665</v>
      </c>
      <c r="E204" s="36">
        <v>472.0333333333333</v>
      </c>
      <c r="F204" s="36">
        <v>467.51666666666665</v>
      </c>
      <c r="G204" s="36">
        <v>459.5333333333333</v>
      </c>
      <c r="H204" s="36">
        <v>484.5333333333333</v>
      </c>
      <c r="I204" s="36">
        <v>492.51666666666665</v>
      </c>
      <c r="J204" s="36">
        <v>497.0333333333333</v>
      </c>
      <c r="K204" s="31">
        <v>488</v>
      </c>
      <c r="L204" s="31">
        <v>475.5</v>
      </c>
      <c r="M204" s="31">
        <v>28.883379999999999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9697.9</v>
      </c>
      <c r="D205" s="36">
        <v>9731.8000000000011</v>
      </c>
      <c r="E205" s="36">
        <v>9639.0000000000018</v>
      </c>
      <c r="F205" s="36">
        <v>9580.1</v>
      </c>
      <c r="G205" s="36">
        <v>9487.3000000000011</v>
      </c>
      <c r="H205" s="36">
        <v>9790.7000000000025</v>
      </c>
      <c r="I205" s="36">
        <v>9883.5000000000018</v>
      </c>
      <c r="J205" s="36">
        <v>9942.4000000000033</v>
      </c>
      <c r="K205" s="31">
        <v>9824.6</v>
      </c>
      <c r="L205" s="31">
        <v>9672.9</v>
      </c>
      <c r="M205" s="31">
        <v>3.1930299999999998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153.75</v>
      </c>
      <c r="D206" s="36">
        <v>155.78333333333333</v>
      </c>
      <c r="E206" s="36">
        <v>150.71666666666667</v>
      </c>
      <c r="F206" s="36">
        <v>147.68333333333334</v>
      </c>
      <c r="G206" s="36">
        <v>142.61666666666667</v>
      </c>
      <c r="H206" s="36">
        <v>158.81666666666666</v>
      </c>
      <c r="I206" s="36">
        <v>163.88333333333333</v>
      </c>
      <c r="J206" s="36">
        <v>166.91666666666666</v>
      </c>
      <c r="K206" s="31">
        <v>160.85</v>
      </c>
      <c r="L206" s="31">
        <v>152.75</v>
      </c>
      <c r="M206" s="31">
        <v>198.18826999999999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1699.25</v>
      </c>
      <c r="D207" s="36">
        <v>1697.6500000000003</v>
      </c>
      <c r="E207" s="36">
        <v>1680.0000000000007</v>
      </c>
      <c r="F207" s="36">
        <v>1660.7500000000005</v>
      </c>
      <c r="G207" s="36">
        <v>1643.1000000000008</v>
      </c>
      <c r="H207" s="36">
        <v>1716.9000000000005</v>
      </c>
      <c r="I207" s="36">
        <v>1734.5500000000002</v>
      </c>
      <c r="J207" s="36">
        <v>1753.8000000000004</v>
      </c>
      <c r="K207" s="31">
        <v>1715.3</v>
      </c>
      <c r="L207" s="31">
        <v>1678.4</v>
      </c>
      <c r="M207" s="31">
        <v>1.3986499999999999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1147.9000000000001</v>
      </c>
      <c r="D208" s="36">
        <v>1151.9000000000001</v>
      </c>
      <c r="E208" s="36">
        <v>1140.1500000000001</v>
      </c>
      <c r="F208" s="36">
        <v>1132.4000000000001</v>
      </c>
      <c r="G208" s="36">
        <v>1120.6500000000001</v>
      </c>
      <c r="H208" s="36">
        <v>1159.6500000000001</v>
      </c>
      <c r="I208" s="36">
        <v>1171.4000000000001</v>
      </c>
      <c r="J208" s="36">
        <v>1179.1500000000001</v>
      </c>
      <c r="K208" s="31">
        <v>1163.6500000000001</v>
      </c>
      <c r="L208" s="31">
        <v>1144.1500000000001</v>
      </c>
      <c r="M208" s="31">
        <v>5.93445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1414.25</v>
      </c>
      <c r="D209" s="36">
        <v>1435.45</v>
      </c>
      <c r="E209" s="36">
        <v>1375.9</v>
      </c>
      <c r="F209" s="36">
        <v>1337.55</v>
      </c>
      <c r="G209" s="36">
        <v>1278</v>
      </c>
      <c r="H209" s="36">
        <v>1473.8000000000002</v>
      </c>
      <c r="I209" s="36">
        <v>1533.35</v>
      </c>
      <c r="J209" s="36">
        <v>1571.7000000000003</v>
      </c>
      <c r="K209" s="31">
        <v>1495</v>
      </c>
      <c r="L209" s="31">
        <v>1397.1</v>
      </c>
      <c r="M209" s="31">
        <v>32.981450000000002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275.35000000000002</v>
      </c>
      <c r="D210" s="36">
        <v>277.40000000000003</v>
      </c>
      <c r="E210" s="36">
        <v>271.95000000000005</v>
      </c>
      <c r="F210" s="36">
        <v>268.55</v>
      </c>
      <c r="G210" s="36">
        <v>263.10000000000002</v>
      </c>
      <c r="H210" s="36">
        <v>280.80000000000007</v>
      </c>
      <c r="I210" s="36">
        <v>286.25</v>
      </c>
      <c r="J210" s="36">
        <v>289.65000000000009</v>
      </c>
      <c r="K210" s="31">
        <v>282.85000000000002</v>
      </c>
      <c r="L210" s="31">
        <v>274</v>
      </c>
      <c r="M210" s="31">
        <v>62.141480000000001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13.75</v>
      </c>
      <c r="D211" s="36">
        <v>13.916666666666666</v>
      </c>
      <c r="E211" s="36">
        <v>13.483333333333333</v>
      </c>
      <c r="F211" s="36">
        <v>13.216666666666667</v>
      </c>
      <c r="G211" s="36">
        <v>12.783333333333333</v>
      </c>
      <c r="H211" s="36">
        <v>14.183333333333332</v>
      </c>
      <c r="I211" s="36">
        <v>14.616666666666665</v>
      </c>
      <c r="J211" s="36">
        <v>14.883333333333331</v>
      </c>
      <c r="K211" s="31">
        <v>14.35</v>
      </c>
      <c r="L211" s="31">
        <v>13.65</v>
      </c>
      <c r="M211" s="31">
        <v>1989.93553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1073.6500000000001</v>
      </c>
      <c r="D212" s="36">
        <v>1077.6666666666667</v>
      </c>
      <c r="E212" s="36">
        <v>1059.3833333333334</v>
      </c>
      <c r="F212" s="36">
        <v>1045.1166666666668</v>
      </c>
      <c r="G212" s="36">
        <v>1026.8333333333335</v>
      </c>
      <c r="H212" s="36">
        <v>1091.9333333333334</v>
      </c>
      <c r="I212" s="36">
        <v>1110.2166666666667</v>
      </c>
      <c r="J212" s="36">
        <v>1124.4833333333333</v>
      </c>
      <c r="K212" s="31">
        <v>1095.95</v>
      </c>
      <c r="L212" s="31">
        <v>1063.4000000000001</v>
      </c>
      <c r="M212" s="31">
        <v>17.0532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514.54999999999995</v>
      </c>
      <c r="D213" s="36">
        <v>515.26666666666665</v>
      </c>
      <c r="E213" s="36">
        <v>511.58333333333326</v>
      </c>
      <c r="F213" s="36">
        <v>508.61666666666656</v>
      </c>
      <c r="G213" s="36">
        <v>504.93333333333317</v>
      </c>
      <c r="H213" s="36">
        <v>518.23333333333335</v>
      </c>
      <c r="I213" s="36">
        <v>521.91666666666674</v>
      </c>
      <c r="J213" s="36">
        <v>524.88333333333344</v>
      </c>
      <c r="K213" s="31">
        <v>518.95000000000005</v>
      </c>
      <c r="L213" s="31">
        <v>512.29999999999995</v>
      </c>
      <c r="M213" s="31">
        <v>55.657559999999997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23.65</v>
      </c>
      <c r="D214" s="36">
        <v>23.833333333333332</v>
      </c>
      <c r="E214" s="36">
        <v>23.366666666666664</v>
      </c>
      <c r="F214" s="36">
        <v>23.083333333333332</v>
      </c>
      <c r="G214" s="36">
        <v>22.616666666666664</v>
      </c>
      <c r="H214" s="36">
        <v>24.116666666666664</v>
      </c>
      <c r="I214" s="36">
        <v>24.583333333333332</v>
      </c>
      <c r="J214" s="36">
        <v>24.866666666666664</v>
      </c>
      <c r="K214" s="31">
        <v>24.3</v>
      </c>
      <c r="L214" s="31">
        <v>23.55</v>
      </c>
      <c r="M214" s="31">
        <v>1766.14273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156.05000000000001</v>
      </c>
      <c r="D215" s="36">
        <v>158.48333333333335</v>
      </c>
      <c r="E215" s="36">
        <v>152.56666666666669</v>
      </c>
      <c r="F215" s="36">
        <v>149.08333333333334</v>
      </c>
      <c r="G215" s="36">
        <v>143.16666666666669</v>
      </c>
      <c r="H215" s="36">
        <v>161.9666666666667</v>
      </c>
      <c r="I215" s="36">
        <v>167.88333333333333</v>
      </c>
      <c r="J215" s="36">
        <v>171.3666666666667</v>
      </c>
      <c r="K215" s="31">
        <v>164.4</v>
      </c>
      <c r="L215" s="31">
        <v>155</v>
      </c>
      <c r="M215" s="31">
        <v>163.33389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154.85</v>
      </c>
      <c r="D216" s="36">
        <v>155.68333333333331</v>
      </c>
      <c r="E216" s="36">
        <v>148.16666666666663</v>
      </c>
      <c r="F216" s="36">
        <v>141.48333333333332</v>
      </c>
      <c r="G216" s="36">
        <v>133.96666666666664</v>
      </c>
      <c r="H216" s="36">
        <v>162.36666666666662</v>
      </c>
      <c r="I216" s="36">
        <v>169.88333333333333</v>
      </c>
      <c r="J216" s="36">
        <v>176.56666666666661</v>
      </c>
      <c r="K216" s="31">
        <v>163.19999999999999</v>
      </c>
      <c r="L216" s="31">
        <v>149</v>
      </c>
      <c r="M216" s="31">
        <v>515.19591000000003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994.45</v>
      </c>
      <c r="D217" s="36">
        <v>996.81666666666661</v>
      </c>
      <c r="E217" s="36">
        <v>978.13333333333321</v>
      </c>
      <c r="F217" s="36">
        <v>961.81666666666661</v>
      </c>
      <c r="G217" s="36">
        <v>943.13333333333321</v>
      </c>
      <c r="H217" s="36">
        <v>1013.1333333333332</v>
      </c>
      <c r="I217" s="36">
        <v>1031.8166666666666</v>
      </c>
      <c r="J217" s="36">
        <v>1048.1333333333332</v>
      </c>
      <c r="K217" s="31">
        <v>1015.5</v>
      </c>
      <c r="L217" s="31">
        <v>980.5</v>
      </c>
      <c r="M217" s="31">
        <v>19.322900000000001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3"/>
      <c r="B1" s="354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45363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7" t="s">
        <v>16</v>
      </c>
      <c r="B9" s="349" t="s">
        <v>18</v>
      </c>
      <c r="C9" s="352" t="s">
        <v>20</v>
      </c>
      <c r="D9" s="352" t="s">
        <v>21</v>
      </c>
      <c r="E9" s="344" t="s">
        <v>22</v>
      </c>
      <c r="F9" s="345"/>
      <c r="G9" s="346"/>
      <c r="H9" s="344" t="s">
        <v>23</v>
      </c>
      <c r="I9" s="345"/>
      <c r="J9" s="346"/>
      <c r="K9" s="26"/>
      <c r="L9" s="27"/>
      <c r="M9" s="48"/>
      <c r="N9" s="1"/>
      <c r="O9" s="1"/>
    </row>
    <row r="10" spans="1:15" ht="42.75" customHeight="1">
      <c r="A10" s="348"/>
      <c r="B10" s="351"/>
      <c r="C10" s="351"/>
      <c r="D10" s="35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710.7</v>
      </c>
      <c r="D11" s="36">
        <v>701.7833333333333</v>
      </c>
      <c r="E11" s="36">
        <v>680.91666666666663</v>
      </c>
      <c r="F11" s="36">
        <v>651.13333333333333</v>
      </c>
      <c r="G11" s="36">
        <v>630.26666666666665</v>
      </c>
      <c r="H11" s="36">
        <v>731.56666666666661</v>
      </c>
      <c r="I11" s="36">
        <v>752.43333333333339</v>
      </c>
      <c r="J11" s="36">
        <v>782.21666666666658</v>
      </c>
      <c r="K11" s="31">
        <v>722.65</v>
      </c>
      <c r="L11" s="31">
        <v>672</v>
      </c>
      <c r="M11" s="31">
        <v>7.43621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30101.85</v>
      </c>
      <c r="D12" s="36">
        <v>30250.183333333334</v>
      </c>
      <c r="E12" s="36">
        <v>29852.716666666667</v>
      </c>
      <c r="F12" s="36">
        <v>29603.583333333332</v>
      </c>
      <c r="G12" s="36">
        <v>29206.116666666665</v>
      </c>
      <c r="H12" s="36">
        <v>30499.316666666669</v>
      </c>
      <c r="I12" s="36">
        <v>30896.783333333336</v>
      </c>
      <c r="J12" s="36">
        <v>31145.916666666672</v>
      </c>
      <c r="K12" s="31">
        <v>30647.65</v>
      </c>
      <c r="L12" s="31">
        <v>30001.05</v>
      </c>
      <c r="M12" s="31">
        <v>1.4710000000000001E-2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5841.35</v>
      </c>
      <c r="D13" s="36">
        <v>5848.666666666667</v>
      </c>
      <c r="E13" s="36">
        <v>5763.4333333333343</v>
      </c>
      <c r="F13" s="36">
        <v>5685.5166666666673</v>
      </c>
      <c r="G13" s="36">
        <v>5600.2833333333347</v>
      </c>
      <c r="H13" s="36">
        <v>5926.5833333333339</v>
      </c>
      <c r="I13" s="36">
        <v>6011.8166666666657</v>
      </c>
      <c r="J13" s="36">
        <v>6089.7333333333336</v>
      </c>
      <c r="K13" s="31">
        <v>5933.9</v>
      </c>
      <c r="L13" s="31">
        <v>5770.75</v>
      </c>
      <c r="M13" s="31">
        <v>6.9353999999999996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2641.9</v>
      </c>
      <c r="D14" s="36">
        <v>2651.3333333333335</v>
      </c>
      <c r="E14" s="36">
        <v>2625.5666666666671</v>
      </c>
      <c r="F14" s="36">
        <v>2609.2333333333336</v>
      </c>
      <c r="G14" s="36">
        <v>2583.4666666666672</v>
      </c>
      <c r="H14" s="36">
        <v>2667.666666666667</v>
      </c>
      <c r="I14" s="36">
        <v>2693.4333333333334</v>
      </c>
      <c r="J14" s="36">
        <v>2709.7666666666669</v>
      </c>
      <c r="K14" s="31">
        <v>2677.1</v>
      </c>
      <c r="L14" s="31">
        <v>2635</v>
      </c>
      <c r="M14" s="31">
        <v>2.1668500000000002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3672.35</v>
      </c>
      <c r="D15" s="36">
        <v>3677.9500000000003</v>
      </c>
      <c r="E15" s="36">
        <v>3639.4000000000005</v>
      </c>
      <c r="F15" s="36">
        <v>3606.4500000000003</v>
      </c>
      <c r="G15" s="36">
        <v>3567.9000000000005</v>
      </c>
      <c r="H15" s="36">
        <v>3710.9000000000005</v>
      </c>
      <c r="I15" s="36">
        <v>3749.4500000000007</v>
      </c>
      <c r="J15" s="36">
        <v>3782.4000000000005</v>
      </c>
      <c r="K15" s="31">
        <v>3716.5</v>
      </c>
      <c r="L15" s="31">
        <v>3645</v>
      </c>
      <c r="M15" s="31">
        <v>0.22115000000000001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1599.1</v>
      </c>
      <c r="D16" s="36">
        <v>1588.7833333333335</v>
      </c>
      <c r="E16" s="36">
        <v>1571.5666666666671</v>
      </c>
      <c r="F16" s="36">
        <v>1544.0333333333335</v>
      </c>
      <c r="G16" s="36">
        <v>1526.8166666666671</v>
      </c>
      <c r="H16" s="36">
        <v>1616.3166666666671</v>
      </c>
      <c r="I16" s="36">
        <v>1633.5333333333338</v>
      </c>
      <c r="J16" s="36">
        <v>1661.0666666666671</v>
      </c>
      <c r="K16" s="31">
        <v>1606</v>
      </c>
      <c r="L16" s="31">
        <v>1561.25</v>
      </c>
      <c r="M16" s="31">
        <v>7.3045499999999999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584.20000000000005</v>
      </c>
      <c r="D17" s="36">
        <v>579.61666666666667</v>
      </c>
      <c r="E17" s="36">
        <v>573.88333333333333</v>
      </c>
      <c r="F17" s="36">
        <v>563.56666666666661</v>
      </c>
      <c r="G17" s="36">
        <v>557.83333333333326</v>
      </c>
      <c r="H17" s="36">
        <v>589.93333333333339</v>
      </c>
      <c r="I17" s="36">
        <v>595.66666666666674</v>
      </c>
      <c r="J17" s="36">
        <v>605.98333333333346</v>
      </c>
      <c r="K17" s="31">
        <v>585.35</v>
      </c>
      <c r="L17" s="31">
        <v>569.29999999999995</v>
      </c>
      <c r="M17" s="31">
        <v>45.796460000000003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464.35</v>
      </c>
      <c r="D18" s="36">
        <v>469.38333333333338</v>
      </c>
      <c r="E18" s="36">
        <v>458.01666666666677</v>
      </c>
      <c r="F18" s="36">
        <v>451.68333333333339</v>
      </c>
      <c r="G18" s="36">
        <v>440.31666666666678</v>
      </c>
      <c r="H18" s="36">
        <v>475.71666666666675</v>
      </c>
      <c r="I18" s="36">
        <v>487.08333333333343</v>
      </c>
      <c r="J18" s="36">
        <v>493.41666666666674</v>
      </c>
      <c r="K18" s="31">
        <v>480.75</v>
      </c>
      <c r="L18" s="31">
        <v>463.05</v>
      </c>
      <c r="M18" s="31">
        <v>1.2596400000000001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654.85</v>
      </c>
      <c r="D19" s="36">
        <v>656.76666666666665</v>
      </c>
      <c r="E19" s="36">
        <v>646.5333333333333</v>
      </c>
      <c r="F19" s="36">
        <v>638.2166666666667</v>
      </c>
      <c r="G19" s="36">
        <v>627.98333333333335</v>
      </c>
      <c r="H19" s="36">
        <v>665.08333333333326</v>
      </c>
      <c r="I19" s="36">
        <v>675.31666666666661</v>
      </c>
      <c r="J19" s="36">
        <v>683.63333333333321</v>
      </c>
      <c r="K19" s="31">
        <v>667</v>
      </c>
      <c r="L19" s="31">
        <v>648.45000000000005</v>
      </c>
      <c r="M19" s="31">
        <v>10.743969999999999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1390.1</v>
      </c>
      <c r="D20" s="36">
        <v>1396.0333333333335</v>
      </c>
      <c r="E20" s="36">
        <v>1374.0666666666671</v>
      </c>
      <c r="F20" s="36">
        <v>1358.0333333333335</v>
      </c>
      <c r="G20" s="36">
        <v>1336.0666666666671</v>
      </c>
      <c r="H20" s="36">
        <v>1412.0666666666671</v>
      </c>
      <c r="I20" s="36">
        <v>1434.0333333333338</v>
      </c>
      <c r="J20" s="36">
        <v>1450.0666666666671</v>
      </c>
      <c r="K20" s="31">
        <v>1418</v>
      </c>
      <c r="L20" s="31">
        <v>1380</v>
      </c>
      <c r="M20" s="31">
        <v>1.59924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27229.55</v>
      </c>
      <c r="D21" s="36">
        <v>27263.649999999998</v>
      </c>
      <c r="E21" s="36">
        <v>26827.349999999995</v>
      </c>
      <c r="F21" s="36">
        <v>26425.149999999998</v>
      </c>
      <c r="G21" s="36">
        <v>25988.849999999995</v>
      </c>
      <c r="H21" s="36">
        <v>27665.849999999995</v>
      </c>
      <c r="I21" s="36">
        <v>28102.149999999998</v>
      </c>
      <c r="J21" s="36">
        <v>28504.349999999995</v>
      </c>
      <c r="K21" s="31">
        <v>27699.95</v>
      </c>
      <c r="L21" s="31">
        <v>26861.45</v>
      </c>
      <c r="M21" s="31">
        <v>0.18245</v>
      </c>
      <c r="N21" s="1"/>
      <c r="O21" s="1"/>
    </row>
    <row r="22" spans="1:15" ht="12" customHeight="1">
      <c r="A22" s="33">
        <v>12</v>
      </c>
      <c r="B22" s="53" t="s">
        <v>886</v>
      </c>
      <c r="C22" s="31">
        <v>1063.75</v>
      </c>
      <c r="D22" s="36">
        <v>1070.3500000000001</v>
      </c>
      <c r="E22" s="36">
        <v>1053.4000000000003</v>
      </c>
      <c r="F22" s="36">
        <v>1043.0500000000002</v>
      </c>
      <c r="G22" s="36">
        <v>1026.1000000000004</v>
      </c>
      <c r="H22" s="36">
        <v>1080.7000000000003</v>
      </c>
      <c r="I22" s="36">
        <v>1097.6500000000001</v>
      </c>
      <c r="J22" s="36">
        <v>1108.0000000000002</v>
      </c>
      <c r="K22" s="31">
        <v>1087.3</v>
      </c>
      <c r="L22" s="31">
        <v>1060</v>
      </c>
      <c r="M22" s="31">
        <v>29.016190000000002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3207.35</v>
      </c>
      <c r="D23" s="36">
        <v>3222.1166666666668</v>
      </c>
      <c r="E23" s="36">
        <v>3185.2333333333336</v>
      </c>
      <c r="F23" s="36">
        <v>3163.1166666666668</v>
      </c>
      <c r="G23" s="36">
        <v>3126.2333333333336</v>
      </c>
      <c r="H23" s="36">
        <v>3244.2333333333336</v>
      </c>
      <c r="I23" s="36">
        <v>3281.1166666666668</v>
      </c>
      <c r="J23" s="36">
        <v>3303.2333333333336</v>
      </c>
      <c r="K23" s="31">
        <v>3259</v>
      </c>
      <c r="L23" s="31">
        <v>3200</v>
      </c>
      <c r="M23" s="31">
        <v>7.3885100000000001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1930.3</v>
      </c>
      <c r="D24" s="36">
        <v>1939.3166666666666</v>
      </c>
      <c r="E24" s="36">
        <v>1895.0833333333333</v>
      </c>
      <c r="F24" s="36">
        <v>1859.8666666666666</v>
      </c>
      <c r="G24" s="36">
        <v>1815.6333333333332</v>
      </c>
      <c r="H24" s="36">
        <v>1974.5333333333333</v>
      </c>
      <c r="I24" s="36">
        <v>2018.7666666666669</v>
      </c>
      <c r="J24" s="36">
        <v>2053.9833333333336</v>
      </c>
      <c r="K24" s="31">
        <v>1983.55</v>
      </c>
      <c r="L24" s="31">
        <v>1904.1</v>
      </c>
      <c r="M24" s="31">
        <v>7.5593199999999996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1326.95</v>
      </c>
      <c r="D25" s="36">
        <v>1330.45</v>
      </c>
      <c r="E25" s="36">
        <v>1318.5500000000002</v>
      </c>
      <c r="F25" s="36">
        <v>1310.1500000000001</v>
      </c>
      <c r="G25" s="36">
        <v>1298.2500000000002</v>
      </c>
      <c r="H25" s="36">
        <v>1338.8500000000001</v>
      </c>
      <c r="I25" s="36">
        <v>1350.7500000000002</v>
      </c>
      <c r="J25" s="36">
        <v>1359.15</v>
      </c>
      <c r="K25" s="31">
        <v>1342.35</v>
      </c>
      <c r="L25" s="31">
        <v>1322.05</v>
      </c>
      <c r="M25" s="31">
        <v>22.176729999999999</v>
      </c>
      <c r="N25" s="1"/>
      <c r="O25" s="1"/>
    </row>
    <row r="26" spans="1:15" ht="12.75" customHeight="1">
      <c r="A26" s="33">
        <v>16</v>
      </c>
      <c r="B26" s="53" t="s">
        <v>826</v>
      </c>
      <c r="C26" s="31">
        <v>566.95000000000005</v>
      </c>
      <c r="D26" s="36">
        <v>566.48333333333335</v>
      </c>
      <c r="E26" s="36">
        <v>560.4666666666667</v>
      </c>
      <c r="F26" s="36">
        <v>553.98333333333335</v>
      </c>
      <c r="G26" s="36">
        <v>547.9666666666667</v>
      </c>
      <c r="H26" s="36">
        <v>572.9666666666667</v>
      </c>
      <c r="I26" s="36">
        <v>578.98333333333335</v>
      </c>
      <c r="J26" s="36">
        <v>585.4666666666667</v>
      </c>
      <c r="K26" s="31">
        <v>572.5</v>
      </c>
      <c r="L26" s="31">
        <v>560</v>
      </c>
      <c r="M26" s="31">
        <v>11.58653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1000.15</v>
      </c>
      <c r="D27" s="36">
        <v>1006.8666666666667</v>
      </c>
      <c r="E27" s="36">
        <v>990.83333333333337</v>
      </c>
      <c r="F27" s="36">
        <v>981.51666666666665</v>
      </c>
      <c r="G27" s="36">
        <v>965.48333333333335</v>
      </c>
      <c r="H27" s="36">
        <v>1016.1833333333334</v>
      </c>
      <c r="I27" s="36">
        <v>1032.2166666666667</v>
      </c>
      <c r="J27" s="36">
        <v>1041.5333333333333</v>
      </c>
      <c r="K27" s="31">
        <v>1022.9</v>
      </c>
      <c r="L27" s="31">
        <v>997.55</v>
      </c>
      <c r="M27" s="31">
        <v>36.072490000000002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352.85</v>
      </c>
      <c r="D28" s="36">
        <v>356.36666666666662</v>
      </c>
      <c r="E28" s="36">
        <v>348.48333333333323</v>
      </c>
      <c r="F28" s="36">
        <v>344.11666666666662</v>
      </c>
      <c r="G28" s="36">
        <v>336.23333333333323</v>
      </c>
      <c r="H28" s="36">
        <v>360.73333333333323</v>
      </c>
      <c r="I28" s="36">
        <v>368.61666666666656</v>
      </c>
      <c r="J28" s="36">
        <v>372.98333333333323</v>
      </c>
      <c r="K28" s="31">
        <v>364.25</v>
      </c>
      <c r="L28" s="31">
        <v>352</v>
      </c>
      <c r="M28" s="31">
        <v>15.39837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179.85</v>
      </c>
      <c r="D29" s="36">
        <v>181.28333333333333</v>
      </c>
      <c r="E29" s="36">
        <v>177.71666666666667</v>
      </c>
      <c r="F29" s="36">
        <v>175.58333333333334</v>
      </c>
      <c r="G29" s="36">
        <v>172.01666666666668</v>
      </c>
      <c r="H29" s="36">
        <v>183.41666666666666</v>
      </c>
      <c r="I29" s="36">
        <v>186.98333333333332</v>
      </c>
      <c r="J29" s="36">
        <v>189.11666666666665</v>
      </c>
      <c r="K29" s="31">
        <v>184.85</v>
      </c>
      <c r="L29" s="31">
        <v>179.15</v>
      </c>
      <c r="M29" s="31">
        <v>31.29588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220.35</v>
      </c>
      <c r="D30" s="36">
        <v>222.35</v>
      </c>
      <c r="E30" s="36">
        <v>217.35</v>
      </c>
      <c r="F30" s="36">
        <v>214.35</v>
      </c>
      <c r="G30" s="36">
        <v>209.35</v>
      </c>
      <c r="H30" s="36">
        <v>225.35</v>
      </c>
      <c r="I30" s="36">
        <v>230.35</v>
      </c>
      <c r="J30" s="36">
        <v>233.35</v>
      </c>
      <c r="K30" s="31">
        <v>227.35</v>
      </c>
      <c r="L30" s="31">
        <v>219.35</v>
      </c>
      <c r="M30" s="31">
        <v>31.107859999999999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403.75</v>
      </c>
      <c r="D31" s="36">
        <v>413.34999999999997</v>
      </c>
      <c r="E31" s="36">
        <v>390.79999999999995</v>
      </c>
      <c r="F31" s="36">
        <v>377.84999999999997</v>
      </c>
      <c r="G31" s="36">
        <v>355.29999999999995</v>
      </c>
      <c r="H31" s="36">
        <v>426.29999999999995</v>
      </c>
      <c r="I31" s="36">
        <v>448.85</v>
      </c>
      <c r="J31" s="36">
        <v>461.79999999999995</v>
      </c>
      <c r="K31" s="31">
        <v>435.9</v>
      </c>
      <c r="L31" s="31">
        <v>400.4</v>
      </c>
      <c r="M31" s="31">
        <v>10.28783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816.65</v>
      </c>
      <c r="D32" s="36">
        <v>819.1</v>
      </c>
      <c r="E32" s="36">
        <v>794.55000000000007</v>
      </c>
      <c r="F32" s="36">
        <v>772.45</v>
      </c>
      <c r="G32" s="36">
        <v>747.90000000000009</v>
      </c>
      <c r="H32" s="36">
        <v>841.2</v>
      </c>
      <c r="I32" s="36">
        <v>865.75</v>
      </c>
      <c r="J32" s="36">
        <v>887.85</v>
      </c>
      <c r="K32" s="31">
        <v>843.65</v>
      </c>
      <c r="L32" s="31">
        <v>797</v>
      </c>
      <c r="M32" s="31">
        <v>0.82782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1057.95</v>
      </c>
      <c r="D33" s="36">
        <v>1072.8999999999999</v>
      </c>
      <c r="E33" s="36">
        <v>1037.5499999999997</v>
      </c>
      <c r="F33" s="36">
        <v>1017.1499999999999</v>
      </c>
      <c r="G33" s="36">
        <v>981.79999999999973</v>
      </c>
      <c r="H33" s="36">
        <v>1093.2999999999997</v>
      </c>
      <c r="I33" s="36">
        <v>1128.6499999999996</v>
      </c>
      <c r="J33" s="36">
        <v>1149.0499999999997</v>
      </c>
      <c r="K33" s="31">
        <v>1108.25</v>
      </c>
      <c r="L33" s="31">
        <v>1052.5</v>
      </c>
      <c r="M33" s="31">
        <v>1.71733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2102.0500000000002</v>
      </c>
      <c r="D34" s="36">
        <v>2097.1166666666668</v>
      </c>
      <c r="E34" s="36">
        <v>2074.2333333333336</v>
      </c>
      <c r="F34" s="36">
        <v>2046.416666666667</v>
      </c>
      <c r="G34" s="36">
        <v>2023.5333333333338</v>
      </c>
      <c r="H34" s="36">
        <v>2124.9333333333334</v>
      </c>
      <c r="I34" s="36">
        <v>2147.8166666666666</v>
      </c>
      <c r="J34" s="36">
        <v>2175.6333333333332</v>
      </c>
      <c r="K34" s="31">
        <v>2120</v>
      </c>
      <c r="L34" s="31">
        <v>2069.3000000000002</v>
      </c>
      <c r="M34" s="31">
        <v>1.20502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978.25</v>
      </c>
      <c r="D35" s="36">
        <v>983.88333333333333</v>
      </c>
      <c r="E35" s="36">
        <v>968.76666666666665</v>
      </c>
      <c r="F35" s="36">
        <v>959.2833333333333</v>
      </c>
      <c r="G35" s="36">
        <v>944.16666666666663</v>
      </c>
      <c r="H35" s="36">
        <v>993.36666666666667</v>
      </c>
      <c r="I35" s="36">
        <v>1008.4833333333332</v>
      </c>
      <c r="J35" s="36">
        <v>1017.9666666666667</v>
      </c>
      <c r="K35" s="31">
        <v>999</v>
      </c>
      <c r="L35" s="31">
        <v>974.4</v>
      </c>
      <c r="M35" s="31">
        <v>1.0671299999999999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5157.25</v>
      </c>
      <c r="D36" s="36">
        <v>5173.5333333333338</v>
      </c>
      <c r="E36" s="36">
        <v>5122.0666666666675</v>
      </c>
      <c r="F36" s="36">
        <v>5086.8833333333341</v>
      </c>
      <c r="G36" s="36">
        <v>5035.4166666666679</v>
      </c>
      <c r="H36" s="36">
        <v>5208.7166666666672</v>
      </c>
      <c r="I36" s="36">
        <v>5260.1833333333325</v>
      </c>
      <c r="J36" s="36">
        <v>5295.3666666666668</v>
      </c>
      <c r="K36" s="31">
        <v>5225</v>
      </c>
      <c r="L36" s="31">
        <v>5138.3500000000004</v>
      </c>
      <c r="M36" s="31">
        <v>1.51048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2103.6</v>
      </c>
      <c r="D37" s="36">
        <v>2118.7833333333333</v>
      </c>
      <c r="E37" s="36">
        <v>2084.8166666666666</v>
      </c>
      <c r="F37" s="36">
        <v>2066.0333333333333</v>
      </c>
      <c r="G37" s="36">
        <v>2032.0666666666666</v>
      </c>
      <c r="H37" s="36">
        <v>2137.5666666666666</v>
      </c>
      <c r="I37" s="36">
        <v>2171.5333333333328</v>
      </c>
      <c r="J37" s="36">
        <v>2190.3166666666666</v>
      </c>
      <c r="K37" s="31">
        <v>2152.75</v>
      </c>
      <c r="L37" s="31">
        <v>2100</v>
      </c>
      <c r="M37" s="31">
        <v>0.47743999999999998</v>
      </c>
      <c r="N37" s="1"/>
      <c r="O37" s="1"/>
    </row>
    <row r="38" spans="1:15" ht="12.75" customHeight="1">
      <c r="A38" s="33">
        <v>28</v>
      </c>
      <c r="B38" s="53" t="s">
        <v>772</v>
      </c>
      <c r="C38" s="31">
        <v>77.400000000000006</v>
      </c>
      <c r="D38" s="36">
        <v>79.05</v>
      </c>
      <c r="E38" s="36">
        <v>75.3</v>
      </c>
      <c r="F38" s="36">
        <v>73.2</v>
      </c>
      <c r="G38" s="36">
        <v>69.45</v>
      </c>
      <c r="H38" s="36">
        <v>81.149999999999991</v>
      </c>
      <c r="I38" s="36">
        <v>84.899999999999991</v>
      </c>
      <c r="J38" s="36">
        <v>86.999999999999986</v>
      </c>
      <c r="K38" s="31">
        <v>82.8</v>
      </c>
      <c r="L38" s="31">
        <v>76.95</v>
      </c>
      <c r="M38" s="31">
        <v>27.96482</v>
      </c>
      <c r="N38" s="1"/>
      <c r="O38" s="1"/>
    </row>
    <row r="39" spans="1:15" ht="12.75" customHeight="1">
      <c r="A39" s="33">
        <v>29</v>
      </c>
      <c r="B39" s="53" t="s">
        <v>887</v>
      </c>
      <c r="C39" s="31">
        <v>29.9</v>
      </c>
      <c r="D39" s="36">
        <v>30.516666666666666</v>
      </c>
      <c r="E39" s="36">
        <v>29.033333333333331</v>
      </c>
      <c r="F39" s="36">
        <v>28.166666666666664</v>
      </c>
      <c r="G39" s="36">
        <v>26.68333333333333</v>
      </c>
      <c r="H39" s="36">
        <v>31.383333333333333</v>
      </c>
      <c r="I39" s="36">
        <v>32.866666666666667</v>
      </c>
      <c r="J39" s="36">
        <v>33.733333333333334</v>
      </c>
      <c r="K39" s="31">
        <v>32</v>
      </c>
      <c r="L39" s="31">
        <v>29.65</v>
      </c>
      <c r="M39" s="31">
        <v>79.259180000000001</v>
      </c>
      <c r="N39" s="1"/>
      <c r="O39" s="1"/>
    </row>
    <row r="40" spans="1:15" ht="12.75" customHeight="1">
      <c r="A40" s="33">
        <v>30</v>
      </c>
      <c r="B40" s="53" t="s">
        <v>854</v>
      </c>
      <c r="C40" s="31">
        <v>881.7</v>
      </c>
      <c r="D40" s="36">
        <v>880.2833333333333</v>
      </c>
      <c r="E40" s="36">
        <v>865.41666666666663</v>
      </c>
      <c r="F40" s="36">
        <v>849.13333333333333</v>
      </c>
      <c r="G40" s="36">
        <v>834.26666666666665</v>
      </c>
      <c r="H40" s="36">
        <v>896.56666666666661</v>
      </c>
      <c r="I40" s="36">
        <v>911.43333333333339</v>
      </c>
      <c r="J40" s="36">
        <v>927.71666666666658</v>
      </c>
      <c r="K40" s="31">
        <v>895.15</v>
      </c>
      <c r="L40" s="31">
        <v>864</v>
      </c>
      <c r="M40" s="31">
        <v>10.344569999999999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3625.55</v>
      </c>
      <c r="D41" s="36">
        <v>3649.15</v>
      </c>
      <c r="E41" s="36">
        <v>3562.4</v>
      </c>
      <c r="F41" s="36">
        <v>3499.25</v>
      </c>
      <c r="G41" s="36">
        <v>3412.5</v>
      </c>
      <c r="H41" s="36">
        <v>3712.3</v>
      </c>
      <c r="I41" s="36">
        <v>3799.05</v>
      </c>
      <c r="J41" s="36">
        <v>3862.2000000000003</v>
      </c>
      <c r="K41" s="31">
        <v>3735.9</v>
      </c>
      <c r="L41" s="31">
        <v>3586</v>
      </c>
      <c r="M41" s="31">
        <v>2.29813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602.04999999999995</v>
      </c>
      <c r="D42" s="36">
        <v>604.88333333333333</v>
      </c>
      <c r="E42" s="36">
        <v>597.36666666666667</v>
      </c>
      <c r="F42" s="36">
        <v>592.68333333333339</v>
      </c>
      <c r="G42" s="36">
        <v>585.16666666666674</v>
      </c>
      <c r="H42" s="36">
        <v>609.56666666666661</v>
      </c>
      <c r="I42" s="36">
        <v>617.08333333333326</v>
      </c>
      <c r="J42" s="36">
        <v>621.76666666666654</v>
      </c>
      <c r="K42" s="31">
        <v>612.4</v>
      </c>
      <c r="L42" s="31">
        <v>600.20000000000005</v>
      </c>
      <c r="M42" s="31">
        <v>25.471450000000001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2674.45</v>
      </c>
      <c r="D43" s="36">
        <v>2683.4500000000003</v>
      </c>
      <c r="E43" s="36">
        <v>2616.0000000000005</v>
      </c>
      <c r="F43" s="36">
        <v>2557.5500000000002</v>
      </c>
      <c r="G43" s="36">
        <v>2490.1000000000004</v>
      </c>
      <c r="H43" s="36">
        <v>2741.9000000000005</v>
      </c>
      <c r="I43" s="36">
        <v>2809.3500000000004</v>
      </c>
      <c r="J43" s="36">
        <v>2867.8000000000006</v>
      </c>
      <c r="K43" s="31">
        <v>2750.9</v>
      </c>
      <c r="L43" s="31">
        <v>2625</v>
      </c>
      <c r="M43" s="31">
        <v>4.0680899999999998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948.5</v>
      </c>
      <c r="D44" s="36">
        <v>941</v>
      </c>
      <c r="E44" s="36">
        <v>927.6</v>
      </c>
      <c r="F44" s="36">
        <v>906.7</v>
      </c>
      <c r="G44" s="36">
        <v>893.30000000000007</v>
      </c>
      <c r="H44" s="36">
        <v>961.9</v>
      </c>
      <c r="I44" s="36">
        <v>975.30000000000007</v>
      </c>
      <c r="J44" s="36">
        <v>996.19999999999993</v>
      </c>
      <c r="K44" s="31">
        <v>954.4</v>
      </c>
      <c r="L44" s="31">
        <v>920.1</v>
      </c>
      <c r="M44" s="31">
        <v>1.09518</v>
      </c>
      <c r="N44" s="1"/>
      <c r="O44" s="1"/>
    </row>
    <row r="45" spans="1:15" ht="12.75" customHeight="1">
      <c r="A45" s="33">
        <v>35</v>
      </c>
      <c r="B45" s="53" t="s">
        <v>828</v>
      </c>
      <c r="C45" s="31">
        <v>6083.4</v>
      </c>
      <c r="D45" s="36">
        <v>6088.8</v>
      </c>
      <c r="E45" s="36">
        <v>6033.6</v>
      </c>
      <c r="F45" s="36">
        <v>5983.8</v>
      </c>
      <c r="G45" s="36">
        <v>5928.6</v>
      </c>
      <c r="H45" s="36">
        <v>6138.6</v>
      </c>
      <c r="I45" s="36">
        <v>6193.7999999999993</v>
      </c>
      <c r="J45" s="36">
        <v>6243.6</v>
      </c>
      <c r="K45" s="31">
        <v>6144</v>
      </c>
      <c r="L45" s="31">
        <v>6039</v>
      </c>
      <c r="M45" s="31">
        <v>0.41821999999999998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6204.7</v>
      </c>
      <c r="D46" s="36">
        <v>6155.2666666666673</v>
      </c>
      <c r="E46" s="36">
        <v>6085.5333333333347</v>
      </c>
      <c r="F46" s="36">
        <v>5966.3666666666677</v>
      </c>
      <c r="G46" s="36">
        <v>5896.633333333335</v>
      </c>
      <c r="H46" s="36">
        <v>6274.4333333333343</v>
      </c>
      <c r="I46" s="36">
        <v>6344.1666666666661</v>
      </c>
      <c r="J46" s="36">
        <v>6463.3333333333339</v>
      </c>
      <c r="K46" s="31">
        <v>6225</v>
      </c>
      <c r="L46" s="31">
        <v>6036.1</v>
      </c>
      <c r="M46" s="31">
        <v>5.21556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510.65</v>
      </c>
      <c r="D47" s="36">
        <v>509.93333333333322</v>
      </c>
      <c r="E47" s="36">
        <v>500.06666666666649</v>
      </c>
      <c r="F47" s="36">
        <v>489.48333333333329</v>
      </c>
      <c r="G47" s="36">
        <v>479.61666666666656</v>
      </c>
      <c r="H47" s="36">
        <v>520.51666666666642</v>
      </c>
      <c r="I47" s="36">
        <v>530.3833333333331</v>
      </c>
      <c r="J47" s="36">
        <v>540.96666666666636</v>
      </c>
      <c r="K47" s="31">
        <v>519.79999999999995</v>
      </c>
      <c r="L47" s="31">
        <v>499.35</v>
      </c>
      <c r="M47" s="31">
        <v>30.71219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340.45</v>
      </c>
      <c r="D48" s="36">
        <v>343.35000000000008</v>
      </c>
      <c r="E48" s="36">
        <v>334.70000000000016</v>
      </c>
      <c r="F48" s="36">
        <v>328.9500000000001</v>
      </c>
      <c r="G48" s="36">
        <v>320.30000000000018</v>
      </c>
      <c r="H48" s="36">
        <v>349.10000000000014</v>
      </c>
      <c r="I48" s="36">
        <v>357.75000000000011</v>
      </c>
      <c r="J48" s="36">
        <v>363.50000000000011</v>
      </c>
      <c r="K48" s="31">
        <v>352</v>
      </c>
      <c r="L48" s="31">
        <v>337.6</v>
      </c>
      <c r="M48" s="31">
        <v>9.1426700000000007</v>
      </c>
      <c r="N48" s="1"/>
      <c r="O48" s="1"/>
    </row>
    <row r="49" spans="1:15" ht="12.75" customHeight="1">
      <c r="A49" s="33">
        <v>39</v>
      </c>
      <c r="B49" s="53" t="s">
        <v>827</v>
      </c>
      <c r="C49" s="31">
        <v>649.70000000000005</v>
      </c>
      <c r="D49" s="36">
        <v>664.15</v>
      </c>
      <c r="E49" s="36">
        <v>631.4</v>
      </c>
      <c r="F49" s="36">
        <v>613.1</v>
      </c>
      <c r="G49" s="36">
        <v>580.35</v>
      </c>
      <c r="H49" s="36">
        <v>682.44999999999993</v>
      </c>
      <c r="I49" s="36">
        <v>715.19999999999993</v>
      </c>
      <c r="J49" s="36">
        <v>733.49999999999989</v>
      </c>
      <c r="K49" s="31">
        <v>696.9</v>
      </c>
      <c r="L49" s="31">
        <v>645.85</v>
      </c>
      <c r="M49" s="31">
        <v>6.1300100000000004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523</v>
      </c>
      <c r="D50" s="36">
        <v>520.2833333333333</v>
      </c>
      <c r="E50" s="36">
        <v>513.26666666666665</v>
      </c>
      <c r="F50" s="36">
        <v>503.53333333333336</v>
      </c>
      <c r="G50" s="36">
        <v>496.51666666666671</v>
      </c>
      <c r="H50" s="36">
        <v>530.01666666666665</v>
      </c>
      <c r="I50" s="36">
        <v>537.0333333333333</v>
      </c>
      <c r="J50" s="36">
        <v>546.76666666666654</v>
      </c>
      <c r="K50" s="31">
        <v>527.29999999999995</v>
      </c>
      <c r="L50" s="31">
        <v>510.55</v>
      </c>
      <c r="M50" s="31">
        <v>1.2157899999999999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169.6</v>
      </c>
      <c r="D51" s="36">
        <v>170.5</v>
      </c>
      <c r="E51" s="36">
        <v>168.25</v>
      </c>
      <c r="F51" s="36">
        <v>166.9</v>
      </c>
      <c r="G51" s="36">
        <v>164.65</v>
      </c>
      <c r="H51" s="36">
        <v>171.85</v>
      </c>
      <c r="I51" s="36">
        <v>174.1</v>
      </c>
      <c r="J51" s="36">
        <v>175.45</v>
      </c>
      <c r="K51" s="31">
        <v>172.75</v>
      </c>
      <c r="L51" s="31">
        <v>169.15</v>
      </c>
      <c r="M51" s="31">
        <v>150.18946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2876.85</v>
      </c>
      <c r="D52" s="36">
        <v>2875.5</v>
      </c>
      <c r="E52" s="36">
        <v>2854.45</v>
      </c>
      <c r="F52" s="36">
        <v>2832.0499999999997</v>
      </c>
      <c r="G52" s="36">
        <v>2810.9999999999995</v>
      </c>
      <c r="H52" s="36">
        <v>2897.9</v>
      </c>
      <c r="I52" s="36">
        <v>2918.9500000000003</v>
      </c>
      <c r="J52" s="36">
        <v>2941.3500000000004</v>
      </c>
      <c r="K52" s="31">
        <v>2896.55</v>
      </c>
      <c r="L52" s="31">
        <v>2853.1</v>
      </c>
      <c r="M52" s="31">
        <v>8.6654599999999995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431</v>
      </c>
      <c r="D53" s="36">
        <v>435.36666666666662</v>
      </c>
      <c r="E53" s="36">
        <v>424.13333333333321</v>
      </c>
      <c r="F53" s="36">
        <v>417.26666666666659</v>
      </c>
      <c r="G53" s="36">
        <v>406.03333333333319</v>
      </c>
      <c r="H53" s="36">
        <v>442.23333333333323</v>
      </c>
      <c r="I53" s="36">
        <v>453.4666666666667</v>
      </c>
      <c r="J53" s="36">
        <v>460.33333333333326</v>
      </c>
      <c r="K53" s="31">
        <v>446.6</v>
      </c>
      <c r="L53" s="31">
        <v>428.5</v>
      </c>
      <c r="M53" s="31">
        <v>3.2660999999999998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2101</v>
      </c>
      <c r="D54" s="36">
        <v>2101.0833333333335</v>
      </c>
      <c r="E54" s="36">
        <v>2077.2166666666672</v>
      </c>
      <c r="F54" s="36">
        <v>2053.4333333333338</v>
      </c>
      <c r="G54" s="36">
        <v>2029.5666666666675</v>
      </c>
      <c r="H54" s="36">
        <v>2124.8666666666668</v>
      </c>
      <c r="I54" s="36">
        <v>2148.7333333333327</v>
      </c>
      <c r="J54" s="36">
        <v>2172.5166666666664</v>
      </c>
      <c r="K54" s="31">
        <v>2124.9499999999998</v>
      </c>
      <c r="L54" s="31">
        <v>2077.3000000000002</v>
      </c>
      <c r="M54" s="31">
        <v>8.0143400000000007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6013.85</v>
      </c>
      <c r="D55" s="36">
        <v>6049.1500000000005</v>
      </c>
      <c r="E55" s="36">
        <v>5966.2500000000009</v>
      </c>
      <c r="F55" s="36">
        <v>5918.6500000000005</v>
      </c>
      <c r="G55" s="36">
        <v>5835.7500000000009</v>
      </c>
      <c r="H55" s="36">
        <v>6096.7500000000009</v>
      </c>
      <c r="I55" s="36">
        <v>6179.6500000000005</v>
      </c>
      <c r="J55" s="36">
        <v>6227.2500000000009</v>
      </c>
      <c r="K55" s="31">
        <v>6132.05</v>
      </c>
      <c r="L55" s="31">
        <v>6001.55</v>
      </c>
      <c r="M55" s="31">
        <v>0.20152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1064.7</v>
      </c>
      <c r="D56" s="36">
        <v>1064.5833333333335</v>
      </c>
      <c r="E56" s="36">
        <v>1052.2666666666669</v>
      </c>
      <c r="F56" s="36">
        <v>1039.8333333333335</v>
      </c>
      <c r="G56" s="36">
        <v>1027.5166666666669</v>
      </c>
      <c r="H56" s="36">
        <v>1077.0166666666669</v>
      </c>
      <c r="I56" s="36">
        <v>1089.3333333333335</v>
      </c>
      <c r="J56" s="36">
        <v>1101.7666666666669</v>
      </c>
      <c r="K56" s="31">
        <v>1076.9000000000001</v>
      </c>
      <c r="L56" s="31">
        <v>1052.1500000000001</v>
      </c>
      <c r="M56" s="31">
        <v>23.720079999999999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518.20000000000005</v>
      </c>
      <c r="D57" s="36">
        <v>536.38333333333333</v>
      </c>
      <c r="E57" s="36">
        <v>496.81666666666661</v>
      </c>
      <c r="F57" s="36">
        <v>475.43333333333328</v>
      </c>
      <c r="G57" s="36">
        <v>435.86666666666656</v>
      </c>
      <c r="H57" s="36">
        <v>557.76666666666665</v>
      </c>
      <c r="I57" s="36">
        <v>597.33333333333348</v>
      </c>
      <c r="J57" s="36">
        <v>618.7166666666667</v>
      </c>
      <c r="K57" s="31">
        <v>575.95000000000005</v>
      </c>
      <c r="L57" s="31">
        <v>515</v>
      </c>
      <c r="M57" s="31">
        <v>17.417020000000001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3979.65</v>
      </c>
      <c r="D58" s="36">
        <v>3980.2333333333336</v>
      </c>
      <c r="E58" s="36">
        <v>3935.4666666666672</v>
      </c>
      <c r="F58" s="36">
        <v>3891.2833333333338</v>
      </c>
      <c r="G58" s="36">
        <v>3846.5166666666673</v>
      </c>
      <c r="H58" s="36">
        <v>4024.416666666667</v>
      </c>
      <c r="I58" s="36">
        <v>4069.1833333333334</v>
      </c>
      <c r="J58" s="36">
        <v>4113.3666666666668</v>
      </c>
      <c r="K58" s="31">
        <v>4025</v>
      </c>
      <c r="L58" s="31">
        <v>3936.05</v>
      </c>
      <c r="M58" s="31">
        <v>6.8978099999999998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1105.0999999999999</v>
      </c>
      <c r="D59" s="36">
        <v>1109</v>
      </c>
      <c r="E59" s="36">
        <v>1098</v>
      </c>
      <c r="F59" s="36">
        <v>1090.9000000000001</v>
      </c>
      <c r="G59" s="36">
        <v>1079.9000000000001</v>
      </c>
      <c r="H59" s="36">
        <v>1116.0999999999999</v>
      </c>
      <c r="I59" s="36">
        <v>1127.0999999999999</v>
      </c>
      <c r="J59" s="36">
        <v>1134.1999999999998</v>
      </c>
      <c r="K59" s="31">
        <v>1120</v>
      </c>
      <c r="L59" s="31">
        <v>1101.9000000000001</v>
      </c>
      <c r="M59" s="31">
        <v>67.516409999999993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3196.25</v>
      </c>
      <c r="D60" s="36">
        <v>3196.6</v>
      </c>
      <c r="E60" s="36">
        <v>3143.25</v>
      </c>
      <c r="F60" s="36">
        <v>3090.25</v>
      </c>
      <c r="G60" s="36">
        <v>3036.9</v>
      </c>
      <c r="H60" s="36">
        <v>3249.6</v>
      </c>
      <c r="I60" s="36">
        <v>3302.9499999999994</v>
      </c>
      <c r="J60" s="36">
        <v>3355.95</v>
      </c>
      <c r="K60" s="31">
        <v>3249.95</v>
      </c>
      <c r="L60" s="31">
        <v>3143.6</v>
      </c>
      <c r="M60" s="31">
        <v>2.0644399999999998</v>
      </c>
      <c r="N60" s="1"/>
      <c r="O60" s="1"/>
    </row>
    <row r="61" spans="1:15" ht="12.75" customHeight="1">
      <c r="A61" s="33">
        <v>51</v>
      </c>
      <c r="B61" s="53" t="s">
        <v>830</v>
      </c>
      <c r="C61" s="31">
        <v>334.1</v>
      </c>
      <c r="D61" s="36">
        <v>336.48333333333335</v>
      </c>
      <c r="E61" s="36">
        <v>326.61666666666667</v>
      </c>
      <c r="F61" s="36">
        <v>319.13333333333333</v>
      </c>
      <c r="G61" s="36">
        <v>309.26666666666665</v>
      </c>
      <c r="H61" s="36">
        <v>343.9666666666667</v>
      </c>
      <c r="I61" s="36">
        <v>353.83333333333337</v>
      </c>
      <c r="J61" s="36">
        <v>361.31666666666672</v>
      </c>
      <c r="K61" s="31">
        <v>346.35</v>
      </c>
      <c r="L61" s="31">
        <v>329</v>
      </c>
      <c r="M61" s="31">
        <v>16.099039999999999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2204.1</v>
      </c>
      <c r="D62" s="36">
        <v>2212.7666666666664</v>
      </c>
      <c r="E62" s="36">
        <v>2181.6833333333329</v>
      </c>
      <c r="F62" s="36">
        <v>2159.2666666666664</v>
      </c>
      <c r="G62" s="36">
        <v>2128.1833333333329</v>
      </c>
      <c r="H62" s="36">
        <v>2235.1833333333329</v>
      </c>
      <c r="I62" s="36">
        <v>2266.2666666666669</v>
      </c>
      <c r="J62" s="36">
        <v>2288.6833333333329</v>
      </c>
      <c r="K62" s="31">
        <v>2243.85</v>
      </c>
      <c r="L62" s="31">
        <v>2190.35</v>
      </c>
      <c r="M62" s="31">
        <v>5.61381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8659.4</v>
      </c>
      <c r="D63" s="36">
        <v>8771.4666666666672</v>
      </c>
      <c r="E63" s="36">
        <v>8517.9333333333343</v>
      </c>
      <c r="F63" s="36">
        <v>8376.4666666666672</v>
      </c>
      <c r="G63" s="36">
        <v>8122.9333333333343</v>
      </c>
      <c r="H63" s="36">
        <v>8912.9333333333343</v>
      </c>
      <c r="I63" s="36">
        <v>9166.4666666666672</v>
      </c>
      <c r="J63" s="36">
        <v>9307.9333333333343</v>
      </c>
      <c r="K63" s="31">
        <v>9025</v>
      </c>
      <c r="L63" s="31">
        <v>8630</v>
      </c>
      <c r="M63" s="31">
        <v>6.3195699999999997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6433.75</v>
      </c>
      <c r="D64" s="36">
        <v>6463.25</v>
      </c>
      <c r="E64" s="36">
        <v>6374.5</v>
      </c>
      <c r="F64" s="36">
        <v>6315.25</v>
      </c>
      <c r="G64" s="36">
        <v>6226.5</v>
      </c>
      <c r="H64" s="36">
        <v>6522.5</v>
      </c>
      <c r="I64" s="36">
        <v>6611.25</v>
      </c>
      <c r="J64" s="36">
        <v>6670.5</v>
      </c>
      <c r="K64" s="31">
        <v>6552</v>
      </c>
      <c r="L64" s="31">
        <v>6404</v>
      </c>
      <c r="M64" s="31">
        <v>12.039709999999999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1598.8</v>
      </c>
      <c r="D65" s="36">
        <v>1599.3166666666666</v>
      </c>
      <c r="E65" s="36">
        <v>1582.4833333333331</v>
      </c>
      <c r="F65" s="36">
        <v>1566.1666666666665</v>
      </c>
      <c r="G65" s="36">
        <v>1549.333333333333</v>
      </c>
      <c r="H65" s="36">
        <v>1615.6333333333332</v>
      </c>
      <c r="I65" s="36">
        <v>1632.4666666666667</v>
      </c>
      <c r="J65" s="36">
        <v>1648.7833333333333</v>
      </c>
      <c r="K65" s="31">
        <v>1616.15</v>
      </c>
      <c r="L65" s="31">
        <v>1583</v>
      </c>
      <c r="M65" s="31">
        <v>12.855650000000001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8616.15</v>
      </c>
      <c r="D66" s="36">
        <v>8640.8833333333332</v>
      </c>
      <c r="E66" s="36">
        <v>8534.0666666666657</v>
      </c>
      <c r="F66" s="36">
        <v>8451.9833333333318</v>
      </c>
      <c r="G66" s="36">
        <v>8345.1666666666642</v>
      </c>
      <c r="H66" s="36">
        <v>8722.9666666666672</v>
      </c>
      <c r="I66" s="36">
        <v>8829.7833333333365</v>
      </c>
      <c r="J66" s="36">
        <v>8911.8666666666686</v>
      </c>
      <c r="K66" s="31">
        <v>8747.7000000000007</v>
      </c>
      <c r="L66" s="31">
        <v>8558.7999999999993</v>
      </c>
      <c r="M66" s="31">
        <v>0.67923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2223.6</v>
      </c>
      <c r="D67" s="36">
        <v>2254.4833333333331</v>
      </c>
      <c r="E67" s="36">
        <v>2171.1166666666663</v>
      </c>
      <c r="F67" s="36">
        <v>2118.6333333333332</v>
      </c>
      <c r="G67" s="36">
        <v>2035.2666666666664</v>
      </c>
      <c r="H67" s="36">
        <v>2306.9666666666662</v>
      </c>
      <c r="I67" s="36">
        <v>2390.333333333333</v>
      </c>
      <c r="J67" s="36">
        <v>2442.8166666666662</v>
      </c>
      <c r="K67" s="31">
        <v>2337.85</v>
      </c>
      <c r="L67" s="31">
        <v>2202</v>
      </c>
      <c r="M67" s="31">
        <v>0.77590000000000003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2246.65</v>
      </c>
      <c r="D68" s="36">
        <v>2234.7666666666669</v>
      </c>
      <c r="E68" s="36">
        <v>2205.6833333333338</v>
      </c>
      <c r="F68" s="36">
        <v>2164.7166666666672</v>
      </c>
      <c r="G68" s="36">
        <v>2135.6333333333341</v>
      </c>
      <c r="H68" s="36">
        <v>2275.7333333333336</v>
      </c>
      <c r="I68" s="36">
        <v>2304.8166666666666</v>
      </c>
      <c r="J68" s="36">
        <v>2345.7833333333333</v>
      </c>
      <c r="K68" s="31">
        <v>2263.85</v>
      </c>
      <c r="L68" s="31">
        <v>2193.8000000000002</v>
      </c>
      <c r="M68" s="31">
        <v>8.6329600000000006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374.8</v>
      </c>
      <c r="D69" s="36">
        <v>375.5</v>
      </c>
      <c r="E69" s="36">
        <v>371.55</v>
      </c>
      <c r="F69" s="36">
        <v>368.3</v>
      </c>
      <c r="G69" s="36">
        <v>364.35</v>
      </c>
      <c r="H69" s="36">
        <v>378.75</v>
      </c>
      <c r="I69" s="36">
        <v>382.70000000000005</v>
      </c>
      <c r="J69" s="36">
        <v>385.95</v>
      </c>
      <c r="K69" s="31">
        <v>379.45</v>
      </c>
      <c r="L69" s="31">
        <v>372.25</v>
      </c>
      <c r="M69" s="31">
        <v>10.013629999999999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191.8</v>
      </c>
      <c r="D70" s="36">
        <v>192.66666666666666</v>
      </c>
      <c r="E70" s="36">
        <v>189.18333333333331</v>
      </c>
      <c r="F70" s="36">
        <v>186.56666666666666</v>
      </c>
      <c r="G70" s="36">
        <v>183.08333333333331</v>
      </c>
      <c r="H70" s="36">
        <v>195.2833333333333</v>
      </c>
      <c r="I70" s="36">
        <v>198.76666666666665</v>
      </c>
      <c r="J70" s="36">
        <v>201.3833333333333</v>
      </c>
      <c r="K70" s="31">
        <v>196.15</v>
      </c>
      <c r="L70" s="31">
        <v>190.05</v>
      </c>
      <c r="M70" s="31">
        <v>169.36507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277.39999999999998</v>
      </c>
      <c r="D71" s="36">
        <v>279.83333333333331</v>
      </c>
      <c r="E71" s="36">
        <v>274.06666666666661</v>
      </c>
      <c r="F71" s="36">
        <v>270.73333333333329</v>
      </c>
      <c r="G71" s="36">
        <v>264.96666666666658</v>
      </c>
      <c r="H71" s="36">
        <v>283.16666666666663</v>
      </c>
      <c r="I71" s="36">
        <v>288.93333333333339</v>
      </c>
      <c r="J71" s="36">
        <v>292.26666666666665</v>
      </c>
      <c r="K71" s="31">
        <v>285.60000000000002</v>
      </c>
      <c r="L71" s="31">
        <v>276.5</v>
      </c>
      <c r="M71" s="31">
        <v>182.17735999999999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143.9</v>
      </c>
      <c r="D72" s="36">
        <v>145.38333333333335</v>
      </c>
      <c r="E72" s="36">
        <v>141.31666666666672</v>
      </c>
      <c r="F72" s="36">
        <v>138.73333333333338</v>
      </c>
      <c r="G72" s="36">
        <v>134.66666666666674</v>
      </c>
      <c r="H72" s="36">
        <v>147.9666666666667</v>
      </c>
      <c r="I72" s="36">
        <v>152.03333333333336</v>
      </c>
      <c r="J72" s="36">
        <v>154.61666666666667</v>
      </c>
      <c r="K72" s="31">
        <v>149.44999999999999</v>
      </c>
      <c r="L72" s="31">
        <v>142.80000000000001</v>
      </c>
      <c r="M72" s="31">
        <v>163.58359999999999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61.4</v>
      </c>
      <c r="D73" s="36">
        <v>61.966666666666661</v>
      </c>
      <c r="E73" s="36">
        <v>60.48333333333332</v>
      </c>
      <c r="F73" s="36">
        <v>59.566666666666656</v>
      </c>
      <c r="G73" s="36">
        <v>58.083333333333314</v>
      </c>
      <c r="H73" s="36">
        <v>62.883333333333326</v>
      </c>
      <c r="I73" s="36">
        <v>64.36666666666666</v>
      </c>
      <c r="J73" s="36">
        <v>65.283333333333331</v>
      </c>
      <c r="K73" s="31">
        <v>63.45</v>
      </c>
      <c r="L73" s="31">
        <v>61.05</v>
      </c>
      <c r="M73" s="31">
        <v>372.39294999999998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1447.1</v>
      </c>
      <c r="D74" s="36">
        <v>1449.6833333333334</v>
      </c>
      <c r="E74" s="36">
        <v>1432.4166666666667</v>
      </c>
      <c r="F74" s="36">
        <v>1417.7333333333333</v>
      </c>
      <c r="G74" s="36">
        <v>1400.4666666666667</v>
      </c>
      <c r="H74" s="36">
        <v>1464.3666666666668</v>
      </c>
      <c r="I74" s="36">
        <v>1481.6333333333332</v>
      </c>
      <c r="J74" s="36">
        <v>1496.3166666666668</v>
      </c>
      <c r="K74" s="31">
        <v>1466.95</v>
      </c>
      <c r="L74" s="31">
        <v>1435</v>
      </c>
      <c r="M74" s="31">
        <v>2.7257799999999999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5346.55</v>
      </c>
      <c r="D75" s="36">
        <v>5396.8166666666666</v>
      </c>
      <c r="E75" s="36">
        <v>5270.7333333333336</v>
      </c>
      <c r="F75" s="36">
        <v>5194.916666666667</v>
      </c>
      <c r="G75" s="36">
        <v>5068.8333333333339</v>
      </c>
      <c r="H75" s="36">
        <v>5472.6333333333332</v>
      </c>
      <c r="I75" s="36">
        <v>5598.7166666666672</v>
      </c>
      <c r="J75" s="36">
        <v>5674.5333333333328</v>
      </c>
      <c r="K75" s="31">
        <v>5522.9</v>
      </c>
      <c r="L75" s="31">
        <v>5321</v>
      </c>
      <c r="M75" s="31">
        <v>0.14541999999999999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576.35</v>
      </c>
      <c r="D76" s="36">
        <v>576.41666666666663</v>
      </c>
      <c r="E76" s="36">
        <v>568.93333333333328</v>
      </c>
      <c r="F76" s="36">
        <v>561.51666666666665</v>
      </c>
      <c r="G76" s="36">
        <v>554.0333333333333</v>
      </c>
      <c r="H76" s="36">
        <v>583.83333333333326</v>
      </c>
      <c r="I76" s="36">
        <v>591.31666666666661</v>
      </c>
      <c r="J76" s="36">
        <v>598.73333333333323</v>
      </c>
      <c r="K76" s="31">
        <v>583.9</v>
      </c>
      <c r="L76" s="31">
        <v>569</v>
      </c>
      <c r="M76" s="31">
        <v>7.9282899999999996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1768.6</v>
      </c>
      <c r="D77" s="36">
        <v>1786.8666666666668</v>
      </c>
      <c r="E77" s="36">
        <v>1743.7333333333336</v>
      </c>
      <c r="F77" s="36">
        <v>1718.8666666666668</v>
      </c>
      <c r="G77" s="36">
        <v>1675.7333333333336</v>
      </c>
      <c r="H77" s="36">
        <v>1811.7333333333336</v>
      </c>
      <c r="I77" s="36">
        <v>1854.8666666666668</v>
      </c>
      <c r="J77" s="36">
        <v>1879.7333333333336</v>
      </c>
      <c r="K77" s="31">
        <v>1830</v>
      </c>
      <c r="L77" s="31">
        <v>1762</v>
      </c>
      <c r="M77" s="31">
        <v>7.1217699999999997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212.55</v>
      </c>
      <c r="D78" s="36">
        <v>213.63333333333333</v>
      </c>
      <c r="E78" s="36">
        <v>210.81666666666666</v>
      </c>
      <c r="F78" s="36">
        <v>209.08333333333334</v>
      </c>
      <c r="G78" s="36">
        <v>206.26666666666668</v>
      </c>
      <c r="H78" s="36">
        <v>215.36666666666665</v>
      </c>
      <c r="I78" s="36">
        <v>218.18333333333331</v>
      </c>
      <c r="J78" s="36">
        <v>219.91666666666663</v>
      </c>
      <c r="K78" s="31">
        <v>216.45</v>
      </c>
      <c r="L78" s="31">
        <v>211.9</v>
      </c>
      <c r="M78" s="31">
        <v>228.00967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1159.8499999999999</v>
      </c>
      <c r="D79" s="36">
        <v>1164.6166666666666</v>
      </c>
      <c r="E79" s="36">
        <v>1138.6333333333332</v>
      </c>
      <c r="F79" s="36">
        <v>1117.4166666666667</v>
      </c>
      <c r="G79" s="36">
        <v>1091.4333333333334</v>
      </c>
      <c r="H79" s="36">
        <v>1185.833333333333</v>
      </c>
      <c r="I79" s="36">
        <v>1211.8166666666662</v>
      </c>
      <c r="J79" s="36">
        <v>1233.0333333333328</v>
      </c>
      <c r="K79" s="31">
        <v>1190.5999999999999</v>
      </c>
      <c r="L79" s="31">
        <v>1143.4000000000001</v>
      </c>
      <c r="M79" s="31">
        <v>23.15091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254.55</v>
      </c>
      <c r="D80" s="36">
        <v>255.91666666666666</v>
      </c>
      <c r="E80" s="36">
        <v>252.2833333333333</v>
      </c>
      <c r="F80" s="36">
        <v>250.01666666666665</v>
      </c>
      <c r="G80" s="36">
        <v>246.3833333333333</v>
      </c>
      <c r="H80" s="36">
        <v>258.18333333333328</v>
      </c>
      <c r="I80" s="36">
        <v>261.81666666666672</v>
      </c>
      <c r="J80" s="36">
        <v>264.08333333333331</v>
      </c>
      <c r="K80" s="31">
        <v>259.55</v>
      </c>
      <c r="L80" s="31">
        <v>253.65</v>
      </c>
      <c r="M80" s="31">
        <v>206.85650999999999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626.4</v>
      </c>
      <c r="D81" s="36">
        <v>625.71666666666658</v>
      </c>
      <c r="E81" s="36">
        <v>612.73333333333312</v>
      </c>
      <c r="F81" s="36">
        <v>599.06666666666649</v>
      </c>
      <c r="G81" s="36">
        <v>586.08333333333303</v>
      </c>
      <c r="H81" s="36">
        <v>639.38333333333321</v>
      </c>
      <c r="I81" s="36">
        <v>652.36666666666656</v>
      </c>
      <c r="J81" s="36">
        <v>666.0333333333333</v>
      </c>
      <c r="K81" s="31">
        <v>638.70000000000005</v>
      </c>
      <c r="L81" s="31">
        <v>612.04999999999995</v>
      </c>
      <c r="M81" s="31">
        <v>76.765039999999999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1196.5999999999999</v>
      </c>
      <c r="D82" s="36">
        <v>1200.3</v>
      </c>
      <c r="E82" s="36">
        <v>1182.3</v>
      </c>
      <c r="F82" s="36">
        <v>1168</v>
      </c>
      <c r="G82" s="36">
        <v>1150</v>
      </c>
      <c r="H82" s="36">
        <v>1214.5999999999999</v>
      </c>
      <c r="I82" s="36">
        <v>1232.5999999999999</v>
      </c>
      <c r="J82" s="36">
        <v>1246.8999999999999</v>
      </c>
      <c r="K82" s="31">
        <v>1218.3</v>
      </c>
      <c r="L82" s="31">
        <v>1186</v>
      </c>
      <c r="M82" s="31">
        <v>66.792079999999999</v>
      </c>
      <c r="N82" s="1"/>
      <c r="O82" s="1"/>
    </row>
    <row r="83" spans="1:15" ht="12.75" customHeight="1">
      <c r="A83" s="33">
        <v>73</v>
      </c>
      <c r="B83" s="53" t="s">
        <v>829</v>
      </c>
      <c r="C83" s="31">
        <v>526.15</v>
      </c>
      <c r="D83" s="36">
        <v>529.78333333333342</v>
      </c>
      <c r="E83" s="36">
        <v>517.56666666666683</v>
      </c>
      <c r="F83" s="36">
        <v>508.98333333333346</v>
      </c>
      <c r="G83" s="36">
        <v>496.76666666666688</v>
      </c>
      <c r="H83" s="36">
        <v>538.36666666666679</v>
      </c>
      <c r="I83" s="36">
        <v>550.58333333333326</v>
      </c>
      <c r="J83" s="36">
        <v>559.16666666666674</v>
      </c>
      <c r="K83" s="31">
        <v>542</v>
      </c>
      <c r="L83" s="31">
        <v>521.20000000000005</v>
      </c>
      <c r="M83" s="31">
        <v>2.0762200000000002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279.2</v>
      </c>
      <c r="D84" s="36">
        <v>281.16666666666669</v>
      </c>
      <c r="E84" s="36">
        <v>276.13333333333338</v>
      </c>
      <c r="F84" s="36">
        <v>273.06666666666672</v>
      </c>
      <c r="G84" s="36">
        <v>268.03333333333342</v>
      </c>
      <c r="H84" s="36">
        <v>284.23333333333335</v>
      </c>
      <c r="I84" s="36">
        <v>289.26666666666665</v>
      </c>
      <c r="J84" s="36">
        <v>292.33333333333331</v>
      </c>
      <c r="K84" s="31">
        <v>286.2</v>
      </c>
      <c r="L84" s="31">
        <v>278.10000000000002</v>
      </c>
      <c r="M84" s="31">
        <v>45.691070000000003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1488.25</v>
      </c>
      <c r="D85" s="36">
        <v>1508.3833333333332</v>
      </c>
      <c r="E85" s="36">
        <v>1456.7666666666664</v>
      </c>
      <c r="F85" s="36">
        <v>1425.2833333333333</v>
      </c>
      <c r="G85" s="36">
        <v>1373.6666666666665</v>
      </c>
      <c r="H85" s="36">
        <v>1539.8666666666663</v>
      </c>
      <c r="I85" s="36">
        <v>1591.4833333333331</v>
      </c>
      <c r="J85" s="36">
        <v>1622.9666666666662</v>
      </c>
      <c r="K85" s="31">
        <v>1560</v>
      </c>
      <c r="L85" s="31">
        <v>1476.9</v>
      </c>
      <c r="M85" s="31">
        <v>1.2251700000000001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774.6</v>
      </c>
      <c r="D86" s="36">
        <v>771.35</v>
      </c>
      <c r="E86" s="36">
        <v>760</v>
      </c>
      <c r="F86" s="36">
        <v>745.4</v>
      </c>
      <c r="G86" s="36">
        <v>734.05</v>
      </c>
      <c r="H86" s="36">
        <v>785.95</v>
      </c>
      <c r="I86" s="36">
        <v>797.30000000000018</v>
      </c>
      <c r="J86" s="36">
        <v>811.90000000000009</v>
      </c>
      <c r="K86" s="31">
        <v>782.7</v>
      </c>
      <c r="L86" s="31">
        <v>756.75</v>
      </c>
      <c r="M86" s="31">
        <v>13.170400000000001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5781.5</v>
      </c>
      <c r="D87" s="36">
        <v>5842.05</v>
      </c>
      <c r="E87" s="36">
        <v>5705.1</v>
      </c>
      <c r="F87" s="36">
        <v>5628.7</v>
      </c>
      <c r="G87" s="36">
        <v>5491.75</v>
      </c>
      <c r="H87" s="36">
        <v>5918.4500000000007</v>
      </c>
      <c r="I87" s="36">
        <v>6055.4</v>
      </c>
      <c r="J87" s="36">
        <v>6131.8000000000011</v>
      </c>
      <c r="K87" s="31">
        <v>5979</v>
      </c>
      <c r="L87" s="31">
        <v>5765.65</v>
      </c>
      <c r="M87" s="31">
        <v>0.16081000000000001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1325.85</v>
      </c>
      <c r="D88" s="36">
        <v>1333.7166666666665</v>
      </c>
      <c r="E88" s="36">
        <v>1308.4333333333329</v>
      </c>
      <c r="F88" s="36">
        <v>1291.0166666666664</v>
      </c>
      <c r="G88" s="36">
        <v>1265.7333333333329</v>
      </c>
      <c r="H88" s="36">
        <v>1351.133333333333</v>
      </c>
      <c r="I88" s="36">
        <v>1376.4166666666663</v>
      </c>
      <c r="J88" s="36">
        <v>1393.833333333333</v>
      </c>
      <c r="K88" s="31">
        <v>1359</v>
      </c>
      <c r="L88" s="31">
        <v>1316.3</v>
      </c>
      <c r="M88" s="31">
        <v>2.21774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1688.15</v>
      </c>
      <c r="D89" s="36">
        <v>1711.3166666666666</v>
      </c>
      <c r="E89" s="36">
        <v>1654.8333333333333</v>
      </c>
      <c r="F89" s="36">
        <v>1621.5166666666667</v>
      </c>
      <c r="G89" s="36">
        <v>1565.0333333333333</v>
      </c>
      <c r="H89" s="36">
        <v>1744.6333333333332</v>
      </c>
      <c r="I89" s="36">
        <v>1801.1166666666668</v>
      </c>
      <c r="J89" s="36">
        <v>1834.4333333333332</v>
      </c>
      <c r="K89" s="31">
        <v>1767.8</v>
      </c>
      <c r="L89" s="31">
        <v>1678</v>
      </c>
      <c r="M89" s="31">
        <v>0.74219000000000002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528.5</v>
      </c>
      <c r="D90" s="36">
        <v>535.11666666666667</v>
      </c>
      <c r="E90" s="36">
        <v>518.38333333333333</v>
      </c>
      <c r="F90" s="36">
        <v>508.26666666666665</v>
      </c>
      <c r="G90" s="36">
        <v>491.5333333333333</v>
      </c>
      <c r="H90" s="36">
        <v>545.23333333333335</v>
      </c>
      <c r="I90" s="36">
        <v>561.9666666666667</v>
      </c>
      <c r="J90" s="36">
        <v>572.08333333333337</v>
      </c>
      <c r="K90" s="31">
        <v>551.85</v>
      </c>
      <c r="L90" s="31">
        <v>525</v>
      </c>
      <c r="M90" s="31">
        <v>4.9641200000000003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29431.200000000001</v>
      </c>
      <c r="D91" s="36">
        <v>29569.416666666668</v>
      </c>
      <c r="E91" s="36">
        <v>29118.833333333336</v>
      </c>
      <c r="F91" s="36">
        <v>28806.466666666667</v>
      </c>
      <c r="G91" s="36">
        <v>28355.883333333335</v>
      </c>
      <c r="H91" s="36">
        <v>29881.783333333336</v>
      </c>
      <c r="I91" s="36">
        <v>30332.366666666672</v>
      </c>
      <c r="J91" s="36">
        <v>30644.733333333337</v>
      </c>
      <c r="K91" s="31">
        <v>30020</v>
      </c>
      <c r="L91" s="31">
        <v>29257.05</v>
      </c>
      <c r="M91" s="31">
        <v>0.46916999999999998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875.85</v>
      </c>
      <c r="D92" s="36">
        <v>883.88333333333333</v>
      </c>
      <c r="E92" s="36">
        <v>849.86666666666667</v>
      </c>
      <c r="F92" s="36">
        <v>823.88333333333333</v>
      </c>
      <c r="G92" s="36">
        <v>789.86666666666667</v>
      </c>
      <c r="H92" s="36">
        <v>909.86666666666667</v>
      </c>
      <c r="I92" s="36">
        <v>943.88333333333333</v>
      </c>
      <c r="J92" s="36">
        <v>969.86666666666667</v>
      </c>
      <c r="K92" s="31">
        <v>917.9</v>
      </c>
      <c r="L92" s="31">
        <v>857.9</v>
      </c>
      <c r="M92" s="31">
        <v>5.5278099999999997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17.75</v>
      </c>
      <c r="D93" s="36">
        <v>17.766666666666666</v>
      </c>
      <c r="E93" s="36">
        <v>17.43333333333333</v>
      </c>
      <c r="F93" s="36">
        <v>17.116666666666664</v>
      </c>
      <c r="G93" s="36">
        <v>16.783333333333328</v>
      </c>
      <c r="H93" s="36">
        <v>18.083333333333332</v>
      </c>
      <c r="I93" s="36">
        <v>18.416666666666668</v>
      </c>
      <c r="J93" s="36">
        <v>18.733333333333334</v>
      </c>
      <c r="K93" s="31">
        <v>18.100000000000001</v>
      </c>
      <c r="L93" s="31">
        <v>17.45</v>
      </c>
      <c r="M93" s="31">
        <v>166.33311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4937.3999999999996</v>
      </c>
      <c r="D94" s="36">
        <v>4922.05</v>
      </c>
      <c r="E94" s="36">
        <v>4886.4500000000007</v>
      </c>
      <c r="F94" s="36">
        <v>4835.5000000000009</v>
      </c>
      <c r="G94" s="36">
        <v>4799.9000000000015</v>
      </c>
      <c r="H94" s="36">
        <v>4973</v>
      </c>
      <c r="I94" s="36">
        <v>5008.6000000000004</v>
      </c>
      <c r="J94" s="36">
        <v>5059.5499999999993</v>
      </c>
      <c r="K94" s="31">
        <v>4957.6499999999996</v>
      </c>
      <c r="L94" s="31">
        <v>4871.1000000000004</v>
      </c>
      <c r="M94" s="31">
        <v>2.95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1690.7</v>
      </c>
      <c r="D95" s="36">
        <v>1706.6499999999999</v>
      </c>
      <c r="E95" s="36">
        <v>1668.2999999999997</v>
      </c>
      <c r="F95" s="36">
        <v>1645.8999999999999</v>
      </c>
      <c r="G95" s="36">
        <v>1607.5499999999997</v>
      </c>
      <c r="H95" s="36">
        <v>1729.0499999999997</v>
      </c>
      <c r="I95" s="36">
        <v>1767.3999999999996</v>
      </c>
      <c r="J95" s="36">
        <v>1789.7999999999997</v>
      </c>
      <c r="K95" s="31">
        <v>1745</v>
      </c>
      <c r="L95" s="31">
        <v>1684.25</v>
      </c>
      <c r="M95" s="31">
        <v>2.1728700000000001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607.1</v>
      </c>
      <c r="D96" s="36">
        <v>608.13333333333333</v>
      </c>
      <c r="E96" s="36">
        <v>600.06666666666661</v>
      </c>
      <c r="F96" s="36">
        <v>593.0333333333333</v>
      </c>
      <c r="G96" s="36">
        <v>584.96666666666658</v>
      </c>
      <c r="H96" s="36">
        <v>615.16666666666663</v>
      </c>
      <c r="I96" s="36">
        <v>623.23333333333346</v>
      </c>
      <c r="J96" s="36">
        <v>630.26666666666665</v>
      </c>
      <c r="K96" s="31">
        <v>616.20000000000005</v>
      </c>
      <c r="L96" s="31">
        <v>601.1</v>
      </c>
      <c r="M96" s="31">
        <v>1.01705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121.4</v>
      </c>
      <c r="D97" s="36">
        <v>122.7</v>
      </c>
      <c r="E97" s="36">
        <v>119.5</v>
      </c>
      <c r="F97" s="36">
        <v>117.6</v>
      </c>
      <c r="G97" s="36">
        <v>114.39999999999999</v>
      </c>
      <c r="H97" s="36">
        <v>124.60000000000001</v>
      </c>
      <c r="I97" s="36">
        <v>127.80000000000003</v>
      </c>
      <c r="J97" s="36">
        <v>129.70000000000002</v>
      </c>
      <c r="K97" s="31">
        <v>125.9</v>
      </c>
      <c r="L97" s="31">
        <v>120.8</v>
      </c>
      <c r="M97" s="31">
        <v>37.664279999999998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469.45</v>
      </c>
      <c r="D98" s="36">
        <v>464.34999999999997</v>
      </c>
      <c r="E98" s="36">
        <v>454.49999999999994</v>
      </c>
      <c r="F98" s="36">
        <v>439.54999999999995</v>
      </c>
      <c r="G98" s="36">
        <v>429.69999999999993</v>
      </c>
      <c r="H98" s="36">
        <v>479.29999999999995</v>
      </c>
      <c r="I98" s="36">
        <v>489.15</v>
      </c>
      <c r="J98" s="36">
        <v>504.09999999999997</v>
      </c>
      <c r="K98" s="31">
        <v>474.2</v>
      </c>
      <c r="L98" s="31">
        <v>449.4</v>
      </c>
      <c r="M98" s="31">
        <v>53.601379999999999</v>
      </c>
      <c r="N98" s="1"/>
      <c r="O98" s="1"/>
    </row>
    <row r="99" spans="1:15" ht="12.75" customHeight="1">
      <c r="A99" s="33">
        <v>89</v>
      </c>
      <c r="B99" s="53" t="s">
        <v>825</v>
      </c>
      <c r="C99" s="31">
        <v>441</v>
      </c>
      <c r="D99" s="36">
        <v>440.26666666666671</v>
      </c>
      <c r="E99" s="36">
        <v>434.08333333333343</v>
      </c>
      <c r="F99" s="36">
        <v>427.16666666666674</v>
      </c>
      <c r="G99" s="36">
        <v>420.98333333333346</v>
      </c>
      <c r="H99" s="36">
        <v>447.18333333333339</v>
      </c>
      <c r="I99" s="36">
        <v>453.36666666666667</v>
      </c>
      <c r="J99" s="36">
        <v>460.28333333333336</v>
      </c>
      <c r="K99" s="31">
        <v>446.45</v>
      </c>
      <c r="L99" s="31">
        <v>433.35</v>
      </c>
      <c r="M99" s="31">
        <v>12.349030000000001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4924.75</v>
      </c>
      <c r="D100" s="36">
        <v>4956.833333333333</v>
      </c>
      <c r="E100" s="36">
        <v>4879.6666666666661</v>
      </c>
      <c r="F100" s="36">
        <v>4834.583333333333</v>
      </c>
      <c r="G100" s="36">
        <v>4757.4166666666661</v>
      </c>
      <c r="H100" s="36">
        <v>5001.9166666666661</v>
      </c>
      <c r="I100" s="36">
        <v>5079.0833333333321</v>
      </c>
      <c r="J100" s="36">
        <v>5124.1666666666661</v>
      </c>
      <c r="K100" s="31">
        <v>5034</v>
      </c>
      <c r="L100" s="31">
        <v>4911.75</v>
      </c>
      <c r="M100" s="31">
        <v>0.38944000000000001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359.4</v>
      </c>
      <c r="D101" s="36">
        <v>361.41666666666669</v>
      </c>
      <c r="E101" s="36">
        <v>338.18333333333339</v>
      </c>
      <c r="F101" s="36">
        <v>316.9666666666667</v>
      </c>
      <c r="G101" s="36">
        <v>293.73333333333341</v>
      </c>
      <c r="H101" s="36">
        <v>382.63333333333338</v>
      </c>
      <c r="I101" s="36">
        <v>405.86666666666662</v>
      </c>
      <c r="J101" s="36">
        <v>427.08333333333337</v>
      </c>
      <c r="K101" s="31">
        <v>384.65</v>
      </c>
      <c r="L101" s="31">
        <v>340.2</v>
      </c>
      <c r="M101" s="31">
        <v>7.3050199999999998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240.3</v>
      </c>
      <c r="D102" s="36">
        <v>241.91666666666666</v>
      </c>
      <c r="E102" s="36">
        <v>235.58333333333331</v>
      </c>
      <c r="F102" s="36">
        <v>230.86666666666665</v>
      </c>
      <c r="G102" s="36">
        <v>224.5333333333333</v>
      </c>
      <c r="H102" s="36">
        <v>246.63333333333333</v>
      </c>
      <c r="I102" s="36">
        <v>252.96666666666664</v>
      </c>
      <c r="J102" s="36">
        <v>257.68333333333334</v>
      </c>
      <c r="K102" s="31">
        <v>248.25</v>
      </c>
      <c r="L102" s="31">
        <v>237.2</v>
      </c>
      <c r="M102" s="31">
        <v>13.67543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771</v>
      </c>
      <c r="D103" s="36">
        <v>774.9</v>
      </c>
      <c r="E103" s="36">
        <v>762.09999999999991</v>
      </c>
      <c r="F103" s="36">
        <v>753.19999999999993</v>
      </c>
      <c r="G103" s="36">
        <v>740.39999999999986</v>
      </c>
      <c r="H103" s="36">
        <v>783.8</v>
      </c>
      <c r="I103" s="36">
        <v>796.59999999999991</v>
      </c>
      <c r="J103" s="36">
        <v>805.5</v>
      </c>
      <c r="K103" s="31">
        <v>787.7</v>
      </c>
      <c r="L103" s="31">
        <v>766</v>
      </c>
      <c r="M103" s="31">
        <v>5.5377900000000002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586.25</v>
      </c>
      <c r="D104" s="36">
        <v>590.95000000000005</v>
      </c>
      <c r="E104" s="36">
        <v>579.50000000000011</v>
      </c>
      <c r="F104" s="36">
        <v>572.75000000000011</v>
      </c>
      <c r="G104" s="36">
        <v>561.30000000000018</v>
      </c>
      <c r="H104" s="36">
        <v>597.70000000000005</v>
      </c>
      <c r="I104" s="36">
        <v>609.14999999999986</v>
      </c>
      <c r="J104" s="36">
        <v>615.9</v>
      </c>
      <c r="K104" s="31">
        <v>602.4</v>
      </c>
      <c r="L104" s="31">
        <v>584.20000000000005</v>
      </c>
      <c r="M104" s="31">
        <v>63.542560000000002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229.3</v>
      </c>
      <c r="D105" s="36">
        <v>236.15</v>
      </c>
      <c r="E105" s="36">
        <v>221.5</v>
      </c>
      <c r="F105" s="36">
        <v>213.7</v>
      </c>
      <c r="G105" s="36">
        <v>199.04999999999998</v>
      </c>
      <c r="H105" s="36">
        <v>243.95000000000002</v>
      </c>
      <c r="I105" s="36">
        <v>258.60000000000002</v>
      </c>
      <c r="J105" s="36">
        <v>266.40000000000003</v>
      </c>
      <c r="K105" s="31">
        <v>250.8</v>
      </c>
      <c r="L105" s="31">
        <v>228.35</v>
      </c>
      <c r="M105" s="31">
        <v>5.7274700000000003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1069.7</v>
      </c>
      <c r="D106" s="36">
        <v>1065.0666666666666</v>
      </c>
      <c r="E106" s="36">
        <v>1056.1333333333332</v>
      </c>
      <c r="F106" s="36">
        <v>1042.5666666666666</v>
      </c>
      <c r="G106" s="36">
        <v>1033.6333333333332</v>
      </c>
      <c r="H106" s="36">
        <v>1078.6333333333332</v>
      </c>
      <c r="I106" s="36">
        <v>1087.5666666666666</v>
      </c>
      <c r="J106" s="36">
        <v>1101.1333333333332</v>
      </c>
      <c r="K106" s="31">
        <v>1074</v>
      </c>
      <c r="L106" s="31">
        <v>1051.5</v>
      </c>
      <c r="M106" s="31">
        <v>0.36029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201.95</v>
      </c>
      <c r="D107" s="36">
        <v>204.38333333333333</v>
      </c>
      <c r="E107" s="36">
        <v>198.56666666666666</v>
      </c>
      <c r="F107" s="36">
        <v>195.18333333333334</v>
      </c>
      <c r="G107" s="36">
        <v>189.36666666666667</v>
      </c>
      <c r="H107" s="36">
        <v>207.76666666666665</v>
      </c>
      <c r="I107" s="36">
        <v>213.58333333333331</v>
      </c>
      <c r="J107" s="36">
        <v>216.96666666666664</v>
      </c>
      <c r="K107" s="31">
        <v>210.2</v>
      </c>
      <c r="L107" s="31">
        <v>201</v>
      </c>
      <c r="M107" s="31">
        <v>34.828339999999997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2672.1</v>
      </c>
      <c r="D108" s="36">
        <v>2704.5</v>
      </c>
      <c r="E108" s="36">
        <v>2621.9</v>
      </c>
      <c r="F108" s="36">
        <v>2571.7000000000003</v>
      </c>
      <c r="G108" s="36">
        <v>2489.1000000000004</v>
      </c>
      <c r="H108" s="36">
        <v>2754.7</v>
      </c>
      <c r="I108" s="36">
        <v>2837.3</v>
      </c>
      <c r="J108" s="36">
        <v>2887.4999999999995</v>
      </c>
      <c r="K108" s="31">
        <v>2787.1</v>
      </c>
      <c r="L108" s="31">
        <v>2654.3</v>
      </c>
      <c r="M108" s="31">
        <v>1.49858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62.15</v>
      </c>
      <c r="D109" s="36">
        <v>62.85</v>
      </c>
      <c r="E109" s="36">
        <v>61</v>
      </c>
      <c r="F109" s="36">
        <v>59.85</v>
      </c>
      <c r="G109" s="36">
        <v>58</v>
      </c>
      <c r="H109" s="36">
        <v>64</v>
      </c>
      <c r="I109" s="36">
        <v>65.850000000000009</v>
      </c>
      <c r="J109" s="36">
        <v>67</v>
      </c>
      <c r="K109" s="31">
        <v>64.7</v>
      </c>
      <c r="L109" s="31">
        <v>61.7</v>
      </c>
      <c r="M109" s="31">
        <v>140.35589999999999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1810.6</v>
      </c>
      <c r="D110" s="36">
        <v>1823.45</v>
      </c>
      <c r="E110" s="36">
        <v>1793.15</v>
      </c>
      <c r="F110" s="36">
        <v>1775.7</v>
      </c>
      <c r="G110" s="36">
        <v>1745.4</v>
      </c>
      <c r="H110" s="36">
        <v>1840.9</v>
      </c>
      <c r="I110" s="36">
        <v>1871.1999999999998</v>
      </c>
      <c r="J110" s="36">
        <v>1888.65</v>
      </c>
      <c r="K110" s="31">
        <v>1853.75</v>
      </c>
      <c r="L110" s="31">
        <v>1806</v>
      </c>
      <c r="M110" s="31">
        <v>4.4740099999999998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654.65</v>
      </c>
      <c r="D111" s="36">
        <v>657.28333333333342</v>
      </c>
      <c r="E111" s="36">
        <v>647.56666666666683</v>
      </c>
      <c r="F111" s="36">
        <v>640.48333333333346</v>
      </c>
      <c r="G111" s="36">
        <v>630.76666666666688</v>
      </c>
      <c r="H111" s="36">
        <v>664.36666666666679</v>
      </c>
      <c r="I111" s="36">
        <v>674.08333333333326</v>
      </c>
      <c r="J111" s="36">
        <v>681.16666666666674</v>
      </c>
      <c r="K111" s="31">
        <v>667</v>
      </c>
      <c r="L111" s="31">
        <v>650.20000000000005</v>
      </c>
      <c r="M111" s="31">
        <v>7.4329499999999999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1468.1</v>
      </c>
      <c r="D112" s="36">
        <v>1488.7</v>
      </c>
      <c r="E112" s="36">
        <v>1440.4</v>
      </c>
      <c r="F112" s="36">
        <v>1412.7</v>
      </c>
      <c r="G112" s="36">
        <v>1364.4</v>
      </c>
      <c r="H112" s="36">
        <v>1516.4</v>
      </c>
      <c r="I112" s="36">
        <v>1564.6999999999998</v>
      </c>
      <c r="J112" s="36">
        <v>1592.4</v>
      </c>
      <c r="K112" s="31">
        <v>1537</v>
      </c>
      <c r="L112" s="31">
        <v>1461</v>
      </c>
      <c r="M112" s="31">
        <v>3.5882000000000001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7469.2</v>
      </c>
      <c r="D113" s="36">
        <v>7490.6166666666659</v>
      </c>
      <c r="E113" s="36">
        <v>7390.5833333333321</v>
      </c>
      <c r="F113" s="36">
        <v>7311.9666666666662</v>
      </c>
      <c r="G113" s="36">
        <v>7211.9333333333325</v>
      </c>
      <c r="H113" s="36">
        <v>7569.2333333333318</v>
      </c>
      <c r="I113" s="36">
        <v>7669.2666666666664</v>
      </c>
      <c r="J113" s="36">
        <v>7747.8833333333314</v>
      </c>
      <c r="K113" s="31">
        <v>7590.65</v>
      </c>
      <c r="L113" s="31">
        <v>7412</v>
      </c>
      <c r="M113" s="31">
        <v>0.16703000000000001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743.4</v>
      </c>
      <c r="D114" s="36">
        <v>741.18333333333328</v>
      </c>
      <c r="E114" s="36">
        <v>721.81666666666661</v>
      </c>
      <c r="F114" s="36">
        <v>700.23333333333335</v>
      </c>
      <c r="G114" s="36">
        <v>680.86666666666667</v>
      </c>
      <c r="H114" s="36">
        <v>762.76666666666654</v>
      </c>
      <c r="I114" s="36">
        <v>782.1333333333331</v>
      </c>
      <c r="J114" s="36">
        <v>803.71666666666647</v>
      </c>
      <c r="K114" s="31">
        <v>760.55</v>
      </c>
      <c r="L114" s="31">
        <v>719.6</v>
      </c>
      <c r="M114" s="31">
        <v>4.5124300000000002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372.7</v>
      </c>
      <c r="D115" s="36">
        <v>373.91666666666669</v>
      </c>
      <c r="E115" s="36">
        <v>369.83333333333337</v>
      </c>
      <c r="F115" s="36">
        <v>366.9666666666667</v>
      </c>
      <c r="G115" s="36">
        <v>362.88333333333338</v>
      </c>
      <c r="H115" s="36">
        <v>376.78333333333336</v>
      </c>
      <c r="I115" s="36">
        <v>380.86666666666673</v>
      </c>
      <c r="J115" s="36">
        <v>383.73333333333335</v>
      </c>
      <c r="K115" s="31">
        <v>378</v>
      </c>
      <c r="L115" s="31">
        <v>371.05</v>
      </c>
      <c r="M115" s="31">
        <v>22.751290000000001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439.7</v>
      </c>
      <c r="D116" s="36">
        <v>441.98333333333335</v>
      </c>
      <c r="E116" s="36">
        <v>429.01666666666671</v>
      </c>
      <c r="F116" s="36">
        <v>418.33333333333337</v>
      </c>
      <c r="G116" s="36">
        <v>405.36666666666673</v>
      </c>
      <c r="H116" s="36">
        <v>452.66666666666669</v>
      </c>
      <c r="I116" s="36">
        <v>465.63333333333338</v>
      </c>
      <c r="J116" s="36">
        <v>476.31666666666666</v>
      </c>
      <c r="K116" s="31">
        <v>454.95</v>
      </c>
      <c r="L116" s="31">
        <v>431.3</v>
      </c>
      <c r="M116" s="31">
        <v>0.89312000000000002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1095.6500000000001</v>
      </c>
      <c r="D117" s="36">
        <v>1092.6000000000001</v>
      </c>
      <c r="E117" s="36">
        <v>1083.2000000000003</v>
      </c>
      <c r="F117" s="36">
        <v>1070.7500000000002</v>
      </c>
      <c r="G117" s="36">
        <v>1061.3500000000004</v>
      </c>
      <c r="H117" s="36">
        <v>1105.0500000000002</v>
      </c>
      <c r="I117" s="36">
        <v>1114.4500000000003</v>
      </c>
      <c r="J117" s="36">
        <v>1126.9000000000001</v>
      </c>
      <c r="K117" s="31">
        <v>1102</v>
      </c>
      <c r="L117" s="31">
        <v>1080.1500000000001</v>
      </c>
      <c r="M117" s="31">
        <v>1.6332599999999999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1095.45</v>
      </c>
      <c r="D118" s="36">
        <v>1096.7166666666669</v>
      </c>
      <c r="E118" s="36">
        <v>1085.5333333333338</v>
      </c>
      <c r="F118" s="36">
        <v>1075.6166666666668</v>
      </c>
      <c r="G118" s="36">
        <v>1064.4333333333336</v>
      </c>
      <c r="H118" s="36">
        <v>1106.6333333333339</v>
      </c>
      <c r="I118" s="36">
        <v>1117.8166666666668</v>
      </c>
      <c r="J118" s="36">
        <v>1127.733333333334</v>
      </c>
      <c r="K118" s="31">
        <v>1107.9000000000001</v>
      </c>
      <c r="L118" s="31">
        <v>1086.8</v>
      </c>
      <c r="M118" s="31">
        <v>20.706589999999998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1504.1</v>
      </c>
      <c r="D119" s="36">
        <v>1503.8833333333332</v>
      </c>
      <c r="E119" s="36">
        <v>1488.7666666666664</v>
      </c>
      <c r="F119" s="36">
        <v>1473.4333333333332</v>
      </c>
      <c r="G119" s="36">
        <v>1458.3166666666664</v>
      </c>
      <c r="H119" s="36">
        <v>1519.2166666666665</v>
      </c>
      <c r="I119" s="36">
        <v>1534.3333333333333</v>
      </c>
      <c r="J119" s="36">
        <v>1549.6666666666665</v>
      </c>
      <c r="K119" s="31">
        <v>1519</v>
      </c>
      <c r="L119" s="31">
        <v>1488.55</v>
      </c>
      <c r="M119" s="31">
        <v>21.839939999999999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132.9</v>
      </c>
      <c r="D120" s="36">
        <v>134.20000000000002</v>
      </c>
      <c r="E120" s="36">
        <v>131.30000000000004</v>
      </c>
      <c r="F120" s="36">
        <v>129.70000000000002</v>
      </c>
      <c r="G120" s="36">
        <v>126.80000000000004</v>
      </c>
      <c r="H120" s="36">
        <v>135.80000000000004</v>
      </c>
      <c r="I120" s="36">
        <v>138.70000000000002</v>
      </c>
      <c r="J120" s="36">
        <v>140.30000000000004</v>
      </c>
      <c r="K120" s="31">
        <v>137.1</v>
      </c>
      <c r="L120" s="31">
        <v>132.6</v>
      </c>
      <c r="M120" s="31">
        <v>29.58334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1343.8</v>
      </c>
      <c r="D121" s="36">
        <v>1354.1333333333332</v>
      </c>
      <c r="E121" s="36">
        <v>1329.6666666666665</v>
      </c>
      <c r="F121" s="36">
        <v>1315.5333333333333</v>
      </c>
      <c r="G121" s="36">
        <v>1291.0666666666666</v>
      </c>
      <c r="H121" s="36">
        <v>1368.2666666666664</v>
      </c>
      <c r="I121" s="36">
        <v>1392.7333333333331</v>
      </c>
      <c r="J121" s="36">
        <v>1406.8666666666663</v>
      </c>
      <c r="K121" s="31">
        <v>1378.6</v>
      </c>
      <c r="L121" s="31">
        <v>1340</v>
      </c>
      <c r="M121" s="31">
        <v>1.0341400000000001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453.9</v>
      </c>
      <c r="D122" s="36">
        <v>456.38333333333338</v>
      </c>
      <c r="E122" s="36">
        <v>449.91666666666674</v>
      </c>
      <c r="F122" s="36">
        <v>445.93333333333334</v>
      </c>
      <c r="G122" s="36">
        <v>439.4666666666667</v>
      </c>
      <c r="H122" s="36">
        <v>460.36666666666679</v>
      </c>
      <c r="I122" s="36">
        <v>466.83333333333337</v>
      </c>
      <c r="J122" s="36">
        <v>470.81666666666683</v>
      </c>
      <c r="K122" s="31">
        <v>462.85</v>
      </c>
      <c r="L122" s="31">
        <v>452.4</v>
      </c>
      <c r="M122" s="31">
        <v>78.247380000000007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848.3</v>
      </c>
      <c r="D123" s="36">
        <v>853.5</v>
      </c>
      <c r="E123" s="36">
        <v>839.8</v>
      </c>
      <c r="F123" s="36">
        <v>831.3</v>
      </c>
      <c r="G123" s="36">
        <v>817.59999999999991</v>
      </c>
      <c r="H123" s="36">
        <v>862</v>
      </c>
      <c r="I123" s="36">
        <v>875.7</v>
      </c>
      <c r="J123" s="36">
        <v>884.2</v>
      </c>
      <c r="K123" s="31">
        <v>867.2</v>
      </c>
      <c r="L123" s="31">
        <v>845</v>
      </c>
      <c r="M123" s="31">
        <v>7.8787000000000003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6247.65</v>
      </c>
      <c r="D124" s="36">
        <v>6241.1166666666659</v>
      </c>
      <c r="E124" s="36">
        <v>6179.5333333333319</v>
      </c>
      <c r="F124" s="36">
        <v>6111.4166666666661</v>
      </c>
      <c r="G124" s="36">
        <v>6049.8333333333321</v>
      </c>
      <c r="H124" s="36">
        <v>6309.2333333333318</v>
      </c>
      <c r="I124" s="36">
        <v>6370.8166666666657</v>
      </c>
      <c r="J124" s="36">
        <v>6438.9333333333316</v>
      </c>
      <c r="K124" s="31">
        <v>6302.7</v>
      </c>
      <c r="L124" s="31">
        <v>6173</v>
      </c>
      <c r="M124" s="31">
        <v>4.8692700000000002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2606.85</v>
      </c>
      <c r="D125" s="36">
        <v>2603.4833333333331</v>
      </c>
      <c r="E125" s="36">
        <v>2582.0666666666662</v>
      </c>
      <c r="F125" s="36">
        <v>2557.2833333333328</v>
      </c>
      <c r="G125" s="36">
        <v>2535.8666666666659</v>
      </c>
      <c r="H125" s="36">
        <v>2628.2666666666664</v>
      </c>
      <c r="I125" s="36">
        <v>2649.6833333333334</v>
      </c>
      <c r="J125" s="36">
        <v>2674.4666666666667</v>
      </c>
      <c r="K125" s="31">
        <v>2624.9</v>
      </c>
      <c r="L125" s="31">
        <v>2578.6999999999998</v>
      </c>
      <c r="M125" s="31">
        <v>2.2298900000000001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3006.45</v>
      </c>
      <c r="D126" s="36">
        <v>2975.7833333333333</v>
      </c>
      <c r="E126" s="36">
        <v>2932.6666666666665</v>
      </c>
      <c r="F126" s="36">
        <v>2858.8833333333332</v>
      </c>
      <c r="G126" s="36">
        <v>2815.7666666666664</v>
      </c>
      <c r="H126" s="36">
        <v>3049.5666666666666</v>
      </c>
      <c r="I126" s="36">
        <v>3092.6833333333334</v>
      </c>
      <c r="J126" s="36">
        <v>3166.4666666666667</v>
      </c>
      <c r="K126" s="31">
        <v>3018.9</v>
      </c>
      <c r="L126" s="31">
        <v>2902</v>
      </c>
      <c r="M126" s="31">
        <v>3.0790600000000001</v>
      </c>
      <c r="N126" s="1"/>
      <c r="O126" s="1"/>
    </row>
    <row r="127" spans="1:15" ht="12.75" customHeight="1">
      <c r="A127" s="33">
        <v>117</v>
      </c>
      <c r="B127" s="53" t="s">
        <v>888</v>
      </c>
      <c r="C127" s="31">
        <v>1446.15</v>
      </c>
      <c r="D127" s="36">
        <v>1465</v>
      </c>
      <c r="E127" s="36">
        <v>1407</v>
      </c>
      <c r="F127" s="36">
        <v>1367.85</v>
      </c>
      <c r="G127" s="36">
        <v>1309.8499999999999</v>
      </c>
      <c r="H127" s="36">
        <v>1504.15</v>
      </c>
      <c r="I127" s="36">
        <v>1562.15</v>
      </c>
      <c r="J127" s="36">
        <v>1601.3000000000002</v>
      </c>
      <c r="K127" s="31">
        <v>1523</v>
      </c>
      <c r="L127" s="31">
        <v>1425.85</v>
      </c>
      <c r="M127" s="31">
        <v>1.08887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955.75</v>
      </c>
      <c r="D128" s="36">
        <v>959.36666666666667</v>
      </c>
      <c r="E128" s="36">
        <v>947.13333333333333</v>
      </c>
      <c r="F128" s="36">
        <v>938.51666666666665</v>
      </c>
      <c r="G128" s="36">
        <v>926.2833333333333</v>
      </c>
      <c r="H128" s="36">
        <v>967.98333333333335</v>
      </c>
      <c r="I128" s="36">
        <v>980.2166666666667</v>
      </c>
      <c r="J128" s="36">
        <v>988.83333333333337</v>
      </c>
      <c r="K128" s="31">
        <v>971.6</v>
      </c>
      <c r="L128" s="31">
        <v>950.75</v>
      </c>
      <c r="M128" s="31">
        <v>16.742560000000001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1119.25</v>
      </c>
      <c r="D129" s="36">
        <v>1117.8</v>
      </c>
      <c r="E129" s="36">
        <v>1105.5</v>
      </c>
      <c r="F129" s="36">
        <v>1091.75</v>
      </c>
      <c r="G129" s="36">
        <v>1079.45</v>
      </c>
      <c r="H129" s="36">
        <v>1131.55</v>
      </c>
      <c r="I129" s="36">
        <v>1143.8499999999997</v>
      </c>
      <c r="J129" s="36">
        <v>1157.5999999999999</v>
      </c>
      <c r="K129" s="31">
        <v>1130.0999999999999</v>
      </c>
      <c r="L129" s="31">
        <v>1104.05</v>
      </c>
      <c r="M129" s="31">
        <v>5.3285799999999997</v>
      </c>
      <c r="N129" s="1"/>
      <c r="O129" s="1"/>
    </row>
    <row r="130" spans="1:15" ht="12.75" customHeight="1">
      <c r="A130" s="33">
        <v>120</v>
      </c>
      <c r="B130" s="53" t="s">
        <v>831</v>
      </c>
      <c r="C130" s="31">
        <v>4029.45</v>
      </c>
      <c r="D130" s="36">
        <v>4072.6166666666663</v>
      </c>
      <c r="E130" s="36">
        <v>3976.833333333333</v>
      </c>
      <c r="F130" s="36">
        <v>3924.2166666666667</v>
      </c>
      <c r="G130" s="36">
        <v>3828.4333333333334</v>
      </c>
      <c r="H130" s="36">
        <v>4125.2333333333327</v>
      </c>
      <c r="I130" s="36">
        <v>4221.0166666666664</v>
      </c>
      <c r="J130" s="36">
        <v>4273.6333333333323</v>
      </c>
      <c r="K130" s="31">
        <v>4168.3999999999996</v>
      </c>
      <c r="L130" s="31">
        <v>4020</v>
      </c>
      <c r="M130" s="31">
        <v>0.32207000000000002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1322.2</v>
      </c>
      <c r="D131" s="36">
        <v>1350</v>
      </c>
      <c r="E131" s="36">
        <v>1282.25</v>
      </c>
      <c r="F131" s="36">
        <v>1242.3</v>
      </c>
      <c r="G131" s="36">
        <v>1174.55</v>
      </c>
      <c r="H131" s="36">
        <v>1389.95</v>
      </c>
      <c r="I131" s="36">
        <v>1457.7</v>
      </c>
      <c r="J131" s="36">
        <v>1497.65</v>
      </c>
      <c r="K131" s="31">
        <v>1417.75</v>
      </c>
      <c r="L131" s="31">
        <v>1310.05</v>
      </c>
      <c r="M131" s="31">
        <v>8.6445699999999999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288.8</v>
      </c>
      <c r="D132" s="36">
        <v>289.98333333333335</v>
      </c>
      <c r="E132" s="36">
        <v>286.81666666666672</v>
      </c>
      <c r="F132" s="36">
        <v>284.83333333333337</v>
      </c>
      <c r="G132" s="36">
        <v>281.66666666666674</v>
      </c>
      <c r="H132" s="36">
        <v>291.9666666666667</v>
      </c>
      <c r="I132" s="36">
        <v>295.13333333333333</v>
      </c>
      <c r="J132" s="36">
        <v>297.11666666666667</v>
      </c>
      <c r="K132" s="31">
        <v>293.14999999999998</v>
      </c>
      <c r="L132" s="31">
        <v>288</v>
      </c>
      <c r="M132" s="31">
        <v>5.9363000000000001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2795.85</v>
      </c>
      <c r="D133" s="36">
        <v>2823.85</v>
      </c>
      <c r="E133" s="36">
        <v>2755.75</v>
      </c>
      <c r="F133" s="36">
        <v>2715.65</v>
      </c>
      <c r="G133" s="36">
        <v>2647.55</v>
      </c>
      <c r="H133" s="36">
        <v>2863.95</v>
      </c>
      <c r="I133" s="36">
        <v>2932.0499999999993</v>
      </c>
      <c r="J133" s="36">
        <v>2972.1499999999996</v>
      </c>
      <c r="K133" s="31">
        <v>2891.95</v>
      </c>
      <c r="L133" s="31">
        <v>2783.75</v>
      </c>
      <c r="M133" s="31">
        <v>11.832459999999999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1942.45</v>
      </c>
      <c r="D134" s="36">
        <v>1950.6166666666668</v>
      </c>
      <c r="E134" s="36">
        <v>1914.3333333333335</v>
      </c>
      <c r="F134" s="36">
        <v>1886.2166666666667</v>
      </c>
      <c r="G134" s="36">
        <v>1849.9333333333334</v>
      </c>
      <c r="H134" s="36">
        <v>1978.7333333333336</v>
      </c>
      <c r="I134" s="36">
        <v>2015.0166666666669</v>
      </c>
      <c r="J134" s="36">
        <v>2043.1333333333337</v>
      </c>
      <c r="K134" s="31">
        <v>1986.9</v>
      </c>
      <c r="L134" s="31">
        <v>1922.5</v>
      </c>
      <c r="M134" s="31">
        <v>1.3426800000000001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915.95</v>
      </c>
      <c r="D135" s="36">
        <v>927.68333333333339</v>
      </c>
      <c r="E135" s="36">
        <v>895.36666666666679</v>
      </c>
      <c r="F135" s="36">
        <v>874.78333333333342</v>
      </c>
      <c r="G135" s="36">
        <v>842.46666666666681</v>
      </c>
      <c r="H135" s="36">
        <v>948.26666666666677</v>
      </c>
      <c r="I135" s="36">
        <v>980.58333333333337</v>
      </c>
      <c r="J135" s="36">
        <v>1001.1666666666667</v>
      </c>
      <c r="K135" s="31">
        <v>960</v>
      </c>
      <c r="L135" s="31">
        <v>907.1</v>
      </c>
      <c r="M135" s="31">
        <v>0.40139999999999998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911.25</v>
      </c>
      <c r="D136" s="36">
        <v>917.25</v>
      </c>
      <c r="E136" s="36">
        <v>901.2</v>
      </c>
      <c r="F136" s="36">
        <v>891.15000000000009</v>
      </c>
      <c r="G136" s="36">
        <v>875.10000000000014</v>
      </c>
      <c r="H136" s="36">
        <v>927.3</v>
      </c>
      <c r="I136" s="36">
        <v>943.34999999999991</v>
      </c>
      <c r="J136" s="36">
        <v>953.39999999999986</v>
      </c>
      <c r="K136" s="31">
        <v>933.3</v>
      </c>
      <c r="L136" s="31">
        <v>907.2</v>
      </c>
      <c r="M136" s="31">
        <v>45.110729999999997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533.4</v>
      </c>
      <c r="D137" s="36">
        <v>534.4666666666667</v>
      </c>
      <c r="E137" s="36">
        <v>530.53333333333342</v>
      </c>
      <c r="F137" s="36">
        <v>527.66666666666674</v>
      </c>
      <c r="G137" s="36">
        <v>523.73333333333346</v>
      </c>
      <c r="H137" s="36">
        <v>537.33333333333337</v>
      </c>
      <c r="I137" s="36">
        <v>541.26666666666677</v>
      </c>
      <c r="J137" s="36">
        <v>544.13333333333333</v>
      </c>
      <c r="K137" s="31">
        <v>538.4</v>
      </c>
      <c r="L137" s="31">
        <v>531.6</v>
      </c>
      <c r="M137" s="31">
        <v>9.8413799999999991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1939.25</v>
      </c>
      <c r="D138" s="36">
        <v>1950.7333333333333</v>
      </c>
      <c r="E138" s="36">
        <v>1923.5166666666667</v>
      </c>
      <c r="F138" s="36">
        <v>1907.7833333333333</v>
      </c>
      <c r="G138" s="36">
        <v>1880.5666666666666</v>
      </c>
      <c r="H138" s="36">
        <v>1966.4666666666667</v>
      </c>
      <c r="I138" s="36">
        <v>1993.6833333333334</v>
      </c>
      <c r="J138" s="36">
        <v>2009.4166666666667</v>
      </c>
      <c r="K138" s="31">
        <v>1977.95</v>
      </c>
      <c r="L138" s="31">
        <v>1935</v>
      </c>
      <c r="M138" s="31">
        <v>3.18811</v>
      </c>
      <c r="N138" s="1"/>
      <c r="O138" s="1"/>
    </row>
    <row r="139" spans="1:15" ht="12.75" customHeight="1">
      <c r="A139" s="33">
        <v>129</v>
      </c>
      <c r="B139" s="53" t="s">
        <v>832</v>
      </c>
      <c r="C139" s="31">
        <v>2555.4499999999998</v>
      </c>
      <c r="D139" s="36">
        <v>2605.4333333333329</v>
      </c>
      <c r="E139" s="36">
        <v>2488.016666666666</v>
      </c>
      <c r="F139" s="36">
        <v>2420.583333333333</v>
      </c>
      <c r="G139" s="36">
        <v>2303.1666666666661</v>
      </c>
      <c r="H139" s="36">
        <v>2672.8666666666659</v>
      </c>
      <c r="I139" s="36">
        <v>2790.2833333333328</v>
      </c>
      <c r="J139" s="36">
        <v>2857.7166666666658</v>
      </c>
      <c r="K139" s="31">
        <v>2722.85</v>
      </c>
      <c r="L139" s="31">
        <v>2538</v>
      </c>
      <c r="M139" s="31">
        <v>2.6562199999999998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503.6</v>
      </c>
      <c r="D140" s="36">
        <v>507.08333333333331</v>
      </c>
      <c r="E140" s="36">
        <v>497.51666666666665</v>
      </c>
      <c r="F140" s="36">
        <v>491.43333333333334</v>
      </c>
      <c r="G140" s="36">
        <v>481.86666666666667</v>
      </c>
      <c r="H140" s="36">
        <v>513.16666666666663</v>
      </c>
      <c r="I140" s="36">
        <v>522.73333333333335</v>
      </c>
      <c r="J140" s="36">
        <v>528.81666666666661</v>
      </c>
      <c r="K140" s="31">
        <v>516.65</v>
      </c>
      <c r="L140" s="31">
        <v>501</v>
      </c>
      <c r="M140" s="31">
        <v>3.1716500000000001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2165.4499999999998</v>
      </c>
      <c r="D141" s="36">
        <v>2179.3833333333337</v>
      </c>
      <c r="E141" s="36">
        <v>2143.6166666666672</v>
      </c>
      <c r="F141" s="36">
        <v>2121.7833333333338</v>
      </c>
      <c r="G141" s="36">
        <v>2086.0166666666673</v>
      </c>
      <c r="H141" s="36">
        <v>2201.2166666666672</v>
      </c>
      <c r="I141" s="36">
        <v>2236.9833333333336</v>
      </c>
      <c r="J141" s="36">
        <v>2258.8166666666671</v>
      </c>
      <c r="K141" s="31">
        <v>2215.15</v>
      </c>
      <c r="L141" s="31">
        <v>2157.5500000000002</v>
      </c>
      <c r="M141" s="31">
        <v>1.2629900000000001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456.55</v>
      </c>
      <c r="D142" s="36">
        <v>458.63333333333338</v>
      </c>
      <c r="E142" s="36">
        <v>449.31666666666678</v>
      </c>
      <c r="F142" s="36">
        <v>442.08333333333337</v>
      </c>
      <c r="G142" s="36">
        <v>432.76666666666677</v>
      </c>
      <c r="H142" s="36">
        <v>465.86666666666679</v>
      </c>
      <c r="I142" s="36">
        <v>475.18333333333339</v>
      </c>
      <c r="J142" s="36">
        <v>482.4166666666668</v>
      </c>
      <c r="K142" s="31">
        <v>467.95</v>
      </c>
      <c r="L142" s="31">
        <v>451.4</v>
      </c>
      <c r="M142" s="31">
        <v>28.633649999999999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132.80000000000001</v>
      </c>
      <c r="D143" s="36">
        <v>134.03333333333333</v>
      </c>
      <c r="E143" s="36">
        <v>130.91666666666666</v>
      </c>
      <c r="F143" s="36">
        <v>129.03333333333333</v>
      </c>
      <c r="G143" s="36">
        <v>125.91666666666666</v>
      </c>
      <c r="H143" s="36">
        <v>135.91666666666666</v>
      </c>
      <c r="I143" s="36">
        <v>139.03333333333333</v>
      </c>
      <c r="J143" s="36">
        <v>140.91666666666666</v>
      </c>
      <c r="K143" s="31">
        <v>137.15</v>
      </c>
      <c r="L143" s="31">
        <v>132.15</v>
      </c>
      <c r="M143" s="31">
        <v>19.30565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153.94999999999999</v>
      </c>
      <c r="D144" s="36">
        <v>154.19999999999999</v>
      </c>
      <c r="E144" s="36">
        <v>152.44999999999999</v>
      </c>
      <c r="F144" s="36">
        <v>150.94999999999999</v>
      </c>
      <c r="G144" s="36">
        <v>149.19999999999999</v>
      </c>
      <c r="H144" s="36">
        <v>155.69999999999999</v>
      </c>
      <c r="I144" s="36">
        <v>157.44999999999999</v>
      </c>
      <c r="J144" s="36">
        <v>158.94999999999999</v>
      </c>
      <c r="K144" s="31">
        <v>155.94999999999999</v>
      </c>
      <c r="L144" s="31">
        <v>152.69999999999999</v>
      </c>
      <c r="M144" s="31">
        <v>18.804110000000001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3604.75</v>
      </c>
      <c r="D145" s="36">
        <v>3614.2833333333333</v>
      </c>
      <c r="E145" s="36">
        <v>3576.5166666666664</v>
      </c>
      <c r="F145" s="36">
        <v>3548.2833333333333</v>
      </c>
      <c r="G145" s="36">
        <v>3510.5166666666664</v>
      </c>
      <c r="H145" s="36">
        <v>3642.5166666666664</v>
      </c>
      <c r="I145" s="36">
        <v>3680.2833333333338</v>
      </c>
      <c r="J145" s="36">
        <v>3708.5166666666664</v>
      </c>
      <c r="K145" s="31">
        <v>3652.05</v>
      </c>
      <c r="L145" s="31">
        <v>3586.05</v>
      </c>
      <c r="M145" s="31">
        <v>4.0827900000000001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7051.05</v>
      </c>
      <c r="D146" s="36">
        <v>7105.2833333333328</v>
      </c>
      <c r="E146" s="36">
        <v>6980.7666666666655</v>
      </c>
      <c r="F146" s="36">
        <v>6910.4833333333327</v>
      </c>
      <c r="G146" s="36">
        <v>6785.9666666666653</v>
      </c>
      <c r="H146" s="36">
        <v>7175.5666666666657</v>
      </c>
      <c r="I146" s="36">
        <v>7300.0833333333321</v>
      </c>
      <c r="J146" s="36">
        <v>7370.3666666666659</v>
      </c>
      <c r="K146" s="31">
        <v>7229.8</v>
      </c>
      <c r="L146" s="31">
        <v>7035</v>
      </c>
      <c r="M146" s="31">
        <v>2.1430400000000001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2142.85</v>
      </c>
      <c r="D147" s="36">
        <v>2155.8666666666668</v>
      </c>
      <c r="E147" s="36">
        <v>2119.9833333333336</v>
      </c>
      <c r="F147" s="36">
        <v>2097.1166666666668</v>
      </c>
      <c r="G147" s="36">
        <v>2061.2333333333336</v>
      </c>
      <c r="H147" s="36">
        <v>2178.7333333333336</v>
      </c>
      <c r="I147" s="36">
        <v>2214.6166666666668</v>
      </c>
      <c r="J147" s="36">
        <v>2237.4833333333336</v>
      </c>
      <c r="K147" s="31">
        <v>2191.75</v>
      </c>
      <c r="L147" s="31">
        <v>2133</v>
      </c>
      <c r="M147" s="31">
        <v>1.9619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6387.45</v>
      </c>
      <c r="D148" s="36">
        <v>6373.6833333333334</v>
      </c>
      <c r="E148" s="36">
        <v>6323.7666666666664</v>
      </c>
      <c r="F148" s="36">
        <v>6260.083333333333</v>
      </c>
      <c r="G148" s="36">
        <v>6210.1666666666661</v>
      </c>
      <c r="H148" s="36">
        <v>6437.3666666666668</v>
      </c>
      <c r="I148" s="36">
        <v>6487.2833333333328</v>
      </c>
      <c r="J148" s="36">
        <v>6550.9666666666672</v>
      </c>
      <c r="K148" s="31">
        <v>6423.6</v>
      </c>
      <c r="L148" s="31">
        <v>6310</v>
      </c>
      <c r="M148" s="31">
        <v>2.8247300000000002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602.15</v>
      </c>
      <c r="D149" s="36">
        <v>606.26666666666665</v>
      </c>
      <c r="E149" s="36">
        <v>594.88333333333333</v>
      </c>
      <c r="F149" s="36">
        <v>587.61666666666667</v>
      </c>
      <c r="G149" s="36">
        <v>576.23333333333335</v>
      </c>
      <c r="H149" s="36">
        <v>613.5333333333333</v>
      </c>
      <c r="I149" s="36">
        <v>624.91666666666652</v>
      </c>
      <c r="J149" s="36">
        <v>632.18333333333328</v>
      </c>
      <c r="K149" s="31">
        <v>617.65</v>
      </c>
      <c r="L149" s="31">
        <v>599</v>
      </c>
      <c r="M149" s="31">
        <v>2.0168499999999998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414.5</v>
      </c>
      <c r="D150" s="36">
        <v>418.55</v>
      </c>
      <c r="E150" s="36">
        <v>407.45000000000005</v>
      </c>
      <c r="F150" s="36">
        <v>400.40000000000003</v>
      </c>
      <c r="G150" s="36">
        <v>389.30000000000007</v>
      </c>
      <c r="H150" s="36">
        <v>425.6</v>
      </c>
      <c r="I150" s="36">
        <v>436.70000000000005</v>
      </c>
      <c r="J150" s="36">
        <v>443.75</v>
      </c>
      <c r="K150" s="31">
        <v>429.65</v>
      </c>
      <c r="L150" s="31">
        <v>411.5</v>
      </c>
      <c r="M150" s="31">
        <v>5.1182499999999997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187.4</v>
      </c>
      <c r="D151" s="36">
        <v>187.21666666666667</v>
      </c>
      <c r="E151" s="36">
        <v>185.93333333333334</v>
      </c>
      <c r="F151" s="36">
        <v>184.46666666666667</v>
      </c>
      <c r="G151" s="36">
        <v>183.18333333333334</v>
      </c>
      <c r="H151" s="36">
        <v>188.68333333333334</v>
      </c>
      <c r="I151" s="36">
        <v>189.9666666666667</v>
      </c>
      <c r="J151" s="36">
        <v>191.43333333333334</v>
      </c>
      <c r="K151" s="31">
        <v>188.5</v>
      </c>
      <c r="L151" s="31">
        <v>185.75</v>
      </c>
      <c r="M151" s="31">
        <v>5.7839799999999997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46.75</v>
      </c>
      <c r="D152" s="36">
        <v>47</v>
      </c>
      <c r="E152" s="36">
        <v>46.35</v>
      </c>
      <c r="F152" s="36">
        <v>45.95</v>
      </c>
      <c r="G152" s="36">
        <v>45.300000000000004</v>
      </c>
      <c r="H152" s="36">
        <v>47.4</v>
      </c>
      <c r="I152" s="36">
        <v>48.050000000000004</v>
      </c>
      <c r="J152" s="36">
        <v>48.449999999999996</v>
      </c>
      <c r="K152" s="31">
        <v>47.65</v>
      </c>
      <c r="L152" s="31">
        <v>46.6</v>
      </c>
      <c r="M152" s="31">
        <v>157.48750000000001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3783.9</v>
      </c>
      <c r="D153" s="36">
        <v>3789.6166666666668</v>
      </c>
      <c r="E153" s="36">
        <v>3764.2833333333338</v>
      </c>
      <c r="F153" s="36">
        <v>3744.666666666667</v>
      </c>
      <c r="G153" s="36">
        <v>3719.3333333333339</v>
      </c>
      <c r="H153" s="36">
        <v>3809.2333333333336</v>
      </c>
      <c r="I153" s="36">
        <v>3834.5666666666666</v>
      </c>
      <c r="J153" s="36">
        <v>3854.1833333333334</v>
      </c>
      <c r="K153" s="31">
        <v>3814.95</v>
      </c>
      <c r="L153" s="31">
        <v>3770</v>
      </c>
      <c r="M153" s="31">
        <v>3.7333500000000002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684.45</v>
      </c>
      <c r="D154" s="36">
        <v>689.81666666666661</v>
      </c>
      <c r="E154" s="36">
        <v>666.18333333333317</v>
      </c>
      <c r="F154" s="36">
        <v>647.91666666666652</v>
      </c>
      <c r="G154" s="36">
        <v>624.28333333333308</v>
      </c>
      <c r="H154" s="36">
        <v>708.08333333333326</v>
      </c>
      <c r="I154" s="36">
        <v>731.7166666666667</v>
      </c>
      <c r="J154" s="36">
        <v>749.98333333333335</v>
      </c>
      <c r="K154" s="31">
        <v>713.45</v>
      </c>
      <c r="L154" s="31">
        <v>671.55</v>
      </c>
      <c r="M154" s="31">
        <v>2.1524700000000001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444.9</v>
      </c>
      <c r="D155" s="36">
        <v>448.56666666666661</v>
      </c>
      <c r="E155" s="36">
        <v>439.73333333333323</v>
      </c>
      <c r="F155" s="36">
        <v>434.56666666666661</v>
      </c>
      <c r="G155" s="36">
        <v>425.73333333333323</v>
      </c>
      <c r="H155" s="36">
        <v>453.73333333333323</v>
      </c>
      <c r="I155" s="36">
        <v>462.56666666666661</v>
      </c>
      <c r="J155" s="36">
        <v>467.73333333333323</v>
      </c>
      <c r="K155" s="31">
        <v>457.4</v>
      </c>
      <c r="L155" s="31">
        <v>443.4</v>
      </c>
      <c r="M155" s="31">
        <v>4.1562900000000003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1802.95</v>
      </c>
      <c r="D156" s="36">
        <v>1813.3</v>
      </c>
      <c r="E156" s="36">
        <v>1779.6499999999999</v>
      </c>
      <c r="F156" s="36">
        <v>1756.35</v>
      </c>
      <c r="G156" s="36">
        <v>1722.6999999999998</v>
      </c>
      <c r="H156" s="36">
        <v>1836.6</v>
      </c>
      <c r="I156" s="36">
        <v>1870.25</v>
      </c>
      <c r="J156" s="36">
        <v>1893.55</v>
      </c>
      <c r="K156" s="31">
        <v>1846.95</v>
      </c>
      <c r="L156" s="31">
        <v>1790</v>
      </c>
      <c r="M156" s="31">
        <v>0.72631000000000001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216.8</v>
      </c>
      <c r="D157" s="36">
        <v>219.58333333333334</v>
      </c>
      <c r="E157" s="36">
        <v>212.26666666666668</v>
      </c>
      <c r="F157" s="36">
        <v>207.73333333333335</v>
      </c>
      <c r="G157" s="36">
        <v>200.41666666666669</v>
      </c>
      <c r="H157" s="36">
        <v>224.11666666666667</v>
      </c>
      <c r="I157" s="36">
        <v>231.43333333333334</v>
      </c>
      <c r="J157" s="36">
        <v>235.96666666666667</v>
      </c>
      <c r="K157" s="31">
        <v>226.9</v>
      </c>
      <c r="L157" s="31">
        <v>215.05</v>
      </c>
      <c r="M157" s="31">
        <v>35.771630000000002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1091.8</v>
      </c>
      <c r="D158" s="36">
        <v>1111.5666666666666</v>
      </c>
      <c r="E158" s="36">
        <v>1060.2833333333333</v>
      </c>
      <c r="F158" s="36">
        <v>1028.7666666666667</v>
      </c>
      <c r="G158" s="36">
        <v>977.48333333333335</v>
      </c>
      <c r="H158" s="36">
        <v>1143.0833333333333</v>
      </c>
      <c r="I158" s="36">
        <v>1194.3666666666666</v>
      </c>
      <c r="J158" s="36">
        <v>1225.8833333333332</v>
      </c>
      <c r="K158" s="31">
        <v>1162.8499999999999</v>
      </c>
      <c r="L158" s="31">
        <v>1080.05</v>
      </c>
      <c r="M158" s="31">
        <v>0.57103999999999999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96.95</v>
      </c>
      <c r="D159" s="36">
        <v>96.616666666666674</v>
      </c>
      <c r="E159" s="36">
        <v>95.733333333333348</v>
      </c>
      <c r="F159" s="36">
        <v>94.51666666666668</v>
      </c>
      <c r="G159" s="36">
        <v>93.633333333333354</v>
      </c>
      <c r="H159" s="36">
        <v>97.833333333333343</v>
      </c>
      <c r="I159" s="36">
        <v>98.716666666666669</v>
      </c>
      <c r="J159" s="36">
        <v>99.933333333333337</v>
      </c>
      <c r="K159" s="31">
        <v>97.5</v>
      </c>
      <c r="L159" s="31">
        <v>95.4</v>
      </c>
      <c r="M159" s="31">
        <v>42.175840000000001</v>
      </c>
      <c r="N159" s="1"/>
      <c r="O159" s="1"/>
    </row>
    <row r="160" spans="1:15" ht="12.75" customHeight="1">
      <c r="A160" s="33">
        <v>150</v>
      </c>
      <c r="B160" s="53" t="s">
        <v>833</v>
      </c>
      <c r="C160" s="31">
        <v>900.45</v>
      </c>
      <c r="D160" s="36">
        <v>910.16666666666663</v>
      </c>
      <c r="E160" s="36">
        <v>885.7833333333333</v>
      </c>
      <c r="F160" s="36">
        <v>871.11666666666667</v>
      </c>
      <c r="G160" s="36">
        <v>846.73333333333335</v>
      </c>
      <c r="H160" s="36">
        <v>924.83333333333326</v>
      </c>
      <c r="I160" s="36">
        <v>949.2166666666667</v>
      </c>
      <c r="J160" s="36">
        <v>963.88333333333321</v>
      </c>
      <c r="K160" s="31">
        <v>934.55</v>
      </c>
      <c r="L160" s="31">
        <v>895.5</v>
      </c>
      <c r="M160" s="31">
        <v>5.4431599999999998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2838.1</v>
      </c>
      <c r="D161" s="36">
        <v>2847.6</v>
      </c>
      <c r="E161" s="36">
        <v>2821.6499999999996</v>
      </c>
      <c r="F161" s="36">
        <v>2805.2</v>
      </c>
      <c r="G161" s="36">
        <v>2779.2499999999995</v>
      </c>
      <c r="H161" s="36">
        <v>2864.0499999999997</v>
      </c>
      <c r="I161" s="36">
        <v>2889.9999999999995</v>
      </c>
      <c r="J161" s="36">
        <v>2906.45</v>
      </c>
      <c r="K161" s="31">
        <v>2873.55</v>
      </c>
      <c r="L161" s="31">
        <v>2831.15</v>
      </c>
      <c r="M161" s="31">
        <v>1.4257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323.05</v>
      </c>
      <c r="D162" s="36">
        <v>325.78333333333336</v>
      </c>
      <c r="E162" s="36">
        <v>319.26666666666671</v>
      </c>
      <c r="F162" s="36">
        <v>315.48333333333335</v>
      </c>
      <c r="G162" s="36">
        <v>308.9666666666667</v>
      </c>
      <c r="H162" s="36">
        <v>329.56666666666672</v>
      </c>
      <c r="I162" s="36">
        <v>336.08333333333337</v>
      </c>
      <c r="J162" s="36">
        <v>339.86666666666673</v>
      </c>
      <c r="K162" s="31">
        <v>332.3</v>
      </c>
      <c r="L162" s="31">
        <v>322</v>
      </c>
      <c r="M162" s="31">
        <v>22.57244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434.25</v>
      </c>
      <c r="D163" s="36">
        <v>438.05</v>
      </c>
      <c r="E163" s="36">
        <v>423.3</v>
      </c>
      <c r="F163" s="36">
        <v>412.35</v>
      </c>
      <c r="G163" s="36">
        <v>397.6</v>
      </c>
      <c r="H163" s="36">
        <v>449</v>
      </c>
      <c r="I163" s="36">
        <v>463.75</v>
      </c>
      <c r="J163" s="36">
        <v>474.7</v>
      </c>
      <c r="K163" s="31">
        <v>452.8</v>
      </c>
      <c r="L163" s="31">
        <v>427.1</v>
      </c>
      <c r="M163" s="31">
        <v>1.03467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160.15</v>
      </c>
      <c r="D164" s="36">
        <v>159.71666666666667</v>
      </c>
      <c r="E164" s="36">
        <v>158.13333333333333</v>
      </c>
      <c r="F164" s="36">
        <v>156.11666666666665</v>
      </c>
      <c r="G164" s="36">
        <v>154.5333333333333</v>
      </c>
      <c r="H164" s="36">
        <v>161.73333333333335</v>
      </c>
      <c r="I164" s="36">
        <v>163.31666666666666</v>
      </c>
      <c r="J164" s="36">
        <v>165.33333333333337</v>
      </c>
      <c r="K164" s="31">
        <v>161.30000000000001</v>
      </c>
      <c r="L164" s="31">
        <v>157.69999999999999</v>
      </c>
      <c r="M164" s="31">
        <v>59.945239999999998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155.4</v>
      </c>
      <c r="D165" s="36">
        <v>155.75</v>
      </c>
      <c r="E165" s="36">
        <v>154.30000000000001</v>
      </c>
      <c r="F165" s="36">
        <v>153.20000000000002</v>
      </c>
      <c r="G165" s="36">
        <v>151.75000000000003</v>
      </c>
      <c r="H165" s="36">
        <v>156.85</v>
      </c>
      <c r="I165" s="36">
        <v>158.29999999999998</v>
      </c>
      <c r="J165" s="36">
        <v>159.39999999999998</v>
      </c>
      <c r="K165" s="31">
        <v>157.19999999999999</v>
      </c>
      <c r="L165" s="31">
        <v>154.65</v>
      </c>
      <c r="M165" s="31">
        <v>123.53089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684.05</v>
      </c>
      <c r="D166" s="36">
        <v>691.69999999999993</v>
      </c>
      <c r="E166" s="36">
        <v>672.39999999999986</v>
      </c>
      <c r="F166" s="36">
        <v>660.74999999999989</v>
      </c>
      <c r="G166" s="36">
        <v>641.44999999999982</v>
      </c>
      <c r="H166" s="36">
        <v>703.34999999999991</v>
      </c>
      <c r="I166" s="36">
        <v>722.64999999999986</v>
      </c>
      <c r="J166" s="36">
        <v>734.3</v>
      </c>
      <c r="K166" s="31">
        <v>711</v>
      </c>
      <c r="L166" s="31">
        <v>680.05</v>
      </c>
      <c r="M166" s="31">
        <v>2.3506300000000002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4194.5</v>
      </c>
      <c r="D167" s="36">
        <v>4208.9333333333334</v>
      </c>
      <c r="E167" s="36">
        <v>4162.916666666667</v>
      </c>
      <c r="F167" s="36">
        <v>4131.3333333333339</v>
      </c>
      <c r="G167" s="36">
        <v>4085.3166666666675</v>
      </c>
      <c r="H167" s="36">
        <v>4240.5166666666664</v>
      </c>
      <c r="I167" s="36">
        <v>4286.5333333333328</v>
      </c>
      <c r="J167" s="36">
        <v>4318.1166666666659</v>
      </c>
      <c r="K167" s="31">
        <v>4254.95</v>
      </c>
      <c r="L167" s="31">
        <v>4177.3500000000004</v>
      </c>
      <c r="M167" s="31">
        <v>0.21656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892.4</v>
      </c>
      <c r="D168" s="36">
        <v>899.08333333333337</v>
      </c>
      <c r="E168" s="36">
        <v>882.16666666666674</v>
      </c>
      <c r="F168" s="36">
        <v>871.93333333333339</v>
      </c>
      <c r="G168" s="36">
        <v>855.01666666666677</v>
      </c>
      <c r="H168" s="36">
        <v>909.31666666666672</v>
      </c>
      <c r="I168" s="36">
        <v>926.23333333333346</v>
      </c>
      <c r="J168" s="36">
        <v>936.4666666666667</v>
      </c>
      <c r="K168" s="31">
        <v>916</v>
      </c>
      <c r="L168" s="31">
        <v>888.85</v>
      </c>
      <c r="M168" s="31">
        <v>1.7102299999999999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225.2</v>
      </c>
      <c r="D169" s="36">
        <v>228.23333333333335</v>
      </c>
      <c r="E169" s="36">
        <v>221.4666666666667</v>
      </c>
      <c r="F169" s="36">
        <v>217.73333333333335</v>
      </c>
      <c r="G169" s="36">
        <v>210.9666666666667</v>
      </c>
      <c r="H169" s="36">
        <v>231.9666666666667</v>
      </c>
      <c r="I169" s="36">
        <v>238.73333333333335</v>
      </c>
      <c r="J169" s="36">
        <v>242.4666666666667</v>
      </c>
      <c r="K169" s="31">
        <v>235</v>
      </c>
      <c r="L169" s="31">
        <v>224.5</v>
      </c>
      <c r="M169" s="31">
        <v>11.54509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193.45</v>
      </c>
      <c r="D170" s="36">
        <v>193.81666666666669</v>
      </c>
      <c r="E170" s="36">
        <v>190.63333333333338</v>
      </c>
      <c r="F170" s="36">
        <v>187.81666666666669</v>
      </c>
      <c r="G170" s="36">
        <v>184.63333333333338</v>
      </c>
      <c r="H170" s="36">
        <v>196.63333333333338</v>
      </c>
      <c r="I170" s="36">
        <v>199.81666666666672</v>
      </c>
      <c r="J170" s="36">
        <v>202.63333333333338</v>
      </c>
      <c r="K170" s="31">
        <v>197</v>
      </c>
      <c r="L170" s="31">
        <v>191</v>
      </c>
      <c r="M170" s="31">
        <v>11.98227</v>
      </c>
      <c r="N170" s="1"/>
      <c r="O170" s="1"/>
    </row>
    <row r="171" spans="1:15" ht="12.75" customHeight="1">
      <c r="A171" s="33">
        <v>161</v>
      </c>
      <c r="B171" s="53" t="s">
        <v>834</v>
      </c>
      <c r="C171" s="31">
        <v>666.3</v>
      </c>
      <c r="D171" s="36">
        <v>674.80000000000007</v>
      </c>
      <c r="E171" s="36">
        <v>652.50000000000011</v>
      </c>
      <c r="F171" s="36">
        <v>638.70000000000005</v>
      </c>
      <c r="G171" s="36">
        <v>616.40000000000009</v>
      </c>
      <c r="H171" s="36">
        <v>688.60000000000014</v>
      </c>
      <c r="I171" s="36">
        <v>710.90000000000009</v>
      </c>
      <c r="J171" s="36">
        <v>724.70000000000016</v>
      </c>
      <c r="K171" s="31">
        <v>697.1</v>
      </c>
      <c r="L171" s="31">
        <v>661</v>
      </c>
      <c r="M171" s="31">
        <v>8.6216100000000004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412.7</v>
      </c>
      <c r="D172" s="36">
        <v>407.15000000000003</v>
      </c>
      <c r="E172" s="36">
        <v>397.75000000000006</v>
      </c>
      <c r="F172" s="36">
        <v>382.8</v>
      </c>
      <c r="G172" s="36">
        <v>373.40000000000003</v>
      </c>
      <c r="H172" s="36">
        <v>422.10000000000008</v>
      </c>
      <c r="I172" s="36">
        <v>431.50000000000006</v>
      </c>
      <c r="J172" s="36">
        <v>446.4500000000001</v>
      </c>
      <c r="K172" s="31">
        <v>416.55</v>
      </c>
      <c r="L172" s="31">
        <v>392.2</v>
      </c>
      <c r="M172" s="31">
        <v>29.133579999999998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1242.0999999999999</v>
      </c>
      <c r="D173" s="36">
        <v>1252.95</v>
      </c>
      <c r="E173" s="36">
        <v>1216.9000000000001</v>
      </c>
      <c r="F173" s="36">
        <v>1191.7</v>
      </c>
      <c r="G173" s="36">
        <v>1155.6500000000001</v>
      </c>
      <c r="H173" s="36">
        <v>1278.1500000000001</v>
      </c>
      <c r="I173" s="36">
        <v>1314.1999999999998</v>
      </c>
      <c r="J173" s="36">
        <v>1339.4</v>
      </c>
      <c r="K173" s="31">
        <v>1289</v>
      </c>
      <c r="L173" s="31">
        <v>1227.75</v>
      </c>
      <c r="M173" s="31">
        <v>1.25997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183.25</v>
      </c>
      <c r="D174" s="36">
        <v>184.4</v>
      </c>
      <c r="E174" s="36">
        <v>180.8</v>
      </c>
      <c r="F174" s="36">
        <v>178.35</v>
      </c>
      <c r="G174" s="36">
        <v>174.75</v>
      </c>
      <c r="H174" s="36">
        <v>186.85000000000002</v>
      </c>
      <c r="I174" s="36">
        <v>190.45</v>
      </c>
      <c r="J174" s="36">
        <v>192.90000000000003</v>
      </c>
      <c r="K174" s="31">
        <v>188</v>
      </c>
      <c r="L174" s="31">
        <v>181.95</v>
      </c>
      <c r="M174" s="31">
        <v>140.87638999999999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1255.3499999999999</v>
      </c>
      <c r="D175" s="36">
        <v>1271.7833333333333</v>
      </c>
      <c r="E175" s="36">
        <v>1223.5666666666666</v>
      </c>
      <c r="F175" s="36">
        <v>1191.7833333333333</v>
      </c>
      <c r="G175" s="36">
        <v>1143.5666666666666</v>
      </c>
      <c r="H175" s="36">
        <v>1303.5666666666666</v>
      </c>
      <c r="I175" s="36">
        <v>1351.7833333333333</v>
      </c>
      <c r="J175" s="36">
        <v>1383.5666666666666</v>
      </c>
      <c r="K175" s="31">
        <v>1320</v>
      </c>
      <c r="L175" s="31">
        <v>1240</v>
      </c>
      <c r="M175" s="31">
        <v>2.50861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82.7</v>
      </c>
      <c r="D176" s="36">
        <v>83.500000000000014</v>
      </c>
      <c r="E176" s="36">
        <v>81.600000000000023</v>
      </c>
      <c r="F176" s="36">
        <v>80.500000000000014</v>
      </c>
      <c r="G176" s="36">
        <v>78.600000000000023</v>
      </c>
      <c r="H176" s="36">
        <v>84.600000000000023</v>
      </c>
      <c r="I176" s="36">
        <v>86.500000000000028</v>
      </c>
      <c r="J176" s="36">
        <v>87.600000000000023</v>
      </c>
      <c r="K176" s="31">
        <v>85.4</v>
      </c>
      <c r="L176" s="31">
        <v>82.4</v>
      </c>
      <c r="M176" s="31">
        <v>167.17841999999999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2449.0500000000002</v>
      </c>
      <c r="D177" s="36">
        <v>2466.5666666666671</v>
      </c>
      <c r="E177" s="36">
        <v>2423.483333333334</v>
      </c>
      <c r="F177" s="36">
        <v>2397.916666666667</v>
      </c>
      <c r="G177" s="36">
        <v>2354.8333333333339</v>
      </c>
      <c r="H177" s="36">
        <v>2492.1333333333341</v>
      </c>
      <c r="I177" s="36">
        <v>2535.2166666666672</v>
      </c>
      <c r="J177" s="36">
        <v>2560.7833333333342</v>
      </c>
      <c r="K177" s="31">
        <v>2509.65</v>
      </c>
      <c r="L177" s="31">
        <v>2441</v>
      </c>
      <c r="M177" s="31">
        <v>0.19358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356.3</v>
      </c>
      <c r="D178" s="36">
        <v>362.91666666666669</v>
      </c>
      <c r="E178" s="36">
        <v>346.33333333333337</v>
      </c>
      <c r="F178" s="36">
        <v>336.36666666666667</v>
      </c>
      <c r="G178" s="36">
        <v>319.78333333333336</v>
      </c>
      <c r="H178" s="36">
        <v>372.88333333333338</v>
      </c>
      <c r="I178" s="36">
        <v>389.46666666666675</v>
      </c>
      <c r="J178" s="36">
        <v>399.43333333333339</v>
      </c>
      <c r="K178" s="31">
        <v>379.5</v>
      </c>
      <c r="L178" s="31">
        <v>352.95</v>
      </c>
      <c r="M178" s="31">
        <v>23.43167</v>
      </c>
      <c r="N178" s="1"/>
      <c r="O178" s="1"/>
    </row>
    <row r="179" spans="1:15" ht="12.75" customHeight="1">
      <c r="A179" s="33">
        <v>169</v>
      </c>
      <c r="B179" s="53" t="s">
        <v>889</v>
      </c>
      <c r="C179" s="31">
        <v>6400.45</v>
      </c>
      <c r="D179" s="36">
        <v>6426.8166666666666</v>
      </c>
      <c r="E179" s="36">
        <v>6324.6333333333332</v>
      </c>
      <c r="F179" s="36">
        <v>6248.8166666666666</v>
      </c>
      <c r="G179" s="36">
        <v>6146.6333333333332</v>
      </c>
      <c r="H179" s="36">
        <v>6502.6333333333332</v>
      </c>
      <c r="I179" s="36">
        <v>6604.8166666666657</v>
      </c>
      <c r="J179" s="36">
        <v>6680.6333333333332</v>
      </c>
      <c r="K179" s="31">
        <v>6529</v>
      </c>
      <c r="L179" s="31">
        <v>6351</v>
      </c>
      <c r="M179" s="31">
        <v>0.19131999999999999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1752.8</v>
      </c>
      <c r="D180" s="36">
        <v>1753.8333333333333</v>
      </c>
      <c r="E180" s="36">
        <v>1730.9166666666665</v>
      </c>
      <c r="F180" s="36">
        <v>1709.0333333333333</v>
      </c>
      <c r="G180" s="36">
        <v>1686.1166666666666</v>
      </c>
      <c r="H180" s="36">
        <v>1775.7166666666665</v>
      </c>
      <c r="I180" s="36">
        <v>1798.633333333333</v>
      </c>
      <c r="J180" s="36">
        <v>1820.5166666666664</v>
      </c>
      <c r="K180" s="31">
        <v>1776.75</v>
      </c>
      <c r="L180" s="31">
        <v>1731.95</v>
      </c>
      <c r="M180" s="31">
        <v>1.2682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2009.4</v>
      </c>
      <c r="D181" s="36">
        <v>2034.3</v>
      </c>
      <c r="E181" s="36">
        <v>1966.6</v>
      </c>
      <c r="F181" s="36">
        <v>1923.8</v>
      </c>
      <c r="G181" s="36">
        <v>1856.1</v>
      </c>
      <c r="H181" s="36">
        <v>2077.1</v>
      </c>
      <c r="I181" s="36">
        <v>2144.8000000000002</v>
      </c>
      <c r="J181" s="36">
        <v>2187.6</v>
      </c>
      <c r="K181" s="31">
        <v>2102</v>
      </c>
      <c r="L181" s="31">
        <v>1991.5</v>
      </c>
      <c r="M181" s="31">
        <v>2.6385100000000001</v>
      </c>
      <c r="N181" s="1"/>
      <c r="O181" s="1"/>
    </row>
    <row r="182" spans="1:15" ht="12.75" customHeight="1">
      <c r="A182" s="33">
        <v>172</v>
      </c>
      <c r="B182" s="53" t="s">
        <v>890</v>
      </c>
      <c r="C182" s="31">
        <v>732.45</v>
      </c>
      <c r="D182" s="36">
        <v>740.95000000000016</v>
      </c>
      <c r="E182" s="36">
        <v>716.45000000000027</v>
      </c>
      <c r="F182" s="36">
        <v>700.45000000000016</v>
      </c>
      <c r="G182" s="36">
        <v>675.95000000000027</v>
      </c>
      <c r="H182" s="36">
        <v>756.95000000000027</v>
      </c>
      <c r="I182" s="36">
        <v>781.45</v>
      </c>
      <c r="J182" s="36">
        <v>797.45000000000027</v>
      </c>
      <c r="K182" s="31">
        <v>765.45</v>
      </c>
      <c r="L182" s="31">
        <v>724.95</v>
      </c>
      <c r="M182" s="31">
        <v>1.61581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955.3</v>
      </c>
      <c r="D183" s="36">
        <v>959.7833333333333</v>
      </c>
      <c r="E183" s="36">
        <v>945.56666666666661</v>
      </c>
      <c r="F183" s="36">
        <v>935.83333333333326</v>
      </c>
      <c r="G183" s="36">
        <v>921.61666666666656</v>
      </c>
      <c r="H183" s="36">
        <v>969.51666666666665</v>
      </c>
      <c r="I183" s="36">
        <v>983.73333333333335</v>
      </c>
      <c r="J183" s="36">
        <v>993.4666666666667</v>
      </c>
      <c r="K183" s="31">
        <v>974</v>
      </c>
      <c r="L183" s="31">
        <v>950.05</v>
      </c>
      <c r="M183" s="31">
        <v>18.753530000000001</v>
      </c>
      <c r="N183" s="1"/>
      <c r="O183" s="1"/>
    </row>
    <row r="184" spans="1:15" ht="12.75" customHeight="1">
      <c r="A184" s="33">
        <v>174</v>
      </c>
      <c r="B184" s="53" t="s">
        <v>838</v>
      </c>
      <c r="C184" s="31">
        <v>1238.55</v>
      </c>
      <c r="D184" s="36">
        <v>1254.4833333333333</v>
      </c>
      <c r="E184" s="36">
        <v>1213.9666666666667</v>
      </c>
      <c r="F184" s="36">
        <v>1189.3833333333334</v>
      </c>
      <c r="G184" s="36">
        <v>1148.8666666666668</v>
      </c>
      <c r="H184" s="36">
        <v>1279.0666666666666</v>
      </c>
      <c r="I184" s="36">
        <v>1319.5833333333335</v>
      </c>
      <c r="J184" s="36">
        <v>1344.1666666666665</v>
      </c>
      <c r="K184" s="31">
        <v>1295</v>
      </c>
      <c r="L184" s="31">
        <v>1229.9000000000001</v>
      </c>
      <c r="M184" s="31">
        <v>3.7868499999999998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1095.7</v>
      </c>
      <c r="D185" s="36">
        <v>1094.7166666666667</v>
      </c>
      <c r="E185" s="36">
        <v>1083.8833333333334</v>
      </c>
      <c r="F185" s="36">
        <v>1072.0666666666668</v>
      </c>
      <c r="G185" s="36">
        <v>1061.2333333333336</v>
      </c>
      <c r="H185" s="36">
        <v>1106.5333333333333</v>
      </c>
      <c r="I185" s="36">
        <v>1117.3666666666663</v>
      </c>
      <c r="J185" s="36">
        <v>1129.1833333333332</v>
      </c>
      <c r="K185" s="31">
        <v>1105.55</v>
      </c>
      <c r="L185" s="31">
        <v>1082.9000000000001</v>
      </c>
      <c r="M185" s="31">
        <v>0.42194999999999999</v>
      </c>
      <c r="N185" s="1"/>
      <c r="O185" s="1"/>
    </row>
    <row r="186" spans="1:15" ht="12.75" customHeight="1">
      <c r="A186" s="33">
        <v>176</v>
      </c>
      <c r="B186" s="53" t="s">
        <v>891</v>
      </c>
      <c r="C186" s="31">
        <v>730.8</v>
      </c>
      <c r="D186" s="36">
        <v>738.26666666666677</v>
      </c>
      <c r="E186" s="36">
        <v>717.53333333333353</v>
      </c>
      <c r="F186" s="36">
        <v>704.26666666666677</v>
      </c>
      <c r="G186" s="36">
        <v>683.53333333333353</v>
      </c>
      <c r="H186" s="36">
        <v>751.53333333333353</v>
      </c>
      <c r="I186" s="36">
        <v>772.26666666666688</v>
      </c>
      <c r="J186" s="36">
        <v>785.53333333333353</v>
      </c>
      <c r="K186" s="31">
        <v>759</v>
      </c>
      <c r="L186" s="31">
        <v>725</v>
      </c>
      <c r="M186" s="31">
        <v>2.4194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3637.05</v>
      </c>
      <c r="D187" s="36">
        <v>3541.5333333333333</v>
      </c>
      <c r="E187" s="36">
        <v>3397.0666666666666</v>
      </c>
      <c r="F187" s="36">
        <v>3157.0833333333335</v>
      </c>
      <c r="G187" s="36">
        <v>3012.6166666666668</v>
      </c>
      <c r="H187" s="36">
        <v>3781.5166666666664</v>
      </c>
      <c r="I187" s="36">
        <v>3925.9833333333327</v>
      </c>
      <c r="J187" s="36">
        <v>4165.9666666666662</v>
      </c>
      <c r="K187" s="31">
        <v>3686</v>
      </c>
      <c r="L187" s="31">
        <v>3301.55</v>
      </c>
      <c r="M187" s="31">
        <v>7.7489299999999997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1238.3</v>
      </c>
      <c r="D188" s="36">
        <v>1244.75</v>
      </c>
      <c r="E188" s="36">
        <v>1228.45</v>
      </c>
      <c r="F188" s="36">
        <v>1218.6000000000001</v>
      </c>
      <c r="G188" s="36">
        <v>1202.3000000000002</v>
      </c>
      <c r="H188" s="36">
        <v>1254.5999999999999</v>
      </c>
      <c r="I188" s="36">
        <v>1270.9000000000001</v>
      </c>
      <c r="J188" s="36">
        <v>1280.7499999999998</v>
      </c>
      <c r="K188" s="31">
        <v>1261.05</v>
      </c>
      <c r="L188" s="31">
        <v>1234.9000000000001</v>
      </c>
      <c r="M188" s="31">
        <v>6.6105099999999997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811.85</v>
      </c>
      <c r="D189" s="36">
        <v>813.61666666666667</v>
      </c>
      <c r="E189" s="36">
        <v>797.23333333333335</v>
      </c>
      <c r="F189" s="36">
        <v>782.61666666666667</v>
      </c>
      <c r="G189" s="36">
        <v>766.23333333333335</v>
      </c>
      <c r="H189" s="36">
        <v>828.23333333333335</v>
      </c>
      <c r="I189" s="36">
        <v>844.61666666666679</v>
      </c>
      <c r="J189" s="36">
        <v>859.23333333333335</v>
      </c>
      <c r="K189" s="31">
        <v>830</v>
      </c>
      <c r="L189" s="31">
        <v>799</v>
      </c>
      <c r="M189" s="31">
        <v>1.1638900000000001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2421.15</v>
      </c>
      <c r="D190" s="36">
        <v>2441.75</v>
      </c>
      <c r="E190" s="36">
        <v>2386.5</v>
      </c>
      <c r="F190" s="36">
        <v>2351.85</v>
      </c>
      <c r="G190" s="36">
        <v>2296.6</v>
      </c>
      <c r="H190" s="36">
        <v>2476.4</v>
      </c>
      <c r="I190" s="36">
        <v>2531.65</v>
      </c>
      <c r="J190" s="36">
        <v>2566.3000000000002</v>
      </c>
      <c r="K190" s="31">
        <v>2497</v>
      </c>
      <c r="L190" s="31">
        <v>2407.1</v>
      </c>
      <c r="M190" s="31">
        <v>7.12005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440.8</v>
      </c>
      <c r="D191" s="36">
        <v>446.66666666666669</v>
      </c>
      <c r="E191" s="36">
        <v>433.58333333333337</v>
      </c>
      <c r="F191" s="36">
        <v>426.36666666666667</v>
      </c>
      <c r="G191" s="36">
        <v>413.28333333333336</v>
      </c>
      <c r="H191" s="36">
        <v>453.88333333333338</v>
      </c>
      <c r="I191" s="36">
        <v>466.96666666666675</v>
      </c>
      <c r="J191" s="36">
        <v>474.18333333333339</v>
      </c>
      <c r="K191" s="31">
        <v>459.75</v>
      </c>
      <c r="L191" s="31">
        <v>439.45</v>
      </c>
      <c r="M191" s="31">
        <v>8.9628499999999995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627.35</v>
      </c>
      <c r="D192" s="36">
        <v>633.6</v>
      </c>
      <c r="E192" s="36">
        <v>614.85</v>
      </c>
      <c r="F192" s="36">
        <v>602.35</v>
      </c>
      <c r="G192" s="36">
        <v>583.6</v>
      </c>
      <c r="H192" s="36">
        <v>646.1</v>
      </c>
      <c r="I192" s="36">
        <v>664.85</v>
      </c>
      <c r="J192" s="36">
        <v>677.35</v>
      </c>
      <c r="K192" s="31">
        <v>652.35</v>
      </c>
      <c r="L192" s="31">
        <v>621.1</v>
      </c>
      <c r="M192" s="31">
        <v>23.982099999999999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2236.8000000000002</v>
      </c>
      <c r="D193" s="36">
        <v>2244.2833333333333</v>
      </c>
      <c r="E193" s="36">
        <v>2218.0166666666664</v>
      </c>
      <c r="F193" s="36">
        <v>2199.2333333333331</v>
      </c>
      <c r="G193" s="36">
        <v>2172.9666666666662</v>
      </c>
      <c r="H193" s="36">
        <v>2263.0666666666666</v>
      </c>
      <c r="I193" s="36">
        <v>2289.3333333333339</v>
      </c>
      <c r="J193" s="36">
        <v>2308.1166666666668</v>
      </c>
      <c r="K193" s="31">
        <v>2270.5500000000002</v>
      </c>
      <c r="L193" s="31">
        <v>2225.5</v>
      </c>
      <c r="M193" s="31">
        <v>5.9954599999999996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969.15</v>
      </c>
      <c r="D194" s="36">
        <v>981.2833333333333</v>
      </c>
      <c r="E194" s="36">
        <v>952.66666666666663</v>
      </c>
      <c r="F194" s="36">
        <v>936.18333333333328</v>
      </c>
      <c r="G194" s="36">
        <v>907.56666666666661</v>
      </c>
      <c r="H194" s="36">
        <v>997.76666666666665</v>
      </c>
      <c r="I194" s="36">
        <v>1026.3833333333334</v>
      </c>
      <c r="J194" s="36">
        <v>1042.8666666666668</v>
      </c>
      <c r="K194" s="31">
        <v>1009.9</v>
      </c>
      <c r="L194" s="31">
        <v>964.8</v>
      </c>
      <c r="M194" s="31">
        <v>2.0368300000000001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2009.25</v>
      </c>
      <c r="D195" s="36">
        <v>2017.1000000000001</v>
      </c>
      <c r="E195" s="36">
        <v>1994.2000000000003</v>
      </c>
      <c r="F195" s="36">
        <v>1979.15</v>
      </c>
      <c r="G195" s="36">
        <v>1956.2500000000002</v>
      </c>
      <c r="H195" s="36">
        <v>2032.1500000000003</v>
      </c>
      <c r="I195" s="36">
        <v>2055.0500000000002</v>
      </c>
      <c r="J195" s="36">
        <v>2070.1000000000004</v>
      </c>
      <c r="K195" s="31">
        <v>2040</v>
      </c>
      <c r="L195" s="31">
        <v>2002.05</v>
      </c>
      <c r="M195" s="31">
        <v>0.23758000000000001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758.85</v>
      </c>
      <c r="D196" s="36">
        <v>768.29999999999984</v>
      </c>
      <c r="E196" s="36">
        <v>745.59999999999968</v>
      </c>
      <c r="F196" s="36">
        <v>732.3499999999998</v>
      </c>
      <c r="G196" s="36">
        <v>709.64999999999964</v>
      </c>
      <c r="H196" s="36">
        <v>781.54999999999973</v>
      </c>
      <c r="I196" s="36">
        <v>804.24999999999977</v>
      </c>
      <c r="J196" s="36">
        <v>817.49999999999977</v>
      </c>
      <c r="K196" s="31">
        <v>791</v>
      </c>
      <c r="L196" s="31">
        <v>755.05</v>
      </c>
      <c r="M196" s="31">
        <v>0.73736000000000002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399</v>
      </c>
      <c r="D197" s="36">
        <v>402.09999999999997</v>
      </c>
      <c r="E197" s="36">
        <v>387.19999999999993</v>
      </c>
      <c r="F197" s="36">
        <v>375.4</v>
      </c>
      <c r="G197" s="36">
        <v>360.49999999999994</v>
      </c>
      <c r="H197" s="36">
        <v>413.89999999999992</v>
      </c>
      <c r="I197" s="36">
        <v>428.7999999999999</v>
      </c>
      <c r="J197" s="36">
        <v>440.59999999999991</v>
      </c>
      <c r="K197" s="31">
        <v>417</v>
      </c>
      <c r="L197" s="31">
        <v>390.3</v>
      </c>
      <c r="M197" s="31">
        <v>20.192509999999999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3435.85</v>
      </c>
      <c r="D198" s="36">
        <v>3487.4</v>
      </c>
      <c r="E198" s="36">
        <v>3368.4500000000003</v>
      </c>
      <c r="F198" s="36">
        <v>3301.05</v>
      </c>
      <c r="G198" s="36">
        <v>3182.1000000000004</v>
      </c>
      <c r="H198" s="36">
        <v>3554.8</v>
      </c>
      <c r="I198" s="36">
        <v>3673.75</v>
      </c>
      <c r="J198" s="36">
        <v>3741.15</v>
      </c>
      <c r="K198" s="31">
        <v>3606.35</v>
      </c>
      <c r="L198" s="31">
        <v>3420</v>
      </c>
      <c r="M198" s="31">
        <v>0.34549999999999997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565.5</v>
      </c>
      <c r="D199" s="36">
        <v>566.15</v>
      </c>
      <c r="E199" s="36">
        <v>555.34999999999991</v>
      </c>
      <c r="F199" s="36">
        <v>545.19999999999993</v>
      </c>
      <c r="G199" s="36">
        <v>534.39999999999986</v>
      </c>
      <c r="H199" s="36">
        <v>576.29999999999995</v>
      </c>
      <c r="I199" s="36">
        <v>587.09999999999991</v>
      </c>
      <c r="J199" s="36">
        <v>597.25</v>
      </c>
      <c r="K199" s="31">
        <v>576.95000000000005</v>
      </c>
      <c r="L199" s="31">
        <v>556</v>
      </c>
      <c r="M199" s="31">
        <v>8.0054099999999995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617.54999999999995</v>
      </c>
      <c r="D200" s="36">
        <v>620.79999999999995</v>
      </c>
      <c r="E200" s="36">
        <v>607.94999999999993</v>
      </c>
      <c r="F200" s="36">
        <v>598.35</v>
      </c>
      <c r="G200" s="36">
        <v>585.5</v>
      </c>
      <c r="H200" s="36">
        <v>630.39999999999986</v>
      </c>
      <c r="I200" s="36">
        <v>643.24999999999977</v>
      </c>
      <c r="J200" s="36">
        <v>652.8499999999998</v>
      </c>
      <c r="K200" s="31">
        <v>633.65</v>
      </c>
      <c r="L200" s="31">
        <v>611.20000000000005</v>
      </c>
      <c r="M200" s="31">
        <v>9.8494700000000002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196.3</v>
      </c>
      <c r="D201" s="36">
        <v>199.61666666666667</v>
      </c>
      <c r="E201" s="36">
        <v>191.23333333333335</v>
      </c>
      <c r="F201" s="36">
        <v>186.16666666666669</v>
      </c>
      <c r="G201" s="36">
        <v>177.78333333333336</v>
      </c>
      <c r="H201" s="36">
        <v>204.68333333333334</v>
      </c>
      <c r="I201" s="36">
        <v>213.06666666666666</v>
      </c>
      <c r="J201" s="36">
        <v>218.13333333333333</v>
      </c>
      <c r="K201" s="31">
        <v>208</v>
      </c>
      <c r="L201" s="31">
        <v>194.55</v>
      </c>
      <c r="M201" s="31">
        <v>31.74755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207.7</v>
      </c>
      <c r="D202" s="36">
        <v>210.73333333333335</v>
      </c>
      <c r="E202" s="36">
        <v>203.91666666666669</v>
      </c>
      <c r="F202" s="36">
        <v>200.13333333333333</v>
      </c>
      <c r="G202" s="36">
        <v>193.31666666666666</v>
      </c>
      <c r="H202" s="36">
        <v>214.51666666666671</v>
      </c>
      <c r="I202" s="36">
        <v>221.33333333333337</v>
      </c>
      <c r="J202" s="36">
        <v>225.11666666666673</v>
      </c>
      <c r="K202" s="31">
        <v>217.55</v>
      </c>
      <c r="L202" s="31">
        <v>206.95</v>
      </c>
      <c r="M202" s="31">
        <v>37.471809999999998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358.7</v>
      </c>
      <c r="D203" s="36">
        <v>361.2</v>
      </c>
      <c r="E203" s="36">
        <v>354.04999999999995</v>
      </c>
      <c r="F203" s="36">
        <v>349.4</v>
      </c>
      <c r="G203" s="36">
        <v>342.24999999999994</v>
      </c>
      <c r="H203" s="36">
        <v>365.84999999999997</v>
      </c>
      <c r="I203" s="36">
        <v>372.99999999999994</v>
      </c>
      <c r="J203" s="36">
        <v>377.65</v>
      </c>
      <c r="K203" s="31">
        <v>368.35</v>
      </c>
      <c r="L203" s="31">
        <v>356.55</v>
      </c>
      <c r="M203" s="31">
        <v>4.4427199999999996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1675.85</v>
      </c>
      <c r="D204" s="36">
        <v>1679.0666666666666</v>
      </c>
      <c r="E204" s="36">
        <v>1648.2833333333333</v>
      </c>
      <c r="F204" s="36">
        <v>1620.7166666666667</v>
      </c>
      <c r="G204" s="36">
        <v>1589.9333333333334</v>
      </c>
      <c r="H204" s="36">
        <v>1706.6333333333332</v>
      </c>
      <c r="I204" s="36">
        <v>1737.4166666666665</v>
      </c>
      <c r="J204" s="36">
        <v>1764.9833333333331</v>
      </c>
      <c r="K204" s="31">
        <v>1709.85</v>
      </c>
      <c r="L204" s="31">
        <v>1651.5</v>
      </c>
      <c r="M204" s="31">
        <v>2.4521600000000001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1638.65</v>
      </c>
      <c r="D205" s="36">
        <v>1643.5</v>
      </c>
      <c r="E205" s="36">
        <v>1627.2</v>
      </c>
      <c r="F205" s="36">
        <v>1615.75</v>
      </c>
      <c r="G205" s="36">
        <v>1599.45</v>
      </c>
      <c r="H205" s="36">
        <v>1654.95</v>
      </c>
      <c r="I205" s="36">
        <v>1671.2500000000002</v>
      </c>
      <c r="J205" s="36">
        <v>1682.7</v>
      </c>
      <c r="K205" s="31">
        <v>1659.8</v>
      </c>
      <c r="L205" s="31">
        <v>1632.05</v>
      </c>
      <c r="M205" s="31">
        <v>29.709019999999999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3768.1</v>
      </c>
      <c r="D206" s="36">
        <v>3775.9166666666665</v>
      </c>
      <c r="E206" s="36">
        <v>3717.1833333333329</v>
      </c>
      <c r="F206" s="36">
        <v>3666.2666666666664</v>
      </c>
      <c r="G206" s="36">
        <v>3607.5333333333328</v>
      </c>
      <c r="H206" s="36">
        <v>3826.833333333333</v>
      </c>
      <c r="I206" s="36">
        <v>3885.5666666666666</v>
      </c>
      <c r="J206" s="36">
        <v>3936.4833333333331</v>
      </c>
      <c r="K206" s="31">
        <v>3834.65</v>
      </c>
      <c r="L206" s="31">
        <v>3725</v>
      </c>
      <c r="M206" s="31">
        <v>5.5558399999999999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1427.8</v>
      </c>
      <c r="D207" s="36">
        <v>1432.25</v>
      </c>
      <c r="E207" s="36">
        <v>1418.55</v>
      </c>
      <c r="F207" s="36">
        <v>1409.3</v>
      </c>
      <c r="G207" s="36">
        <v>1395.6</v>
      </c>
      <c r="H207" s="36">
        <v>1441.5</v>
      </c>
      <c r="I207" s="36">
        <v>1455.1999999999998</v>
      </c>
      <c r="J207" s="36">
        <v>1464.45</v>
      </c>
      <c r="K207" s="31">
        <v>1445.95</v>
      </c>
      <c r="L207" s="31">
        <v>1423</v>
      </c>
      <c r="M207" s="31">
        <v>252.65547000000001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620.85</v>
      </c>
      <c r="D208" s="36">
        <v>622.91666666666663</v>
      </c>
      <c r="E208" s="36">
        <v>616.83333333333326</v>
      </c>
      <c r="F208" s="36">
        <v>612.81666666666661</v>
      </c>
      <c r="G208" s="36">
        <v>606.73333333333323</v>
      </c>
      <c r="H208" s="36">
        <v>626.93333333333328</v>
      </c>
      <c r="I208" s="36">
        <v>633.01666666666654</v>
      </c>
      <c r="J208" s="36">
        <v>637.0333333333333</v>
      </c>
      <c r="K208" s="31">
        <v>629</v>
      </c>
      <c r="L208" s="31">
        <v>618.9</v>
      </c>
      <c r="M208" s="31">
        <v>37.772419999999997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95.7</v>
      </c>
      <c r="D209" s="36">
        <v>97.899999999999991</v>
      </c>
      <c r="E209" s="36">
        <v>92.84999999999998</v>
      </c>
      <c r="F209" s="36">
        <v>89.999999999999986</v>
      </c>
      <c r="G209" s="36">
        <v>84.949999999999974</v>
      </c>
      <c r="H209" s="36">
        <v>100.74999999999999</v>
      </c>
      <c r="I209" s="36">
        <v>105.8</v>
      </c>
      <c r="J209" s="36">
        <v>108.64999999999999</v>
      </c>
      <c r="K209" s="31">
        <v>102.95</v>
      </c>
      <c r="L209" s="31">
        <v>95.05</v>
      </c>
      <c r="M209" s="31">
        <v>218.74509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478</v>
      </c>
      <c r="D210" s="36">
        <v>481.5</v>
      </c>
      <c r="E210" s="36">
        <v>473</v>
      </c>
      <c r="F210" s="36">
        <v>468</v>
      </c>
      <c r="G210" s="36">
        <v>459.5</v>
      </c>
      <c r="H210" s="36">
        <v>486.5</v>
      </c>
      <c r="I210" s="36">
        <v>495</v>
      </c>
      <c r="J210" s="36">
        <v>500</v>
      </c>
      <c r="K210" s="31">
        <v>490</v>
      </c>
      <c r="L210" s="31">
        <v>476.5</v>
      </c>
      <c r="M210" s="31">
        <v>0.58872000000000002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823.3</v>
      </c>
      <c r="D211" s="36">
        <v>826.43333333333339</v>
      </c>
      <c r="E211" s="36">
        <v>817.86666666666679</v>
      </c>
      <c r="F211" s="36">
        <v>812.43333333333339</v>
      </c>
      <c r="G211" s="36">
        <v>803.86666666666679</v>
      </c>
      <c r="H211" s="36">
        <v>831.86666666666679</v>
      </c>
      <c r="I211" s="36">
        <v>840.43333333333339</v>
      </c>
      <c r="J211" s="36">
        <v>845.86666666666679</v>
      </c>
      <c r="K211" s="31">
        <v>835</v>
      </c>
      <c r="L211" s="31">
        <v>821</v>
      </c>
      <c r="M211" s="31">
        <v>2.29515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1542.45</v>
      </c>
      <c r="D212" s="36">
        <v>1545.6500000000003</v>
      </c>
      <c r="E212" s="36">
        <v>1529.9500000000007</v>
      </c>
      <c r="F212" s="36">
        <v>1517.4500000000005</v>
      </c>
      <c r="G212" s="36">
        <v>1501.7500000000009</v>
      </c>
      <c r="H212" s="36">
        <v>1558.1500000000005</v>
      </c>
      <c r="I212" s="36">
        <v>1573.85</v>
      </c>
      <c r="J212" s="36">
        <v>1586.3500000000004</v>
      </c>
      <c r="K212" s="31">
        <v>1561.35</v>
      </c>
      <c r="L212" s="31">
        <v>1533.15</v>
      </c>
      <c r="M212" s="31">
        <v>7.6641599999999999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4671.7</v>
      </c>
      <c r="D213" s="36">
        <v>4665.75</v>
      </c>
      <c r="E213" s="36">
        <v>4606.5</v>
      </c>
      <c r="F213" s="36">
        <v>4541.3</v>
      </c>
      <c r="G213" s="36">
        <v>4482.05</v>
      </c>
      <c r="H213" s="36">
        <v>4730.95</v>
      </c>
      <c r="I213" s="36">
        <v>4790.2</v>
      </c>
      <c r="J213" s="36">
        <v>4855.3999999999996</v>
      </c>
      <c r="K213" s="31">
        <v>4725</v>
      </c>
      <c r="L213" s="31">
        <v>4600.55</v>
      </c>
      <c r="M213" s="31">
        <v>6.4417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533.70000000000005</v>
      </c>
      <c r="D214" s="36">
        <v>536.35</v>
      </c>
      <c r="E214" s="36">
        <v>529.45000000000005</v>
      </c>
      <c r="F214" s="36">
        <v>525.20000000000005</v>
      </c>
      <c r="G214" s="36">
        <v>518.30000000000007</v>
      </c>
      <c r="H214" s="36">
        <v>540.6</v>
      </c>
      <c r="I214" s="36">
        <v>547.49999999999989</v>
      </c>
      <c r="J214" s="36">
        <v>551.75</v>
      </c>
      <c r="K214" s="31">
        <v>543.25</v>
      </c>
      <c r="L214" s="31">
        <v>532.1</v>
      </c>
      <c r="M214" s="31">
        <v>55.27908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3371.45</v>
      </c>
      <c r="D215" s="36">
        <v>3378.4833333333336</v>
      </c>
      <c r="E215" s="36">
        <v>3328.9666666666672</v>
      </c>
      <c r="F215" s="36">
        <v>3286.4833333333336</v>
      </c>
      <c r="G215" s="36">
        <v>3236.9666666666672</v>
      </c>
      <c r="H215" s="36">
        <v>3420.9666666666672</v>
      </c>
      <c r="I215" s="36">
        <v>3470.4833333333336</v>
      </c>
      <c r="J215" s="36">
        <v>3512.9666666666672</v>
      </c>
      <c r="K215" s="31">
        <v>3428</v>
      </c>
      <c r="L215" s="31">
        <v>3336</v>
      </c>
      <c r="M215" s="31">
        <v>25.197510000000001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269.10000000000002</v>
      </c>
      <c r="D216" s="36">
        <v>272.56666666666666</v>
      </c>
      <c r="E216" s="36">
        <v>263.58333333333331</v>
      </c>
      <c r="F216" s="36">
        <v>258.06666666666666</v>
      </c>
      <c r="G216" s="36">
        <v>249.08333333333331</v>
      </c>
      <c r="H216" s="36">
        <v>278.08333333333331</v>
      </c>
      <c r="I216" s="36">
        <v>287.06666666666666</v>
      </c>
      <c r="J216" s="36">
        <v>292.58333333333331</v>
      </c>
      <c r="K216" s="31">
        <v>281.55</v>
      </c>
      <c r="L216" s="31">
        <v>267.05</v>
      </c>
      <c r="M216" s="31">
        <v>49.534559999999999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511.85</v>
      </c>
      <c r="D217" s="36">
        <v>510.43333333333334</v>
      </c>
      <c r="E217" s="36">
        <v>498.86666666666667</v>
      </c>
      <c r="F217" s="36">
        <v>485.88333333333333</v>
      </c>
      <c r="G217" s="36">
        <v>474.31666666666666</v>
      </c>
      <c r="H217" s="36">
        <v>523.41666666666674</v>
      </c>
      <c r="I217" s="36">
        <v>534.98333333333335</v>
      </c>
      <c r="J217" s="36">
        <v>547.9666666666667</v>
      </c>
      <c r="K217" s="31">
        <v>522</v>
      </c>
      <c r="L217" s="31">
        <v>497.45</v>
      </c>
      <c r="M217" s="31">
        <v>87.50873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2389.85</v>
      </c>
      <c r="D218" s="36">
        <v>2395.4666666666667</v>
      </c>
      <c r="E218" s="36">
        <v>2377.9333333333334</v>
      </c>
      <c r="F218" s="36">
        <v>2366.0166666666669</v>
      </c>
      <c r="G218" s="36">
        <v>2348.4833333333336</v>
      </c>
      <c r="H218" s="36">
        <v>2407.3833333333332</v>
      </c>
      <c r="I218" s="36">
        <v>2424.916666666667</v>
      </c>
      <c r="J218" s="36">
        <v>2436.833333333333</v>
      </c>
      <c r="K218" s="31">
        <v>2413</v>
      </c>
      <c r="L218" s="31">
        <v>2383.5500000000002</v>
      </c>
      <c r="M218" s="31">
        <v>20.407609999999998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308.39999999999998</v>
      </c>
      <c r="D219" s="36">
        <v>309.75</v>
      </c>
      <c r="E219" s="36">
        <v>306.7</v>
      </c>
      <c r="F219" s="36">
        <v>305</v>
      </c>
      <c r="G219" s="36">
        <v>301.95</v>
      </c>
      <c r="H219" s="36">
        <v>311.45</v>
      </c>
      <c r="I219" s="36">
        <v>314.49999999999994</v>
      </c>
      <c r="J219" s="36">
        <v>316.2</v>
      </c>
      <c r="K219" s="31">
        <v>312.8</v>
      </c>
      <c r="L219" s="31">
        <v>308.05</v>
      </c>
      <c r="M219" s="31">
        <v>2.4007499999999999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6521.6</v>
      </c>
      <c r="D220" s="36">
        <v>6601.0333333333328</v>
      </c>
      <c r="E220" s="36">
        <v>6402.0666666666657</v>
      </c>
      <c r="F220" s="36">
        <v>6282.5333333333328</v>
      </c>
      <c r="G220" s="36">
        <v>6083.5666666666657</v>
      </c>
      <c r="H220" s="36">
        <v>6720.5666666666657</v>
      </c>
      <c r="I220" s="36">
        <v>6919.5333333333328</v>
      </c>
      <c r="J220" s="36">
        <v>7039.0666666666657</v>
      </c>
      <c r="K220" s="31">
        <v>6800</v>
      </c>
      <c r="L220" s="31">
        <v>6481.5</v>
      </c>
      <c r="M220" s="31">
        <v>0.65103999999999995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853.2</v>
      </c>
      <c r="D221" s="36">
        <v>856.81666666666661</v>
      </c>
      <c r="E221" s="36">
        <v>844.68333333333317</v>
      </c>
      <c r="F221" s="36">
        <v>836.16666666666652</v>
      </c>
      <c r="G221" s="36">
        <v>824.03333333333308</v>
      </c>
      <c r="H221" s="36">
        <v>865.33333333333326</v>
      </c>
      <c r="I221" s="36">
        <v>877.4666666666667</v>
      </c>
      <c r="J221" s="36">
        <v>885.98333333333335</v>
      </c>
      <c r="K221" s="31">
        <v>868.95</v>
      </c>
      <c r="L221" s="31">
        <v>848.3</v>
      </c>
      <c r="M221" s="31">
        <v>1.1755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37289.9</v>
      </c>
      <c r="D222" s="36">
        <v>37491.933333333334</v>
      </c>
      <c r="E222" s="36">
        <v>36998.166666666672</v>
      </c>
      <c r="F222" s="36">
        <v>36706.433333333334</v>
      </c>
      <c r="G222" s="36">
        <v>36212.666666666672</v>
      </c>
      <c r="H222" s="36">
        <v>37783.666666666672</v>
      </c>
      <c r="I222" s="36">
        <v>38277.433333333334</v>
      </c>
      <c r="J222" s="36">
        <v>38569.166666666672</v>
      </c>
      <c r="K222" s="31">
        <v>37985.699999999997</v>
      </c>
      <c r="L222" s="31">
        <v>37200.199999999997</v>
      </c>
      <c r="M222" s="31">
        <v>6.5670000000000006E-2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195.45</v>
      </c>
      <c r="D223" s="36">
        <v>197.88333333333335</v>
      </c>
      <c r="E223" s="36">
        <v>191.8666666666667</v>
      </c>
      <c r="F223" s="36">
        <v>188.28333333333336</v>
      </c>
      <c r="G223" s="36">
        <v>182.26666666666671</v>
      </c>
      <c r="H223" s="36">
        <v>201.4666666666667</v>
      </c>
      <c r="I223" s="36">
        <v>207.48333333333335</v>
      </c>
      <c r="J223" s="36">
        <v>211.06666666666669</v>
      </c>
      <c r="K223" s="31">
        <v>203.9</v>
      </c>
      <c r="L223" s="31">
        <v>194.3</v>
      </c>
      <c r="M223" s="31">
        <v>88.770920000000004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1078.7</v>
      </c>
      <c r="D224" s="36">
        <v>1081.1333333333334</v>
      </c>
      <c r="E224" s="36">
        <v>1074.3166666666668</v>
      </c>
      <c r="F224" s="36">
        <v>1069.9333333333334</v>
      </c>
      <c r="G224" s="36">
        <v>1063.1166666666668</v>
      </c>
      <c r="H224" s="36">
        <v>1085.5166666666669</v>
      </c>
      <c r="I224" s="36">
        <v>1092.3333333333335</v>
      </c>
      <c r="J224" s="36">
        <v>1096.7166666666669</v>
      </c>
      <c r="K224" s="31">
        <v>1087.95</v>
      </c>
      <c r="L224" s="31">
        <v>1076.75</v>
      </c>
      <c r="M224" s="31">
        <v>133.10362000000001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1654.35</v>
      </c>
      <c r="D225" s="36">
        <v>1666.1499999999999</v>
      </c>
      <c r="E225" s="36">
        <v>1633.2999999999997</v>
      </c>
      <c r="F225" s="36">
        <v>1612.2499999999998</v>
      </c>
      <c r="G225" s="36">
        <v>1579.3999999999996</v>
      </c>
      <c r="H225" s="36">
        <v>1687.1999999999998</v>
      </c>
      <c r="I225" s="36">
        <v>1720.0499999999997</v>
      </c>
      <c r="J225" s="36">
        <v>1741.1</v>
      </c>
      <c r="K225" s="31">
        <v>1699</v>
      </c>
      <c r="L225" s="31">
        <v>1645.1</v>
      </c>
      <c r="M225" s="31">
        <v>5.8950399999999998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600.29999999999995</v>
      </c>
      <c r="D226" s="36">
        <v>594.30000000000007</v>
      </c>
      <c r="E226" s="36">
        <v>573.90000000000009</v>
      </c>
      <c r="F226" s="36">
        <v>547.5</v>
      </c>
      <c r="G226" s="36">
        <v>527.1</v>
      </c>
      <c r="H226" s="36">
        <v>620.70000000000016</v>
      </c>
      <c r="I226" s="36">
        <v>641.1</v>
      </c>
      <c r="J226" s="36">
        <v>667.50000000000023</v>
      </c>
      <c r="K226" s="31">
        <v>614.70000000000005</v>
      </c>
      <c r="L226" s="31">
        <v>567.9</v>
      </c>
      <c r="M226" s="31">
        <v>87.498940000000005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772.4</v>
      </c>
      <c r="D227" s="36">
        <v>776.48333333333323</v>
      </c>
      <c r="E227" s="36">
        <v>761.01666666666642</v>
      </c>
      <c r="F227" s="36">
        <v>749.63333333333321</v>
      </c>
      <c r="G227" s="36">
        <v>734.1666666666664</v>
      </c>
      <c r="H227" s="36">
        <v>787.86666666666645</v>
      </c>
      <c r="I227" s="36">
        <v>803.33333333333337</v>
      </c>
      <c r="J227" s="36">
        <v>814.71666666666647</v>
      </c>
      <c r="K227" s="31">
        <v>791.95</v>
      </c>
      <c r="L227" s="31">
        <v>765.1</v>
      </c>
      <c r="M227" s="31">
        <v>6.92889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84.1</v>
      </c>
      <c r="D228" s="36">
        <v>85.25</v>
      </c>
      <c r="E228" s="36">
        <v>82.6</v>
      </c>
      <c r="F228" s="36">
        <v>81.099999999999994</v>
      </c>
      <c r="G228" s="36">
        <v>78.449999999999989</v>
      </c>
      <c r="H228" s="36">
        <v>86.75</v>
      </c>
      <c r="I228" s="36">
        <v>89.4</v>
      </c>
      <c r="J228" s="36">
        <v>90.9</v>
      </c>
      <c r="K228" s="31">
        <v>87.9</v>
      </c>
      <c r="L228" s="31">
        <v>83.75</v>
      </c>
      <c r="M228" s="31">
        <v>137.84404000000001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80.5</v>
      </c>
      <c r="D229" s="36">
        <v>80.61666666666666</v>
      </c>
      <c r="E229" s="36">
        <v>79.883333333333326</v>
      </c>
      <c r="F229" s="36">
        <v>79.266666666666666</v>
      </c>
      <c r="G229" s="36">
        <v>78.533333333333331</v>
      </c>
      <c r="H229" s="36">
        <v>81.23333333333332</v>
      </c>
      <c r="I229" s="36">
        <v>81.96666666666664</v>
      </c>
      <c r="J229" s="36">
        <v>82.583333333333314</v>
      </c>
      <c r="K229" s="31">
        <v>81.349999999999994</v>
      </c>
      <c r="L229" s="31">
        <v>80</v>
      </c>
      <c r="M229" s="31">
        <v>293.49862999999999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114.2</v>
      </c>
      <c r="D230" s="36">
        <v>114.73333333333335</v>
      </c>
      <c r="E230" s="36">
        <v>113.31666666666669</v>
      </c>
      <c r="F230" s="36">
        <v>112.43333333333334</v>
      </c>
      <c r="G230" s="36">
        <v>111.01666666666668</v>
      </c>
      <c r="H230" s="36">
        <v>115.6166666666667</v>
      </c>
      <c r="I230" s="36">
        <v>117.03333333333336</v>
      </c>
      <c r="J230" s="36">
        <v>117.91666666666671</v>
      </c>
      <c r="K230" s="31">
        <v>116.15</v>
      </c>
      <c r="L230" s="31">
        <v>113.85</v>
      </c>
      <c r="M230" s="31">
        <v>69.932410000000004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390.2</v>
      </c>
      <c r="D231" s="36">
        <v>398.23333333333329</v>
      </c>
      <c r="E231" s="36">
        <v>373.06666666666661</v>
      </c>
      <c r="F231" s="36">
        <v>355.93333333333334</v>
      </c>
      <c r="G231" s="36">
        <v>330.76666666666665</v>
      </c>
      <c r="H231" s="36">
        <v>415.36666666666656</v>
      </c>
      <c r="I231" s="36">
        <v>440.53333333333319</v>
      </c>
      <c r="J231" s="36">
        <v>457.66666666666652</v>
      </c>
      <c r="K231" s="31">
        <v>423.4</v>
      </c>
      <c r="L231" s="31">
        <v>381.1</v>
      </c>
      <c r="M231" s="31">
        <v>44.837009999999999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59.2</v>
      </c>
      <c r="D232" s="36">
        <v>59.883333333333333</v>
      </c>
      <c r="E232" s="36">
        <v>58.166666666666664</v>
      </c>
      <c r="F232" s="36">
        <v>57.133333333333333</v>
      </c>
      <c r="G232" s="36">
        <v>55.416666666666664</v>
      </c>
      <c r="H232" s="36">
        <v>60.916666666666664</v>
      </c>
      <c r="I232" s="36">
        <v>62.633333333333333</v>
      </c>
      <c r="J232" s="36">
        <v>63.666666666666664</v>
      </c>
      <c r="K232" s="31">
        <v>61.6</v>
      </c>
      <c r="L232" s="31">
        <v>58.85</v>
      </c>
      <c r="M232" s="31">
        <v>108.11086</v>
      </c>
      <c r="N232" s="1"/>
      <c r="O232" s="1"/>
    </row>
    <row r="233" spans="1:15" ht="12.75" customHeight="1">
      <c r="A233" s="33">
        <v>223</v>
      </c>
      <c r="B233" s="53" t="s">
        <v>815</v>
      </c>
      <c r="C233" s="31">
        <v>218.95</v>
      </c>
      <c r="D233" s="36">
        <v>221.13333333333333</v>
      </c>
      <c r="E233" s="36">
        <v>214.96666666666664</v>
      </c>
      <c r="F233" s="36">
        <v>210.98333333333332</v>
      </c>
      <c r="G233" s="36">
        <v>204.81666666666663</v>
      </c>
      <c r="H233" s="36">
        <v>225.11666666666665</v>
      </c>
      <c r="I233" s="36">
        <v>231.28333333333333</v>
      </c>
      <c r="J233" s="36">
        <v>235.26666666666665</v>
      </c>
      <c r="K233" s="31">
        <v>227.3</v>
      </c>
      <c r="L233" s="31">
        <v>217.15</v>
      </c>
      <c r="M233" s="31">
        <v>65.897649999999999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409.4</v>
      </c>
      <c r="D234" s="36">
        <v>411.90000000000003</v>
      </c>
      <c r="E234" s="36">
        <v>405.50000000000006</v>
      </c>
      <c r="F234" s="36">
        <v>401.6</v>
      </c>
      <c r="G234" s="36">
        <v>395.20000000000005</v>
      </c>
      <c r="H234" s="36">
        <v>415.80000000000007</v>
      </c>
      <c r="I234" s="36">
        <v>422.20000000000005</v>
      </c>
      <c r="J234" s="36">
        <v>426.10000000000008</v>
      </c>
      <c r="K234" s="31">
        <v>418.3</v>
      </c>
      <c r="L234" s="31">
        <v>408</v>
      </c>
      <c r="M234" s="31">
        <v>176.20080999999999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264.95</v>
      </c>
      <c r="D235" s="36">
        <v>269.7</v>
      </c>
      <c r="E235" s="36">
        <v>258.29999999999995</v>
      </c>
      <c r="F235" s="36">
        <v>251.64999999999998</v>
      </c>
      <c r="G235" s="36">
        <v>240.24999999999994</v>
      </c>
      <c r="H235" s="36">
        <v>276.34999999999997</v>
      </c>
      <c r="I235" s="36">
        <v>287.74999999999994</v>
      </c>
      <c r="J235" s="36">
        <v>294.39999999999998</v>
      </c>
      <c r="K235" s="31">
        <v>281.10000000000002</v>
      </c>
      <c r="L235" s="31">
        <v>263.05</v>
      </c>
      <c r="M235" s="31">
        <v>11.65019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220</v>
      </c>
      <c r="D236" s="36">
        <v>222.06666666666669</v>
      </c>
      <c r="E236" s="36">
        <v>216.93333333333339</v>
      </c>
      <c r="F236" s="36">
        <v>213.8666666666667</v>
      </c>
      <c r="G236" s="36">
        <v>208.73333333333341</v>
      </c>
      <c r="H236" s="36">
        <v>225.13333333333338</v>
      </c>
      <c r="I236" s="36">
        <v>230.26666666666665</v>
      </c>
      <c r="J236" s="36">
        <v>233.33333333333337</v>
      </c>
      <c r="K236" s="31">
        <v>227.2</v>
      </c>
      <c r="L236" s="31">
        <v>219</v>
      </c>
      <c r="M236" s="31">
        <v>12.64842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174.15</v>
      </c>
      <c r="D237" s="36">
        <v>176.5</v>
      </c>
      <c r="E237" s="36">
        <v>169.75</v>
      </c>
      <c r="F237" s="36">
        <v>165.35</v>
      </c>
      <c r="G237" s="36">
        <v>158.6</v>
      </c>
      <c r="H237" s="36">
        <v>180.9</v>
      </c>
      <c r="I237" s="36">
        <v>187.65</v>
      </c>
      <c r="J237" s="36">
        <v>192.05</v>
      </c>
      <c r="K237" s="31">
        <v>183.25</v>
      </c>
      <c r="L237" s="31">
        <v>172.1</v>
      </c>
      <c r="M237" s="31">
        <v>101.71019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2547.3000000000002</v>
      </c>
      <c r="D238" s="36">
        <v>2567.3000000000002</v>
      </c>
      <c r="E238" s="36">
        <v>2514.7000000000003</v>
      </c>
      <c r="F238" s="36">
        <v>2482.1</v>
      </c>
      <c r="G238" s="36">
        <v>2429.5</v>
      </c>
      <c r="H238" s="36">
        <v>2599.9000000000005</v>
      </c>
      <c r="I238" s="36">
        <v>2652.5000000000009</v>
      </c>
      <c r="J238" s="36">
        <v>2685.1000000000008</v>
      </c>
      <c r="K238" s="31">
        <v>2619.9</v>
      </c>
      <c r="L238" s="31">
        <v>2534.6999999999998</v>
      </c>
      <c r="M238" s="31">
        <v>0.87134999999999996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548</v>
      </c>
      <c r="D239" s="36">
        <v>550.48333333333323</v>
      </c>
      <c r="E239" s="36">
        <v>538.11666666666645</v>
      </c>
      <c r="F239" s="36">
        <v>528.23333333333323</v>
      </c>
      <c r="G239" s="36">
        <v>515.86666666666645</v>
      </c>
      <c r="H239" s="36">
        <v>560.36666666666645</v>
      </c>
      <c r="I239" s="36">
        <v>572.73333333333323</v>
      </c>
      <c r="J239" s="36">
        <v>582.61666666666645</v>
      </c>
      <c r="K239" s="31">
        <v>562.85</v>
      </c>
      <c r="L239" s="31">
        <v>540.6</v>
      </c>
      <c r="M239" s="31">
        <v>22.157119999999999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143.6</v>
      </c>
      <c r="D240" s="36">
        <v>144.99999999999997</v>
      </c>
      <c r="E240" s="36">
        <v>141.54999999999995</v>
      </c>
      <c r="F240" s="36">
        <v>139.49999999999997</v>
      </c>
      <c r="G240" s="36">
        <v>136.04999999999995</v>
      </c>
      <c r="H240" s="36">
        <v>147.04999999999995</v>
      </c>
      <c r="I240" s="36">
        <v>150.49999999999994</v>
      </c>
      <c r="J240" s="36">
        <v>152.54999999999995</v>
      </c>
      <c r="K240" s="31">
        <v>148.44999999999999</v>
      </c>
      <c r="L240" s="31">
        <v>142.94999999999999</v>
      </c>
      <c r="M240" s="31">
        <v>86.837569999999999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572.9</v>
      </c>
      <c r="D241" s="36">
        <v>576.85</v>
      </c>
      <c r="E241" s="36">
        <v>565.55000000000007</v>
      </c>
      <c r="F241" s="36">
        <v>558.20000000000005</v>
      </c>
      <c r="G241" s="36">
        <v>546.90000000000009</v>
      </c>
      <c r="H241" s="36">
        <v>584.20000000000005</v>
      </c>
      <c r="I241" s="36">
        <v>595.5</v>
      </c>
      <c r="J241" s="36">
        <v>602.85</v>
      </c>
      <c r="K241" s="31">
        <v>588.15</v>
      </c>
      <c r="L241" s="31">
        <v>569.5</v>
      </c>
      <c r="M241" s="31">
        <v>63.83737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174.25</v>
      </c>
      <c r="D242" s="36">
        <v>174.61666666666667</v>
      </c>
      <c r="E242" s="36">
        <v>171.73333333333335</v>
      </c>
      <c r="F242" s="36">
        <v>169.21666666666667</v>
      </c>
      <c r="G242" s="36">
        <v>166.33333333333334</v>
      </c>
      <c r="H242" s="36">
        <v>177.13333333333335</v>
      </c>
      <c r="I242" s="36">
        <v>180.01666666666668</v>
      </c>
      <c r="J242" s="36">
        <v>182.53333333333336</v>
      </c>
      <c r="K242" s="31">
        <v>177.5</v>
      </c>
      <c r="L242" s="31">
        <v>172.1</v>
      </c>
      <c r="M242" s="31">
        <v>228.43402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63.75</v>
      </c>
      <c r="D243" s="36">
        <v>64.483333333333334</v>
      </c>
      <c r="E243" s="36">
        <v>62.766666666666666</v>
      </c>
      <c r="F243" s="36">
        <v>61.783333333333331</v>
      </c>
      <c r="G243" s="36">
        <v>60.066666666666663</v>
      </c>
      <c r="H243" s="36">
        <v>65.466666666666669</v>
      </c>
      <c r="I243" s="36">
        <v>67.183333333333337</v>
      </c>
      <c r="J243" s="36">
        <v>68.166666666666671</v>
      </c>
      <c r="K243" s="31">
        <v>66.2</v>
      </c>
      <c r="L243" s="31">
        <v>63.5</v>
      </c>
      <c r="M243" s="31">
        <v>123.92086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938.6</v>
      </c>
      <c r="D244" s="36">
        <v>943.54999999999984</v>
      </c>
      <c r="E244" s="36">
        <v>926.09999999999968</v>
      </c>
      <c r="F244" s="36">
        <v>913.5999999999998</v>
      </c>
      <c r="G244" s="36">
        <v>896.14999999999964</v>
      </c>
      <c r="H244" s="36">
        <v>956.04999999999973</v>
      </c>
      <c r="I244" s="36">
        <v>973.49999999999977</v>
      </c>
      <c r="J244" s="36">
        <v>985.99999999999977</v>
      </c>
      <c r="K244" s="31">
        <v>961</v>
      </c>
      <c r="L244" s="31">
        <v>931.05</v>
      </c>
      <c r="M244" s="31">
        <v>35.878120000000003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141.1</v>
      </c>
      <c r="D245" s="36">
        <v>142.80000000000001</v>
      </c>
      <c r="E245" s="36">
        <v>138.35000000000002</v>
      </c>
      <c r="F245" s="36">
        <v>135.60000000000002</v>
      </c>
      <c r="G245" s="36">
        <v>131.15000000000003</v>
      </c>
      <c r="H245" s="36">
        <v>145.55000000000001</v>
      </c>
      <c r="I245" s="36">
        <v>150</v>
      </c>
      <c r="J245" s="36">
        <v>152.75</v>
      </c>
      <c r="K245" s="31">
        <v>147.25</v>
      </c>
      <c r="L245" s="31">
        <v>140.05000000000001</v>
      </c>
      <c r="M245" s="31">
        <v>243.21115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1367.85</v>
      </c>
      <c r="D246" s="36">
        <v>1373.8833333333332</v>
      </c>
      <c r="E246" s="36">
        <v>1356.9666666666665</v>
      </c>
      <c r="F246" s="36">
        <v>1346.0833333333333</v>
      </c>
      <c r="G246" s="36">
        <v>1329.1666666666665</v>
      </c>
      <c r="H246" s="36">
        <v>1384.7666666666664</v>
      </c>
      <c r="I246" s="36">
        <v>1401.6833333333334</v>
      </c>
      <c r="J246" s="36">
        <v>1412.5666666666664</v>
      </c>
      <c r="K246" s="31">
        <v>1390.8</v>
      </c>
      <c r="L246" s="31">
        <v>1363</v>
      </c>
      <c r="M246" s="31">
        <v>0.49564000000000002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423.85</v>
      </c>
      <c r="D247" s="36">
        <v>425.58333333333331</v>
      </c>
      <c r="E247" s="36">
        <v>419.76666666666665</v>
      </c>
      <c r="F247" s="36">
        <v>415.68333333333334</v>
      </c>
      <c r="G247" s="36">
        <v>409.86666666666667</v>
      </c>
      <c r="H247" s="36">
        <v>429.66666666666663</v>
      </c>
      <c r="I247" s="36">
        <v>435.48333333333335</v>
      </c>
      <c r="J247" s="36">
        <v>439.56666666666661</v>
      </c>
      <c r="K247" s="31">
        <v>431.4</v>
      </c>
      <c r="L247" s="31">
        <v>421.5</v>
      </c>
      <c r="M247" s="31">
        <v>12.6839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247.45</v>
      </c>
      <c r="D248" s="36">
        <v>249.68333333333331</v>
      </c>
      <c r="E248" s="36">
        <v>244.16666666666663</v>
      </c>
      <c r="F248" s="36">
        <v>240.88333333333333</v>
      </c>
      <c r="G248" s="36">
        <v>235.36666666666665</v>
      </c>
      <c r="H248" s="36">
        <v>252.96666666666661</v>
      </c>
      <c r="I248" s="36">
        <v>258.48333333333335</v>
      </c>
      <c r="J248" s="36">
        <v>261.76666666666659</v>
      </c>
      <c r="K248" s="31">
        <v>255.2</v>
      </c>
      <c r="L248" s="31">
        <v>246.4</v>
      </c>
      <c r="M248" s="31">
        <v>80.736249999999998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1541.05</v>
      </c>
      <c r="D249" s="36">
        <v>1548.8</v>
      </c>
      <c r="E249" s="36">
        <v>1528.85</v>
      </c>
      <c r="F249" s="36">
        <v>1516.6499999999999</v>
      </c>
      <c r="G249" s="36">
        <v>1496.6999999999998</v>
      </c>
      <c r="H249" s="36">
        <v>1561</v>
      </c>
      <c r="I249" s="36">
        <v>1580.9500000000003</v>
      </c>
      <c r="J249" s="36">
        <v>1593.15</v>
      </c>
      <c r="K249" s="31">
        <v>1568.75</v>
      </c>
      <c r="L249" s="31">
        <v>1536.6</v>
      </c>
      <c r="M249" s="31">
        <v>16.944880000000001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39.950000000000003</v>
      </c>
      <c r="D250" s="36">
        <v>40.633333333333333</v>
      </c>
      <c r="E250" s="36">
        <v>38.766666666666666</v>
      </c>
      <c r="F250" s="36">
        <v>37.583333333333336</v>
      </c>
      <c r="G250" s="36">
        <v>35.716666666666669</v>
      </c>
      <c r="H250" s="36">
        <v>41.816666666666663</v>
      </c>
      <c r="I250" s="36">
        <v>43.683333333333323</v>
      </c>
      <c r="J250" s="36">
        <v>44.86666666666666</v>
      </c>
      <c r="K250" s="31">
        <v>42.5</v>
      </c>
      <c r="L250" s="31">
        <v>39.450000000000003</v>
      </c>
      <c r="M250" s="31">
        <v>1409.21675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5161.05</v>
      </c>
      <c r="D251" s="36">
        <v>5117.05</v>
      </c>
      <c r="E251" s="36">
        <v>5044.1000000000004</v>
      </c>
      <c r="F251" s="36">
        <v>4927.1500000000005</v>
      </c>
      <c r="G251" s="36">
        <v>4854.2000000000007</v>
      </c>
      <c r="H251" s="36">
        <v>5234</v>
      </c>
      <c r="I251" s="36">
        <v>5306.9499999999989</v>
      </c>
      <c r="J251" s="36">
        <v>5423.9</v>
      </c>
      <c r="K251" s="31">
        <v>5190</v>
      </c>
      <c r="L251" s="31">
        <v>5000.1000000000004</v>
      </c>
      <c r="M251" s="31">
        <v>4.3274600000000003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1600.6</v>
      </c>
      <c r="D252" s="36">
        <v>1600.8</v>
      </c>
      <c r="E252" s="36">
        <v>1587.8</v>
      </c>
      <c r="F252" s="36">
        <v>1575</v>
      </c>
      <c r="G252" s="36">
        <v>1562</v>
      </c>
      <c r="H252" s="36">
        <v>1613.6</v>
      </c>
      <c r="I252" s="36">
        <v>1626.6</v>
      </c>
      <c r="J252" s="36">
        <v>1639.3999999999999</v>
      </c>
      <c r="K252" s="31">
        <v>1613.8</v>
      </c>
      <c r="L252" s="31">
        <v>1588</v>
      </c>
      <c r="M252" s="31">
        <v>67.528949999999995</v>
      </c>
      <c r="N252" s="1"/>
      <c r="O252" s="1"/>
    </row>
    <row r="253" spans="1:15" ht="12.75" customHeight="1">
      <c r="A253" s="33">
        <v>243</v>
      </c>
      <c r="B253" s="53" t="s">
        <v>835</v>
      </c>
      <c r="C253" s="31">
        <v>3546.4</v>
      </c>
      <c r="D253" s="36">
        <v>3585.0166666666664</v>
      </c>
      <c r="E253" s="36">
        <v>3489.3833333333328</v>
      </c>
      <c r="F253" s="36">
        <v>3432.3666666666663</v>
      </c>
      <c r="G253" s="36">
        <v>3336.7333333333327</v>
      </c>
      <c r="H253" s="36">
        <v>3642.0333333333328</v>
      </c>
      <c r="I253" s="36">
        <v>3737.6666666666661</v>
      </c>
      <c r="J253" s="36">
        <v>3794.6833333333329</v>
      </c>
      <c r="K253" s="31">
        <v>3680.65</v>
      </c>
      <c r="L253" s="31">
        <v>3528</v>
      </c>
      <c r="M253" s="31">
        <v>0.13045999999999999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1092.05</v>
      </c>
      <c r="D254" s="36">
        <v>1101.3999999999999</v>
      </c>
      <c r="E254" s="36">
        <v>1076.2499999999998</v>
      </c>
      <c r="F254" s="36">
        <v>1060.4499999999998</v>
      </c>
      <c r="G254" s="36">
        <v>1035.2999999999997</v>
      </c>
      <c r="H254" s="36">
        <v>1117.1999999999998</v>
      </c>
      <c r="I254" s="36">
        <v>1142.3499999999999</v>
      </c>
      <c r="J254" s="36">
        <v>1158.1499999999999</v>
      </c>
      <c r="K254" s="31">
        <v>1126.55</v>
      </c>
      <c r="L254" s="31">
        <v>1085.5999999999999</v>
      </c>
      <c r="M254" s="31">
        <v>4.7024100000000004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3218.55</v>
      </c>
      <c r="D255" s="36">
        <v>3166.85</v>
      </c>
      <c r="E255" s="36">
        <v>3071.7</v>
      </c>
      <c r="F255" s="36">
        <v>2924.85</v>
      </c>
      <c r="G255" s="36">
        <v>2829.7</v>
      </c>
      <c r="H255" s="36">
        <v>3313.7</v>
      </c>
      <c r="I255" s="36">
        <v>3408.8500000000004</v>
      </c>
      <c r="J255" s="36">
        <v>3555.7</v>
      </c>
      <c r="K255" s="31">
        <v>3262</v>
      </c>
      <c r="L255" s="31">
        <v>3020</v>
      </c>
      <c r="M255" s="31">
        <v>91.360240000000005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1189.6500000000001</v>
      </c>
      <c r="D256" s="36">
        <v>1196.8833333333334</v>
      </c>
      <c r="E256" s="36">
        <v>1176.7666666666669</v>
      </c>
      <c r="F256" s="36">
        <v>1163.8833333333334</v>
      </c>
      <c r="G256" s="36">
        <v>1143.7666666666669</v>
      </c>
      <c r="H256" s="36">
        <v>1209.7666666666669</v>
      </c>
      <c r="I256" s="36">
        <v>1229.8833333333332</v>
      </c>
      <c r="J256" s="36">
        <v>1242.7666666666669</v>
      </c>
      <c r="K256" s="31">
        <v>1217</v>
      </c>
      <c r="L256" s="31">
        <v>1184</v>
      </c>
      <c r="M256" s="31">
        <v>2.1894100000000001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1574.4</v>
      </c>
      <c r="D257" s="36">
        <v>1580.6499999999999</v>
      </c>
      <c r="E257" s="36">
        <v>1562.4499999999998</v>
      </c>
      <c r="F257" s="36">
        <v>1550.5</v>
      </c>
      <c r="G257" s="36">
        <v>1532.3</v>
      </c>
      <c r="H257" s="36">
        <v>1592.5999999999997</v>
      </c>
      <c r="I257" s="36">
        <v>1610.8</v>
      </c>
      <c r="J257" s="36">
        <v>1622.7499999999995</v>
      </c>
      <c r="K257" s="31">
        <v>1598.85</v>
      </c>
      <c r="L257" s="31">
        <v>1568.7</v>
      </c>
      <c r="M257" s="31">
        <v>0.66408999999999996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4219.95</v>
      </c>
      <c r="D258" s="36">
        <v>4227.5166666666664</v>
      </c>
      <c r="E258" s="36">
        <v>4192.4333333333325</v>
      </c>
      <c r="F258" s="36">
        <v>4164.9166666666661</v>
      </c>
      <c r="G258" s="36">
        <v>4129.8333333333321</v>
      </c>
      <c r="H258" s="36">
        <v>4255.0333333333328</v>
      </c>
      <c r="I258" s="36">
        <v>4290.1166666666668</v>
      </c>
      <c r="J258" s="36">
        <v>4317.6333333333332</v>
      </c>
      <c r="K258" s="31">
        <v>4262.6000000000004</v>
      </c>
      <c r="L258" s="31">
        <v>4200</v>
      </c>
      <c r="M258" s="31">
        <v>1.20001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1803.6</v>
      </c>
      <c r="D259" s="36">
        <v>1834.55</v>
      </c>
      <c r="E259" s="36">
        <v>1748.05</v>
      </c>
      <c r="F259" s="36">
        <v>1692.5</v>
      </c>
      <c r="G259" s="36">
        <v>1606</v>
      </c>
      <c r="H259" s="36">
        <v>1890.1</v>
      </c>
      <c r="I259" s="36">
        <v>1976.6</v>
      </c>
      <c r="J259" s="36">
        <v>2032.1499999999999</v>
      </c>
      <c r="K259" s="31">
        <v>1921.05</v>
      </c>
      <c r="L259" s="31">
        <v>1779</v>
      </c>
      <c r="M259" s="31">
        <v>1.5739099999999999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895.85</v>
      </c>
      <c r="D260" s="36">
        <v>896.55000000000007</v>
      </c>
      <c r="E260" s="36">
        <v>882.30000000000018</v>
      </c>
      <c r="F260" s="36">
        <v>868.75000000000011</v>
      </c>
      <c r="G260" s="36">
        <v>854.50000000000023</v>
      </c>
      <c r="H260" s="36">
        <v>910.10000000000014</v>
      </c>
      <c r="I260" s="36">
        <v>924.34999999999991</v>
      </c>
      <c r="J260" s="36">
        <v>937.90000000000009</v>
      </c>
      <c r="K260" s="31">
        <v>910.8</v>
      </c>
      <c r="L260" s="31">
        <v>883</v>
      </c>
      <c r="M260" s="31">
        <v>0.94223000000000001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364.85</v>
      </c>
      <c r="D261" s="36">
        <v>367.5</v>
      </c>
      <c r="E261" s="36">
        <v>361.35</v>
      </c>
      <c r="F261" s="36">
        <v>357.85</v>
      </c>
      <c r="G261" s="36">
        <v>351.70000000000005</v>
      </c>
      <c r="H261" s="36">
        <v>371</v>
      </c>
      <c r="I261" s="36">
        <v>377.15</v>
      </c>
      <c r="J261" s="36">
        <v>380.65</v>
      </c>
      <c r="K261" s="31">
        <v>373.65</v>
      </c>
      <c r="L261" s="31">
        <v>364</v>
      </c>
      <c r="M261" s="31">
        <v>3.3539300000000001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79.3</v>
      </c>
      <c r="D262" s="36">
        <v>80</v>
      </c>
      <c r="E262" s="36">
        <v>78</v>
      </c>
      <c r="F262" s="36">
        <v>76.7</v>
      </c>
      <c r="G262" s="36">
        <v>74.7</v>
      </c>
      <c r="H262" s="36">
        <v>81.3</v>
      </c>
      <c r="I262" s="36">
        <v>83.3</v>
      </c>
      <c r="J262" s="36">
        <v>84.6</v>
      </c>
      <c r="K262" s="31">
        <v>82</v>
      </c>
      <c r="L262" s="31">
        <v>78.7</v>
      </c>
      <c r="M262" s="31">
        <v>180.38451000000001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509</v>
      </c>
      <c r="D263" s="36">
        <v>509.11666666666662</v>
      </c>
      <c r="E263" s="36">
        <v>501.43333333333328</v>
      </c>
      <c r="F263" s="36">
        <v>493.86666666666667</v>
      </c>
      <c r="G263" s="36">
        <v>486.18333333333334</v>
      </c>
      <c r="H263" s="36">
        <v>516.68333333333317</v>
      </c>
      <c r="I263" s="36">
        <v>524.36666666666656</v>
      </c>
      <c r="J263" s="36">
        <v>531.93333333333317</v>
      </c>
      <c r="K263" s="31">
        <v>516.79999999999995</v>
      </c>
      <c r="L263" s="31">
        <v>501.55</v>
      </c>
      <c r="M263" s="31">
        <v>16.472380000000001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829.8</v>
      </c>
      <c r="D264" s="36">
        <v>829.51666666666677</v>
      </c>
      <c r="E264" s="36">
        <v>822.43333333333351</v>
      </c>
      <c r="F264" s="36">
        <v>815.06666666666672</v>
      </c>
      <c r="G264" s="36">
        <v>807.98333333333346</v>
      </c>
      <c r="H264" s="36">
        <v>836.88333333333355</v>
      </c>
      <c r="I264" s="36">
        <v>843.96666666666681</v>
      </c>
      <c r="J264" s="36">
        <v>851.3333333333336</v>
      </c>
      <c r="K264" s="31">
        <v>836.6</v>
      </c>
      <c r="L264" s="31">
        <v>822.15</v>
      </c>
      <c r="M264" s="31">
        <v>16.2285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124.1</v>
      </c>
      <c r="D265" s="36">
        <v>126.64999999999999</v>
      </c>
      <c r="E265" s="36">
        <v>120.89999999999998</v>
      </c>
      <c r="F265" s="36">
        <v>117.69999999999999</v>
      </c>
      <c r="G265" s="36">
        <v>111.94999999999997</v>
      </c>
      <c r="H265" s="36">
        <v>129.84999999999997</v>
      </c>
      <c r="I265" s="36">
        <v>135.60000000000002</v>
      </c>
      <c r="J265" s="36">
        <v>138.79999999999998</v>
      </c>
      <c r="K265" s="31">
        <v>132.4</v>
      </c>
      <c r="L265" s="31">
        <v>123.45</v>
      </c>
      <c r="M265" s="31">
        <v>63.14893</v>
      </c>
      <c r="N265" s="1"/>
      <c r="O265" s="1"/>
    </row>
    <row r="266" spans="1:15" ht="12.75" customHeight="1">
      <c r="A266" s="33">
        <v>256</v>
      </c>
      <c r="B266" s="53" t="s">
        <v>892</v>
      </c>
      <c r="C266" s="31">
        <v>449.95</v>
      </c>
      <c r="D266" s="36">
        <v>454.63333333333338</v>
      </c>
      <c r="E266" s="36">
        <v>441.26666666666677</v>
      </c>
      <c r="F266" s="36">
        <v>432.58333333333337</v>
      </c>
      <c r="G266" s="36">
        <v>419.21666666666675</v>
      </c>
      <c r="H266" s="36">
        <v>463.31666666666678</v>
      </c>
      <c r="I266" s="36">
        <v>476.68333333333345</v>
      </c>
      <c r="J266" s="36">
        <v>485.36666666666679</v>
      </c>
      <c r="K266" s="31">
        <v>468</v>
      </c>
      <c r="L266" s="31">
        <v>445.95</v>
      </c>
      <c r="M266" s="31">
        <v>6.5223100000000001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688.3</v>
      </c>
      <c r="D267" s="36">
        <v>691.5333333333333</v>
      </c>
      <c r="E267" s="36">
        <v>675.56666666666661</v>
      </c>
      <c r="F267" s="36">
        <v>662.83333333333326</v>
      </c>
      <c r="G267" s="36">
        <v>646.86666666666656</v>
      </c>
      <c r="H267" s="36">
        <v>704.26666666666665</v>
      </c>
      <c r="I267" s="36">
        <v>720.23333333333335</v>
      </c>
      <c r="J267" s="36">
        <v>732.9666666666667</v>
      </c>
      <c r="K267" s="31">
        <v>707.5</v>
      </c>
      <c r="L267" s="31">
        <v>678.8</v>
      </c>
      <c r="M267" s="31">
        <v>11.512639999999999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827.75</v>
      </c>
      <c r="D268" s="36">
        <v>832.11666666666667</v>
      </c>
      <c r="E268" s="36">
        <v>819.23333333333335</v>
      </c>
      <c r="F268" s="36">
        <v>810.7166666666667</v>
      </c>
      <c r="G268" s="36">
        <v>797.83333333333337</v>
      </c>
      <c r="H268" s="36">
        <v>840.63333333333333</v>
      </c>
      <c r="I268" s="36">
        <v>853.51666666666677</v>
      </c>
      <c r="J268" s="36">
        <v>862.0333333333333</v>
      </c>
      <c r="K268" s="31">
        <v>845</v>
      </c>
      <c r="L268" s="31">
        <v>823.6</v>
      </c>
      <c r="M268" s="31">
        <v>14.247210000000001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450.85</v>
      </c>
      <c r="D269" s="36">
        <v>451.11666666666662</v>
      </c>
      <c r="E269" s="36">
        <v>444.23333333333323</v>
      </c>
      <c r="F269" s="36">
        <v>437.61666666666662</v>
      </c>
      <c r="G269" s="36">
        <v>430.73333333333323</v>
      </c>
      <c r="H269" s="36">
        <v>457.73333333333323</v>
      </c>
      <c r="I269" s="36">
        <v>464.61666666666656</v>
      </c>
      <c r="J269" s="36">
        <v>471.23333333333323</v>
      </c>
      <c r="K269" s="31">
        <v>458</v>
      </c>
      <c r="L269" s="31">
        <v>444.5</v>
      </c>
      <c r="M269" s="31">
        <v>36.7971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456.55</v>
      </c>
      <c r="D270" s="36">
        <v>462.7166666666667</v>
      </c>
      <c r="E270" s="36">
        <v>446.93333333333339</v>
      </c>
      <c r="F270" s="36">
        <v>437.31666666666672</v>
      </c>
      <c r="G270" s="36">
        <v>421.53333333333342</v>
      </c>
      <c r="H270" s="36">
        <v>472.33333333333337</v>
      </c>
      <c r="I270" s="36">
        <v>488.11666666666667</v>
      </c>
      <c r="J270" s="36">
        <v>497.73333333333335</v>
      </c>
      <c r="K270" s="31">
        <v>478.5</v>
      </c>
      <c r="L270" s="31">
        <v>453.1</v>
      </c>
      <c r="M270" s="31">
        <v>2.0122900000000001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558.6</v>
      </c>
      <c r="D271" s="36">
        <v>568.63333333333333</v>
      </c>
      <c r="E271" s="36">
        <v>544.9666666666667</v>
      </c>
      <c r="F271" s="36">
        <v>531.33333333333337</v>
      </c>
      <c r="G271" s="36">
        <v>507.66666666666674</v>
      </c>
      <c r="H271" s="36">
        <v>582.26666666666665</v>
      </c>
      <c r="I271" s="36">
        <v>605.93333333333339</v>
      </c>
      <c r="J271" s="36">
        <v>619.56666666666661</v>
      </c>
      <c r="K271" s="31">
        <v>592.29999999999995</v>
      </c>
      <c r="L271" s="31">
        <v>555</v>
      </c>
      <c r="M271" s="31">
        <v>3.3358400000000001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844.25</v>
      </c>
      <c r="D272" s="36">
        <v>854.75</v>
      </c>
      <c r="E272" s="36">
        <v>825.5</v>
      </c>
      <c r="F272" s="36">
        <v>806.75</v>
      </c>
      <c r="G272" s="36">
        <v>777.5</v>
      </c>
      <c r="H272" s="36">
        <v>873.5</v>
      </c>
      <c r="I272" s="36">
        <v>902.75</v>
      </c>
      <c r="J272" s="36">
        <v>921.5</v>
      </c>
      <c r="K272" s="31">
        <v>884</v>
      </c>
      <c r="L272" s="31">
        <v>836</v>
      </c>
      <c r="M272" s="31">
        <v>1.48569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432.6</v>
      </c>
      <c r="D273" s="36">
        <v>427.51666666666665</v>
      </c>
      <c r="E273" s="36">
        <v>419.08333333333331</v>
      </c>
      <c r="F273" s="36">
        <v>405.56666666666666</v>
      </c>
      <c r="G273" s="36">
        <v>397.13333333333333</v>
      </c>
      <c r="H273" s="36">
        <v>441.0333333333333</v>
      </c>
      <c r="I273" s="36">
        <v>449.4666666666667</v>
      </c>
      <c r="J273" s="36">
        <v>462.98333333333329</v>
      </c>
      <c r="K273" s="31">
        <v>435.95</v>
      </c>
      <c r="L273" s="31">
        <v>414</v>
      </c>
      <c r="M273" s="31">
        <v>14.37636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775.3</v>
      </c>
      <c r="D274" s="36">
        <v>781.26666666666677</v>
      </c>
      <c r="E274" s="36">
        <v>764.23333333333358</v>
      </c>
      <c r="F274" s="36">
        <v>753.16666666666686</v>
      </c>
      <c r="G274" s="36">
        <v>736.13333333333367</v>
      </c>
      <c r="H274" s="36">
        <v>792.33333333333348</v>
      </c>
      <c r="I274" s="36">
        <v>809.36666666666656</v>
      </c>
      <c r="J274" s="36">
        <v>820.43333333333339</v>
      </c>
      <c r="K274" s="31">
        <v>798.3</v>
      </c>
      <c r="L274" s="31">
        <v>770.2</v>
      </c>
      <c r="M274" s="31">
        <v>1.18147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3352.8</v>
      </c>
      <c r="D275" s="36">
        <v>3384.6</v>
      </c>
      <c r="E275" s="36">
        <v>3294.2</v>
      </c>
      <c r="F275" s="36">
        <v>3235.6</v>
      </c>
      <c r="G275" s="36">
        <v>3145.2</v>
      </c>
      <c r="H275" s="36">
        <v>3443.2</v>
      </c>
      <c r="I275" s="36">
        <v>3533.6000000000004</v>
      </c>
      <c r="J275" s="36">
        <v>3592.2</v>
      </c>
      <c r="K275" s="31">
        <v>3475</v>
      </c>
      <c r="L275" s="31">
        <v>3326</v>
      </c>
      <c r="M275" s="31">
        <v>1.7659100000000001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273.60000000000002</v>
      </c>
      <c r="D276" s="36">
        <v>275.86666666666662</v>
      </c>
      <c r="E276" s="36">
        <v>270.78333333333325</v>
      </c>
      <c r="F276" s="36">
        <v>267.96666666666664</v>
      </c>
      <c r="G276" s="36">
        <v>262.88333333333327</v>
      </c>
      <c r="H276" s="36">
        <v>278.68333333333322</v>
      </c>
      <c r="I276" s="36">
        <v>283.76666666666659</v>
      </c>
      <c r="J276" s="36">
        <v>286.5833333333332</v>
      </c>
      <c r="K276" s="31">
        <v>280.95</v>
      </c>
      <c r="L276" s="31">
        <v>273.05</v>
      </c>
      <c r="M276" s="31">
        <v>4.1595199999999997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1475.5</v>
      </c>
      <c r="D277" s="36">
        <v>1482.5</v>
      </c>
      <c r="E277" s="36">
        <v>1455</v>
      </c>
      <c r="F277" s="36">
        <v>1434.5</v>
      </c>
      <c r="G277" s="36">
        <v>1407</v>
      </c>
      <c r="H277" s="36">
        <v>1503</v>
      </c>
      <c r="I277" s="36">
        <v>1530.5</v>
      </c>
      <c r="J277" s="36">
        <v>1551</v>
      </c>
      <c r="K277" s="31">
        <v>1510</v>
      </c>
      <c r="L277" s="31">
        <v>1462</v>
      </c>
      <c r="M277" s="31">
        <v>9.0355000000000008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292.8</v>
      </c>
      <c r="D278" s="36">
        <v>295.13333333333338</v>
      </c>
      <c r="E278" s="36">
        <v>286.46666666666675</v>
      </c>
      <c r="F278" s="36">
        <v>280.13333333333338</v>
      </c>
      <c r="G278" s="36">
        <v>271.46666666666675</v>
      </c>
      <c r="H278" s="36">
        <v>301.46666666666675</v>
      </c>
      <c r="I278" s="36">
        <v>310.13333333333338</v>
      </c>
      <c r="J278" s="36">
        <v>316.46666666666675</v>
      </c>
      <c r="K278" s="31">
        <v>303.8</v>
      </c>
      <c r="L278" s="31">
        <v>288.8</v>
      </c>
      <c r="M278" s="31">
        <v>6.6667899999999998</v>
      </c>
      <c r="N278" s="1"/>
      <c r="O278" s="1"/>
    </row>
    <row r="279" spans="1:15" ht="12.75" customHeight="1">
      <c r="A279" s="33">
        <v>269</v>
      </c>
      <c r="B279" s="53" t="s">
        <v>837</v>
      </c>
      <c r="C279" s="31">
        <v>3613.6</v>
      </c>
      <c r="D279" s="36">
        <v>3677.3333333333335</v>
      </c>
      <c r="E279" s="36">
        <v>3501.2666666666669</v>
      </c>
      <c r="F279" s="36">
        <v>3388.9333333333334</v>
      </c>
      <c r="G279" s="36">
        <v>3212.8666666666668</v>
      </c>
      <c r="H279" s="36">
        <v>3789.666666666667</v>
      </c>
      <c r="I279" s="36">
        <v>3965.7333333333336</v>
      </c>
      <c r="J279" s="36">
        <v>4078.0666666666671</v>
      </c>
      <c r="K279" s="31">
        <v>3853.4</v>
      </c>
      <c r="L279" s="31">
        <v>3565</v>
      </c>
      <c r="M279" s="31">
        <v>0.75636000000000003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1229.75</v>
      </c>
      <c r="D280" s="36">
        <v>1232.7833333333333</v>
      </c>
      <c r="E280" s="36">
        <v>1211.3666666666666</v>
      </c>
      <c r="F280" s="36">
        <v>1192.9833333333333</v>
      </c>
      <c r="G280" s="36">
        <v>1171.5666666666666</v>
      </c>
      <c r="H280" s="36">
        <v>1251.1666666666665</v>
      </c>
      <c r="I280" s="36">
        <v>1272.5833333333335</v>
      </c>
      <c r="J280" s="36">
        <v>1290.9666666666665</v>
      </c>
      <c r="K280" s="31">
        <v>1254.2</v>
      </c>
      <c r="L280" s="31">
        <v>1214.4000000000001</v>
      </c>
      <c r="M280" s="31">
        <v>2.9000400000000002</v>
      </c>
      <c r="N280" s="1"/>
      <c r="O280" s="1"/>
    </row>
    <row r="281" spans="1:15" ht="12.75" customHeight="1">
      <c r="A281" s="33">
        <v>271</v>
      </c>
      <c r="B281" s="53" t="s">
        <v>824</v>
      </c>
      <c r="C281" s="31">
        <v>1107.45</v>
      </c>
      <c r="D281" s="36">
        <v>1110.8833333333332</v>
      </c>
      <c r="E281" s="36">
        <v>1058.7666666666664</v>
      </c>
      <c r="F281" s="36">
        <v>1010.0833333333333</v>
      </c>
      <c r="G281" s="36">
        <v>957.96666666666647</v>
      </c>
      <c r="H281" s="36">
        <v>1159.5666666666664</v>
      </c>
      <c r="I281" s="36">
        <v>1211.6833333333332</v>
      </c>
      <c r="J281" s="36">
        <v>1260.3666666666663</v>
      </c>
      <c r="K281" s="31">
        <v>1163</v>
      </c>
      <c r="L281" s="31">
        <v>1062.2</v>
      </c>
      <c r="M281" s="31">
        <v>36.673139999999997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396.3</v>
      </c>
      <c r="D282" s="36">
        <v>402.93333333333334</v>
      </c>
      <c r="E282" s="36">
        <v>386.86666666666667</v>
      </c>
      <c r="F282" s="36">
        <v>377.43333333333334</v>
      </c>
      <c r="G282" s="36">
        <v>361.36666666666667</v>
      </c>
      <c r="H282" s="36">
        <v>412.36666666666667</v>
      </c>
      <c r="I282" s="36">
        <v>428.43333333333339</v>
      </c>
      <c r="J282" s="36">
        <v>437.86666666666667</v>
      </c>
      <c r="K282" s="31">
        <v>419</v>
      </c>
      <c r="L282" s="31">
        <v>393.5</v>
      </c>
      <c r="M282" s="31">
        <v>18.428699999999999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278.85000000000002</v>
      </c>
      <c r="D283" s="36">
        <v>281.26666666666665</v>
      </c>
      <c r="E283" s="36">
        <v>275.58333333333331</v>
      </c>
      <c r="F283" s="36">
        <v>272.31666666666666</v>
      </c>
      <c r="G283" s="36">
        <v>266.63333333333333</v>
      </c>
      <c r="H283" s="36">
        <v>284.5333333333333</v>
      </c>
      <c r="I283" s="36">
        <v>290.2166666666667</v>
      </c>
      <c r="J283" s="36">
        <v>293.48333333333329</v>
      </c>
      <c r="K283" s="31">
        <v>286.95</v>
      </c>
      <c r="L283" s="31">
        <v>278</v>
      </c>
      <c r="M283" s="31">
        <v>2.5525199999999999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175.2</v>
      </c>
      <c r="D284" s="36">
        <v>176.75</v>
      </c>
      <c r="E284" s="36">
        <v>172.45</v>
      </c>
      <c r="F284" s="36">
        <v>169.7</v>
      </c>
      <c r="G284" s="36">
        <v>165.39999999999998</v>
      </c>
      <c r="H284" s="36">
        <v>179.5</v>
      </c>
      <c r="I284" s="36">
        <v>183.8</v>
      </c>
      <c r="J284" s="36">
        <v>186.55</v>
      </c>
      <c r="K284" s="31">
        <v>181.05</v>
      </c>
      <c r="L284" s="31">
        <v>174</v>
      </c>
      <c r="M284" s="31">
        <v>38.028399999999998</v>
      </c>
      <c r="N284" s="1"/>
      <c r="O284" s="1"/>
    </row>
    <row r="285" spans="1:15" ht="12.75" customHeight="1">
      <c r="A285" s="33">
        <v>275</v>
      </c>
      <c r="B285" s="53" t="s">
        <v>893</v>
      </c>
      <c r="C285" s="31">
        <v>3032.05</v>
      </c>
      <c r="D285" s="36">
        <v>3045.0666666666671</v>
      </c>
      <c r="E285" s="36">
        <v>2971.1833333333343</v>
      </c>
      <c r="F285" s="36">
        <v>2910.3166666666671</v>
      </c>
      <c r="G285" s="36">
        <v>2836.4333333333343</v>
      </c>
      <c r="H285" s="36">
        <v>3105.9333333333343</v>
      </c>
      <c r="I285" s="36">
        <v>3179.8166666666666</v>
      </c>
      <c r="J285" s="36">
        <v>3240.6833333333343</v>
      </c>
      <c r="K285" s="31">
        <v>3118.95</v>
      </c>
      <c r="L285" s="31">
        <v>2984.2</v>
      </c>
      <c r="M285" s="31">
        <v>2.8263699999999998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748.4</v>
      </c>
      <c r="D286" s="36">
        <v>742.11666666666679</v>
      </c>
      <c r="E286" s="36">
        <v>714.73333333333358</v>
      </c>
      <c r="F286" s="36">
        <v>681.06666666666683</v>
      </c>
      <c r="G286" s="36">
        <v>653.68333333333362</v>
      </c>
      <c r="H286" s="36">
        <v>775.78333333333353</v>
      </c>
      <c r="I286" s="36">
        <v>803.16666666666674</v>
      </c>
      <c r="J286" s="36">
        <v>836.83333333333348</v>
      </c>
      <c r="K286" s="31">
        <v>769.5</v>
      </c>
      <c r="L286" s="31">
        <v>708.45</v>
      </c>
      <c r="M286" s="31">
        <v>46.873159999999999</v>
      </c>
      <c r="N286" s="1"/>
      <c r="O286" s="1"/>
    </row>
    <row r="287" spans="1:15" ht="12.75" customHeight="1">
      <c r="A287" s="33">
        <v>277</v>
      </c>
      <c r="B287" s="53" t="s">
        <v>836</v>
      </c>
      <c r="C287" s="31">
        <v>628.04999999999995</v>
      </c>
      <c r="D287" s="36">
        <v>633.16666666666663</v>
      </c>
      <c r="E287" s="36">
        <v>615.88333333333321</v>
      </c>
      <c r="F287" s="36">
        <v>603.71666666666658</v>
      </c>
      <c r="G287" s="36">
        <v>586.43333333333317</v>
      </c>
      <c r="H287" s="36">
        <v>645.33333333333326</v>
      </c>
      <c r="I287" s="36">
        <v>662.61666666666679</v>
      </c>
      <c r="J287" s="36">
        <v>674.7833333333333</v>
      </c>
      <c r="K287" s="31">
        <v>650.45000000000005</v>
      </c>
      <c r="L287" s="31">
        <v>621</v>
      </c>
      <c r="M287" s="31">
        <v>2.3582900000000002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1729.65</v>
      </c>
      <c r="D288" s="36">
        <v>1741.25</v>
      </c>
      <c r="E288" s="36">
        <v>1712.65</v>
      </c>
      <c r="F288" s="36">
        <v>1695.65</v>
      </c>
      <c r="G288" s="36">
        <v>1667.0500000000002</v>
      </c>
      <c r="H288" s="36">
        <v>1758.25</v>
      </c>
      <c r="I288" s="36">
        <v>1786.85</v>
      </c>
      <c r="J288" s="36">
        <v>1803.85</v>
      </c>
      <c r="K288" s="31">
        <v>1769.85</v>
      </c>
      <c r="L288" s="31">
        <v>1724.25</v>
      </c>
      <c r="M288" s="31">
        <v>36.401429999999998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2047.05</v>
      </c>
      <c r="D289" s="36">
        <v>2064</v>
      </c>
      <c r="E289" s="36">
        <v>2013.0500000000002</v>
      </c>
      <c r="F289" s="36">
        <v>1979.0500000000002</v>
      </c>
      <c r="G289" s="36">
        <v>1928.1000000000004</v>
      </c>
      <c r="H289" s="36">
        <v>2098</v>
      </c>
      <c r="I289" s="36">
        <v>2148.9499999999998</v>
      </c>
      <c r="J289" s="36">
        <v>2182.9499999999998</v>
      </c>
      <c r="K289" s="31">
        <v>2114.9499999999998</v>
      </c>
      <c r="L289" s="31">
        <v>2030</v>
      </c>
      <c r="M289" s="31">
        <v>0.75570999999999999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157.55000000000001</v>
      </c>
      <c r="D290" s="36">
        <v>159.08333333333334</v>
      </c>
      <c r="E290" s="36">
        <v>155.16666666666669</v>
      </c>
      <c r="F290" s="36">
        <v>152.78333333333333</v>
      </c>
      <c r="G290" s="36">
        <v>148.86666666666667</v>
      </c>
      <c r="H290" s="36">
        <v>161.4666666666667</v>
      </c>
      <c r="I290" s="36">
        <v>165.38333333333338</v>
      </c>
      <c r="J290" s="36">
        <v>167.76666666666671</v>
      </c>
      <c r="K290" s="31">
        <v>163</v>
      </c>
      <c r="L290" s="31">
        <v>156.69999999999999</v>
      </c>
      <c r="M290" s="31">
        <v>38.149630000000002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5270.8</v>
      </c>
      <c r="D291" s="36">
        <v>5264.6166666666659</v>
      </c>
      <c r="E291" s="36">
        <v>5229.2333333333318</v>
      </c>
      <c r="F291" s="36">
        <v>5187.6666666666661</v>
      </c>
      <c r="G291" s="36">
        <v>5152.2833333333319</v>
      </c>
      <c r="H291" s="36">
        <v>5306.1833333333316</v>
      </c>
      <c r="I291" s="36">
        <v>5341.5666666666648</v>
      </c>
      <c r="J291" s="36">
        <v>5383.1333333333314</v>
      </c>
      <c r="K291" s="31">
        <v>5300</v>
      </c>
      <c r="L291" s="31">
        <v>5223.05</v>
      </c>
      <c r="M291" s="31">
        <v>1.0824499999999999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634.6</v>
      </c>
      <c r="D292" s="36">
        <v>636.56666666666661</v>
      </c>
      <c r="E292" s="36">
        <v>631.13333333333321</v>
      </c>
      <c r="F292" s="36">
        <v>627.66666666666663</v>
      </c>
      <c r="G292" s="36">
        <v>622.23333333333323</v>
      </c>
      <c r="H292" s="36">
        <v>640.03333333333319</v>
      </c>
      <c r="I292" s="36">
        <v>645.46666666666658</v>
      </c>
      <c r="J292" s="36">
        <v>648.93333333333317</v>
      </c>
      <c r="K292" s="31">
        <v>642</v>
      </c>
      <c r="L292" s="31">
        <v>633.1</v>
      </c>
      <c r="M292" s="31">
        <v>13.518319999999999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5123</v>
      </c>
      <c r="D293" s="36">
        <v>5104.333333333333</v>
      </c>
      <c r="E293" s="36">
        <v>5075.6666666666661</v>
      </c>
      <c r="F293" s="36">
        <v>5028.333333333333</v>
      </c>
      <c r="G293" s="36">
        <v>4999.6666666666661</v>
      </c>
      <c r="H293" s="36">
        <v>5151.6666666666661</v>
      </c>
      <c r="I293" s="36">
        <v>5180.3333333333321</v>
      </c>
      <c r="J293" s="36">
        <v>5227.6666666666661</v>
      </c>
      <c r="K293" s="31">
        <v>5133</v>
      </c>
      <c r="L293" s="31">
        <v>5057</v>
      </c>
      <c r="M293" s="31">
        <v>3.4353400000000001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14477.1</v>
      </c>
      <c r="D294" s="36">
        <v>14560.150000000001</v>
      </c>
      <c r="E294" s="36">
        <v>14380.350000000002</v>
      </c>
      <c r="F294" s="36">
        <v>14283.6</v>
      </c>
      <c r="G294" s="36">
        <v>14103.800000000001</v>
      </c>
      <c r="H294" s="36">
        <v>14656.900000000003</v>
      </c>
      <c r="I294" s="36">
        <v>14836.700000000003</v>
      </c>
      <c r="J294" s="36">
        <v>14933.450000000004</v>
      </c>
      <c r="K294" s="31">
        <v>14739.95</v>
      </c>
      <c r="L294" s="31">
        <v>14463.4</v>
      </c>
      <c r="M294" s="31">
        <v>1.7340000000000001E-2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3640.6</v>
      </c>
      <c r="D295" s="36">
        <v>3657.35</v>
      </c>
      <c r="E295" s="36">
        <v>3614.7</v>
      </c>
      <c r="F295" s="36">
        <v>3588.7999999999997</v>
      </c>
      <c r="G295" s="36">
        <v>3546.1499999999996</v>
      </c>
      <c r="H295" s="36">
        <v>3683.25</v>
      </c>
      <c r="I295" s="36">
        <v>3725.9000000000005</v>
      </c>
      <c r="J295" s="36">
        <v>3751.8</v>
      </c>
      <c r="K295" s="31">
        <v>3700</v>
      </c>
      <c r="L295" s="31">
        <v>3631.45</v>
      </c>
      <c r="M295" s="31">
        <v>17.485410000000002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477.15</v>
      </c>
      <c r="D296" s="36">
        <v>483.2</v>
      </c>
      <c r="E296" s="36">
        <v>468.75</v>
      </c>
      <c r="F296" s="36">
        <v>460.35</v>
      </c>
      <c r="G296" s="36">
        <v>445.90000000000003</v>
      </c>
      <c r="H296" s="36">
        <v>491.59999999999997</v>
      </c>
      <c r="I296" s="36">
        <v>506.0499999999999</v>
      </c>
      <c r="J296" s="36">
        <v>514.44999999999993</v>
      </c>
      <c r="K296" s="31">
        <v>497.65</v>
      </c>
      <c r="L296" s="31">
        <v>474.8</v>
      </c>
      <c r="M296" s="31">
        <v>6.2667900000000003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409.85</v>
      </c>
      <c r="D297" s="36">
        <v>414.76666666666671</v>
      </c>
      <c r="E297" s="36">
        <v>403.68333333333339</v>
      </c>
      <c r="F297" s="36">
        <v>397.51666666666671</v>
      </c>
      <c r="G297" s="36">
        <v>386.43333333333339</v>
      </c>
      <c r="H297" s="36">
        <v>420.93333333333339</v>
      </c>
      <c r="I297" s="36">
        <v>432.01666666666677</v>
      </c>
      <c r="J297" s="36">
        <v>438.18333333333339</v>
      </c>
      <c r="K297" s="31">
        <v>425.85</v>
      </c>
      <c r="L297" s="31">
        <v>408.6</v>
      </c>
      <c r="M297" s="31">
        <v>13.259309999999999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245.4</v>
      </c>
      <c r="D298" s="36">
        <v>247.16666666666666</v>
      </c>
      <c r="E298" s="36">
        <v>242.33333333333331</v>
      </c>
      <c r="F298" s="36">
        <v>239.26666666666665</v>
      </c>
      <c r="G298" s="36">
        <v>234.43333333333331</v>
      </c>
      <c r="H298" s="36">
        <v>250.23333333333332</v>
      </c>
      <c r="I298" s="36">
        <v>255.06666666666663</v>
      </c>
      <c r="J298" s="36">
        <v>258.13333333333333</v>
      </c>
      <c r="K298" s="31">
        <v>252</v>
      </c>
      <c r="L298" s="31">
        <v>244.1</v>
      </c>
      <c r="M298" s="31">
        <v>5.5680699999999996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135.35</v>
      </c>
      <c r="D299" s="36">
        <v>135.95000000000002</v>
      </c>
      <c r="E299" s="36">
        <v>132.50000000000003</v>
      </c>
      <c r="F299" s="36">
        <v>129.65</v>
      </c>
      <c r="G299" s="36">
        <v>126.20000000000002</v>
      </c>
      <c r="H299" s="36">
        <v>138.80000000000004</v>
      </c>
      <c r="I299" s="36">
        <v>142.25000000000003</v>
      </c>
      <c r="J299" s="36">
        <v>145.10000000000005</v>
      </c>
      <c r="K299" s="31">
        <v>139.4</v>
      </c>
      <c r="L299" s="31">
        <v>133.1</v>
      </c>
      <c r="M299" s="31">
        <v>19.680109999999999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1011.9</v>
      </c>
      <c r="D300" s="36">
        <v>1020.9833333333332</v>
      </c>
      <c r="E300" s="36">
        <v>996.96666666666647</v>
      </c>
      <c r="F300" s="36">
        <v>982.03333333333319</v>
      </c>
      <c r="G300" s="36">
        <v>958.01666666666642</v>
      </c>
      <c r="H300" s="36">
        <v>1035.9166666666665</v>
      </c>
      <c r="I300" s="36">
        <v>1059.9333333333332</v>
      </c>
      <c r="J300" s="36">
        <v>1074.8666666666666</v>
      </c>
      <c r="K300" s="31">
        <v>1045</v>
      </c>
      <c r="L300" s="31">
        <v>1006.05</v>
      </c>
      <c r="M300" s="31">
        <v>27.77683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5906.8</v>
      </c>
      <c r="D301" s="36">
        <v>5811.583333333333</v>
      </c>
      <c r="E301" s="36">
        <v>5674.1666666666661</v>
      </c>
      <c r="F301" s="36">
        <v>5441.5333333333328</v>
      </c>
      <c r="G301" s="36">
        <v>5304.1166666666659</v>
      </c>
      <c r="H301" s="36">
        <v>6044.2166666666662</v>
      </c>
      <c r="I301" s="36">
        <v>6181.6333333333323</v>
      </c>
      <c r="J301" s="36">
        <v>6414.2666666666664</v>
      </c>
      <c r="K301" s="31">
        <v>5949</v>
      </c>
      <c r="L301" s="31">
        <v>5578.95</v>
      </c>
      <c r="M301" s="31">
        <v>2.0584799999999999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1676.65</v>
      </c>
      <c r="D302" s="36">
        <v>1683.4166666666667</v>
      </c>
      <c r="E302" s="36">
        <v>1662.5833333333335</v>
      </c>
      <c r="F302" s="36">
        <v>1648.5166666666667</v>
      </c>
      <c r="G302" s="36">
        <v>1627.6833333333334</v>
      </c>
      <c r="H302" s="36">
        <v>1697.4833333333336</v>
      </c>
      <c r="I302" s="36">
        <v>1718.3166666666671</v>
      </c>
      <c r="J302" s="36">
        <v>1732.3833333333337</v>
      </c>
      <c r="K302" s="31">
        <v>1704.25</v>
      </c>
      <c r="L302" s="31">
        <v>1669.35</v>
      </c>
      <c r="M302" s="31">
        <v>9.8148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1192.95</v>
      </c>
      <c r="D303" s="36">
        <v>1198.9666666666667</v>
      </c>
      <c r="E303" s="36">
        <v>1183.9833333333333</v>
      </c>
      <c r="F303" s="36">
        <v>1175.0166666666667</v>
      </c>
      <c r="G303" s="36">
        <v>1160.0333333333333</v>
      </c>
      <c r="H303" s="36">
        <v>1207.9333333333334</v>
      </c>
      <c r="I303" s="36">
        <v>1222.916666666667</v>
      </c>
      <c r="J303" s="36">
        <v>1231.8833333333334</v>
      </c>
      <c r="K303" s="31">
        <v>1213.95</v>
      </c>
      <c r="L303" s="31">
        <v>1190</v>
      </c>
      <c r="M303" s="31">
        <v>0.60099000000000002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72</v>
      </c>
      <c r="D304" s="36">
        <v>73.61666666666666</v>
      </c>
      <c r="E304" s="36">
        <v>70.283333333333317</v>
      </c>
      <c r="F304" s="36">
        <v>68.566666666666663</v>
      </c>
      <c r="G304" s="36">
        <v>65.23333333333332</v>
      </c>
      <c r="H304" s="36">
        <v>75.333333333333314</v>
      </c>
      <c r="I304" s="36">
        <v>78.666666666666657</v>
      </c>
      <c r="J304" s="36">
        <v>80.383333333333312</v>
      </c>
      <c r="K304" s="31">
        <v>76.95</v>
      </c>
      <c r="L304" s="31">
        <v>71.900000000000006</v>
      </c>
      <c r="M304" s="31">
        <v>21.202490000000001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144950.70000000001</v>
      </c>
      <c r="D305" s="36">
        <v>144724.56666666668</v>
      </c>
      <c r="E305" s="36">
        <v>144111.83333333337</v>
      </c>
      <c r="F305" s="36">
        <v>143272.9666666667</v>
      </c>
      <c r="G305" s="36">
        <v>142660.2333333334</v>
      </c>
      <c r="H305" s="36">
        <v>145563.43333333335</v>
      </c>
      <c r="I305" s="36">
        <v>146176.16666666669</v>
      </c>
      <c r="J305" s="36">
        <v>147015.03333333333</v>
      </c>
      <c r="K305" s="31">
        <v>145337.29999999999</v>
      </c>
      <c r="L305" s="31">
        <v>143885.70000000001</v>
      </c>
      <c r="M305" s="31">
        <v>0.10521999999999999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1793.35</v>
      </c>
      <c r="D306" s="36">
        <v>1804.4166666666667</v>
      </c>
      <c r="E306" s="36">
        <v>1768.8333333333335</v>
      </c>
      <c r="F306" s="36">
        <v>1744.3166666666668</v>
      </c>
      <c r="G306" s="36">
        <v>1708.7333333333336</v>
      </c>
      <c r="H306" s="36">
        <v>1828.9333333333334</v>
      </c>
      <c r="I306" s="36">
        <v>1864.5166666666669</v>
      </c>
      <c r="J306" s="36">
        <v>1889.0333333333333</v>
      </c>
      <c r="K306" s="31">
        <v>1840</v>
      </c>
      <c r="L306" s="31">
        <v>1779.9</v>
      </c>
      <c r="M306" s="31">
        <v>1.79606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1180.9000000000001</v>
      </c>
      <c r="D307" s="36">
        <v>1207.6000000000001</v>
      </c>
      <c r="E307" s="36">
        <v>1137.3000000000002</v>
      </c>
      <c r="F307" s="36">
        <v>1093.7</v>
      </c>
      <c r="G307" s="36">
        <v>1023.4000000000001</v>
      </c>
      <c r="H307" s="36">
        <v>1251.2000000000003</v>
      </c>
      <c r="I307" s="36">
        <v>1321.5</v>
      </c>
      <c r="J307" s="36">
        <v>1365.1000000000004</v>
      </c>
      <c r="K307" s="31">
        <v>1277.9000000000001</v>
      </c>
      <c r="L307" s="31">
        <v>1164</v>
      </c>
      <c r="M307" s="31">
        <v>18.881309999999999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1275.95</v>
      </c>
      <c r="D308" s="36">
        <v>1291</v>
      </c>
      <c r="E308" s="36">
        <v>1252.95</v>
      </c>
      <c r="F308" s="36">
        <v>1229.95</v>
      </c>
      <c r="G308" s="36">
        <v>1191.9000000000001</v>
      </c>
      <c r="H308" s="36">
        <v>1314</v>
      </c>
      <c r="I308" s="36">
        <v>1352.0500000000002</v>
      </c>
      <c r="J308" s="36">
        <v>1375.05</v>
      </c>
      <c r="K308" s="31">
        <v>1329.05</v>
      </c>
      <c r="L308" s="31">
        <v>1268</v>
      </c>
      <c r="M308" s="31">
        <v>9.6507000000000005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286.05</v>
      </c>
      <c r="D309" s="36">
        <v>286.5</v>
      </c>
      <c r="E309" s="36">
        <v>280.60000000000002</v>
      </c>
      <c r="F309" s="36">
        <v>275.15000000000003</v>
      </c>
      <c r="G309" s="36">
        <v>269.25000000000006</v>
      </c>
      <c r="H309" s="36">
        <v>291.95</v>
      </c>
      <c r="I309" s="36">
        <v>297.84999999999997</v>
      </c>
      <c r="J309" s="36">
        <v>303.29999999999995</v>
      </c>
      <c r="K309" s="31">
        <v>292.39999999999998</v>
      </c>
      <c r="L309" s="31">
        <v>281.05</v>
      </c>
      <c r="M309" s="31">
        <v>16.684080000000002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1894.35</v>
      </c>
      <c r="D310" s="36">
        <v>1893.7833333333335</v>
      </c>
      <c r="E310" s="36">
        <v>1873.866666666667</v>
      </c>
      <c r="F310" s="36">
        <v>1853.3833333333334</v>
      </c>
      <c r="G310" s="36">
        <v>1833.4666666666669</v>
      </c>
      <c r="H310" s="36">
        <v>1914.2666666666671</v>
      </c>
      <c r="I310" s="36">
        <v>1934.1833333333336</v>
      </c>
      <c r="J310" s="36">
        <v>1954.6666666666672</v>
      </c>
      <c r="K310" s="31">
        <v>1913.7</v>
      </c>
      <c r="L310" s="31">
        <v>1873.3</v>
      </c>
      <c r="M310" s="31">
        <v>32.507820000000002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395.65</v>
      </c>
      <c r="D311" s="36">
        <v>399.05</v>
      </c>
      <c r="E311" s="36">
        <v>390.05</v>
      </c>
      <c r="F311" s="36">
        <v>384.45</v>
      </c>
      <c r="G311" s="36">
        <v>375.45</v>
      </c>
      <c r="H311" s="36">
        <v>404.65000000000003</v>
      </c>
      <c r="I311" s="36">
        <v>413.65000000000003</v>
      </c>
      <c r="J311" s="36">
        <v>419.25000000000006</v>
      </c>
      <c r="K311" s="31">
        <v>408.05</v>
      </c>
      <c r="L311" s="31">
        <v>393.45</v>
      </c>
      <c r="M311" s="31">
        <v>0.79440999999999995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570.45000000000005</v>
      </c>
      <c r="D312" s="36">
        <v>575.15</v>
      </c>
      <c r="E312" s="36">
        <v>560.29999999999995</v>
      </c>
      <c r="F312" s="36">
        <v>550.15</v>
      </c>
      <c r="G312" s="36">
        <v>535.29999999999995</v>
      </c>
      <c r="H312" s="36">
        <v>585.29999999999995</v>
      </c>
      <c r="I312" s="36">
        <v>600.15000000000009</v>
      </c>
      <c r="J312" s="36">
        <v>610.29999999999995</v>
      </c>
      <c r="K312" s="31">
        <v>590</v>
      </c>
      <c r="L312" s="31">
        <v>565</v>
      </c>
      <c r="M312" s="31">
        <v>4.3043100000000001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169.25</v>
      </c>
      <c r="D313" s="36">
        <v>170.51666666666665</v>
      </c>
      <c r="E313" s="36">
        <v>166.8833333333333</v>
      </c>
      <c r="F313" s="36">
        <v>164.51666666666665</v>
      </c>
      <c r="G313" s="36">
        <v>160.8833333333333</v>
      </c>
      <c r="H313" s="36">
        <v>172.8833333333333</v>
      </c>
      <c r="I313" s="36">
        <v>176.51666666666662</v>
      </c>
      <c r="J313" s="36">
        <v>178.8833333333333</v>
      </c>
      <c r="K313" s="31">
        <v>174.15</v>
      </c>
      <c r="L313" s="31">
        <v>168.15</v>
      </c>
      <c r="M313" s="31">
        <v>51.048070000000003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218.85</v>
      </c>
      <c r="D314" s="36">
        <v>223.43333333333331</v>
      </c>
      <c r="E314" s="36">
        <v>212.41666666666663</v>
      </c>
      <c r="F314" s="36">
        <v>205.98333333333332</v>
      </c>
      <c r="G314" s="36">
        <v>194.96666666666664</v>
      </c>
      <c r="H314" s="36">
        <v>229.86666666666662</v>
      </c>
      <c r="I314" s="36">
        <v>240.88333333333333</v>
      </c>
      <c r="J314" s="36">
        <v>247.31666666666661</v>
      </c>
      <c r="K314" s="31">
        <v>234.45</v>
      </c>
      <c r="L314" s="31">
        <v>217</v>
      </c>
      <c r="M314" s="31">
        <v>30.251370000000001</v>
      </c>
      <c r="N314" s="1"/>
      <c r="O314" s="1"/>
    </row>
    <row r="315" spans="1:15" ht="12.75" customHeight="1">
      <c r="A315" s="33">
        <v>305</v>
      </c>
      <c r="B315" s="53" t="s">
        <v>842</v>
      </c>
      <c r="C315" s="31">
        <v>2162.5</v>
      </c>
      <c r="D315" s="36">
        <v>2168.6833333333329</v>
      </c>
      <c r="E315" s="36">
        <v>2132.4166666666661</v>
      </c>
      <c r="F315" s="36">
        <v>2102.333333333333</v>
      </c>
      <c r="G315" s="36">
        <v>2066.0666666666662</v>
      </c>
      <c r="H315" s="36">
        <v>2198.766666666666</v>
      </c>
      <c r="I315" s="36">
        <v>2235.0333333333333</v>
      </c>
      <c r="J315" s="36">
        <v>2265.1166666666659</v>
      </c>
      <c r="K315" s="31">
        <v>2204.9499999999998</v>
      </c>
      <c r="L315" s="31">
        <v>2138.6</v>
      </c>
      <c r="M315" s="31">
        <v>2.89358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509.2</v>
      </c>
      <c r="D316" s="36">
        <v>510.76666666666671</v>
      </c>
      <c r="E316" s="36">
        <v>506.53333333333342</v>
      </c>
      <c r="F316" s="36">
        <v>503.86666666666673</v>
      </c>
      <c r="G316" s="36">
        <v>499.63333333333344</v>
      </c>
      <c r="H316" s="36">
        <v>513.43333333333339</v>
      </c>
      <c r="I316" s="36">
        <v>517.66666666666663</v>
      </c>
      <c r="J316" s="36">
        <v>520.33333333333337</v>
      </c>
      <c r="K316" s="31">
        <v>515</v>
      </c>
      <c r="L316" s="31">
        <v>508.1</v>
      </c>
      <c r="M316" s="31">
        <v>15.21855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11395.55</v>
      </c>
      <c r="D317" s="36">
        <v>11433.833333333334</v>
      </c>
      <c r="E317" s="36">
        <v>11311.766666666668</v>
      </c>
      <c r="F317" s="36">
        <v>11227.983333333334</v>
      </c>
      <c r="G317" s="36">
        <v>11105.916666666668</v>
      </c>
      <c r="H317" s="36">
        <v>11517.616666666669</v>
      </c>
      <c r="I317" s="36">
        <v>11639.683333333334</v>
      </c>
      <c r="J317" s="36">
        <v>11723.466666666669</v>
      </c>
      <c r="K317" s="31">
        <v>11555.9</v>
      </c>
      <c r="L317" s="31">
        <v>11350.05</v>
      </c>
      <c r="M317" s="31">
        <v>5.2534400000000003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2755.3</v>
      </c>
      <c r="D318" s="36">
        <v>2777.9166666666665</v>
      </c>
      <c r="E318" s="36">
        <v>2714.2833333333328</v>
      </c>
      <c r="F318" s="36">
        <v>2673.2666666666664</v>
      </c>
      <c r="G318" s="36">
        <v>2609.6333333333328</v>
      </c>
      <c r="H318" s="36">
        <v>2818.9333333333329</v>
      </c>
      <c r="I318" s="36">
        <v>2882.5666666666671</v>
      </c>
      <c r="J318" s="36">
        <v>2923.583333333333</v>
      </c>
      <c r="K318" s="31">
        <v>2841.55</v>
      </c>
      <c r="L318" s="31">
        <v>2736.9</v>
      </c>
      <c r="M318" s="31">
        <v>0.66854999999999998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991.55</v>
      </c>
      <c r="D319" s="36">
        <v>994.76666666666677</v>
      </c>
      <c r="E319" s="36">
        <v>979.53333333333353</v>
      </c>
      <c r="F319" s="36">
        <v>967.51666666666677</v>
      </c>
      <c r="G319" s="36">
        <v>952.28333333333353</v>
      </c>
      <c r="H319" s="36">
        <v>1006.7833333333335</v>
      </c>
      <c r="I319" s="36">
        <v>1022.0166666666669</v>
      </c>
      <c r="J319" s="36">
        <v>1034.0333333333335</v>
      </c>
      <c r="K319" s="31">
        <v>1010</v>
      </c>
      <c r="L319" s="31">
        <v>982.75</v>
      </c>
      <c r="M319" s="31">
        <v>12.56809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765.6</v>
      </c>
      <c r="D320" s="36">
        <v>768.5</v>
      </c>
      <c r="E320" s="36">
        <v>749.35</v>
      </c>
      <c r="F320" s="36">
        <v>733.1</v>
      </c>
      <c r="G320" s="36">
        <v>713.95</v>
      </c>
      <c r="H320" s="36">
        <v>784.75</v>
      </c>
      <c r="I320" s="36">
        <v>803.90000000000009</v>
      </c>
      <c r="J320" s="36">
        <v>820.15</v>
      </c>
      <c r="K320" s="31">
        <v>787.65</v>
      </c>
      <c r="L320" s="31">
        <v>752.25</v>
      </c>
      <c r="M320" s="31">
        <v>45.213209999999997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2065.75</v>
      </c>
      <c r="D321" s="36">
        <v>2072.1166666666668</v>
      </c>
      <c r="E321" s="36">
        <v>2051.6833333333334</v>
      </c>
      <c r="F321" s="36">
        <v>2037.6166666666668</v>
      </c>
      <c r="G321" s="36">
        <v>2017.1833333333334</v>
      </c>
      <c r="H321" s="36">
        <v>2086.1833333333334</v>
      </c>
      <c r="I321" s="36">
        <v>2106.6166666666668</v>
      </c>
      <c r="J321" s="36">
        <v>2120.6833333333334</v>
      </c>
      <c r="K321" s="31">
        <v>2092.5500000000002</v>
      </c>
      <c r="L321" s="31">
        <v>2058.0500000000002</v>
      </c>
      <c r="M321" s="31">
        <v>3.3320599999999998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682.75</v>
      </c>
      <c r="D322" s="36">
        <v>686.91666666666663</v>
      </c>
      <c r="E322" s="36">
        <v>676.88333333333321</v>
      </c>
      <c r="F322" s="36">
        <v>671.01666666666654</v>
      </c>
      <c r="G322" s="36">
        <v>660.98333333333312</v>
      </c>
      <c r="H322" s="36">
        <v>692.7833333333333</v>
      </c>
      <c r="I322" s="36">
        <v>702.81666666666683</v>
      </c>
      <c r="J322" s="36">
        <v>708.68333333333339</v>
      </c>
      <c r="K322" s="31">
        <v>696.95</v>
      </c>
      <c r="L322" s="31">
        <v>681.05</v>
      </c>
      <c r="M322" s="31">
        <v>0.98397000000000001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1113.9000000000001</v>
      </c>
      <c r="D323" s="36">
        <v>1121.3833333333334</v>
      </c>
      <c r="E323" s="36">
        <v>1101.7666666666669</v>
      </c>
      <c r="F323" s="36">
        <v>1089.6333333333334</v>
      </c>
      <c r="G323" s="36">
        <v>1070.0166666666669</v>
      </c>
      <c r="H323" s="36">
        <v>1133.5166666666669</v>
      </c>
      <c r="I323" s="36">
        <v>1153.1333333333332</v>
      </c>
      <c r="J323" s="36">
        <v>1165.2666666666669</v>
      </c>
      <c r="K323" s="31">
        <v>1141</v>
      </c>
      <c r="L323" s="31">
        <v>1109.25</v>
      </c>
      <c r="M323" s="31">
        <v>1.3918299999999999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1623.4</v>
      </c>
      <c r="D324" s="36">
        <v>1628.7833333333335</v>
      </c>
      <c r="E324" s="36">
        <v>1607.866666666667</v>
      </c>
      <c r="F324" s="36">
        <v>1592.3333333333335</v>
      </c>
      <c r="G324" s="36">
        <v>1571.416666666667</v>
      </c>
      <c r="H324" s="36">
        <v>1644.3166666666671</v>
      </c>
      <c r="I324" s="36">
        <v>1665.2333333333336</v>
      </c>
      <c r="J324" s="36">
        <v>1680.7666666666671</v>
      </c>
      <c r="K324" s="31">
        <v>1649.7</v>
      </c>
      <c r="L324" s="31">
        <v>1613.25</v>
      </c>
      <c r="M324" s="31">
        <v>1.1590499999999999</v>
      </c>
      <c r="N324" s="1"/>
      <c r="O324" s="1"/>
    </row>
    <row r="325" spans="1:15" ht="12.75" customHeight="1">
      <c r="A325" s="33">
        <v>315</v>
      </c>
      <c r="B325" s="53" t="s">
        <v>841</v>
      </c>
      <c r="C325" s="31">
        <v>409.75</v>
      </c>
      <c r="D325" s="36">
        <v>410.8</v>
      </c>
      <c r="E325" s="36">
        <v>404.95000000000005</v>
      </c>
      <c r="F325" s="36">
        <v>400.15000000000003</v>
      </c>
      <c r="G325" s="36">
        <v>394.30000000000007</v>
      </c>
      <c r="H325" s="36">
        <v>415.6</v>
      </c>
      <c r="I325" s="36">
        <v>421.45000000000005</v>
      </c>
      <c r="J325" s="36">
        <v>426.25</v>
      </c>
      <c r="K325" s="31">
        <v>416.65</v>
      </c>
      <c r="L325" s="31">
        <v>406</v>
      </c>
      <c r="M325" s="31">
        <v>1.81694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66.150000000000006</v>
      </c>
      <c r="D326" s="36">
        <v>66.683333333333337</v>
      </c>
      <c r="E326" s="36">
        <v>65.26666666666668</v>
      </c>
      <c r="F326" s="36">
        <v>64.38333333333334</v>
      </c>
      <c r="G326" s="36">
        <v>62.966666666666683</v>
      </c>
      <c r="H326" s="36">
        <v>67.566666666666677</v>
      </c>
      <c r="I326" s="36">
        <v>68.983333333333334</v>
      </c>
      <c r="J326" s="36">
        <v>69.866666666666674</v>
      </c>
      <c r="K326" s="31">
        <v>68.099999999999994</v>
      </c>
      <c r="L326" s="31">
        <v>65.8</v>
      </c>
      <c r="M326" s="31">
        <v>71.180070000000001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1521.15</v>
      </c>
      <c r="D327" s="36">
        <v>1546.5333333333335</v>
      </c>
      <c r="E327" s="36">
        <v>1489.5666666666671</v>
      </c>
      <c r="F327" s="36">
        <v>1457.9833333333336</v>
      </c>
      <c r="G327" s="36">
        <v>1401.0166666666671</v>
      </c>
      <c r="H327" s="36">
        <v>1578.116666666667</v>
      </c>
      <c r="I327" s="36">
        <v>1635.0833333333337</v>
      </c>
      <c r="J327" s="36">
        <v>1666.666666666667</v>
      </c>
      <c r="K327" s="31">
        <v>1603.5</v>
      </c>
      <c r="L327" s="31">
        <v>1514.95</v>
      </c>
      <c r="M327" s="31">
        <v>1.5900700000000001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2469.6999999999998</v>
      </c>
      <c r="D328" s="36">
        <v>2476.9166666666665</v>
      </c>
      <c r="E328" s="36">
        <v>2434.833333333333</v>
      </c>
      <c r="F328" s="36">
        <v>2399.9666666666667</v>
      </c>
      <c r="G328" s="36">
        <v>2357.8833333333332</v>
      </c>
      <c r="H328" s="36">
        <v>2511.7833333333328</v>
      </c>
      <c r="I328" s="36">
        <v>2553.8666666666659</v>
      </c>
      <c r="J328" s="36">
        <v>2588.7333333333327</v>
      </c>
      <c r="K328" s="31">
        <v>2519</v>
      </c>
      <c r="L328" s="31">
        <v>2442.0500000000002</v>
      </c>
      <c r="M328" s="31">
        <v>5.5219899999999997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3532.75</v>
      </c>
      <c r="D329" s="36">
        <v>3557.4</v>
      </c>
      <c r="E329" s="36">
        <v>3486.4500000000003</v>
      </c>
      <c r="F329" s="36">
        <v>3440.15</v>
      </c>
      <c r="G329" s="36">
        <v>3369.2000000000003</v>
      </c>
      <c r="H329" s="36">
        <v>3603.7000000000003</v>
      </c>
      <c r="I329" s="36">
        <v>3674.65</v>
      </c>
      <c r="J329" s="36">
        <v>3720.9500000000003</v>
      </c>
      <c r="K329" s="31">
        <v>3628.35</v>
      </c>
      <c r="L329" s="31">
        <v>3511.1</v>
      </c>
      <c r="M329" s="31">
        <v>2.1371799999999999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1401.65</v>
      </c>
      <c r="D330" s="36">
        <v>1397.8500000000001</v>
      </c>
      <c r="E330" s="36">
        <v>1382.3000000000002</v>
      </c>
      <c r="F330" s="36">
        <v>1362.95</v>
      </c>
      <c r="G330" s="36">
        <v>1347.4</v>
      </c>
      <c r="H330" s="36">
        <v>1417.2000000000003</v>
      </c>
      <c r="I330" s="36">
        <v>1432.75</v>
      </c>
      <c r="J330" s="36">
        <v>1452.1000000000004</v>
      </c>
      <c r="K330" s="31">
        <v>1413.4</v>
      </c>
      <c r="L330" s="31">
        <v>1378.5</v>
      </c>
      <c r="M330" s="31">
        <v>11.071199999999999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1012.7</v>
      </c>
      <c r="D331" s="36">
        <v>1015.8666666666668</v>
      </c>
      <c r="E331" s="36">
        <v>1002.8333333333335</v>
      </c>
      <c r="F331" s="36">
        <v>992.9666666666667</v>
      </c>
      <c r="G331" s="36">
        <v>979.93333333333339</v>
      </c>
      <c r="H331" s="36">
        <v>1025.7333333333336</v>
      </c>
      <c r="I331" s="36">
        <v>1038.7666666666669</v>
      </c>
      <c r="J331" s="36">
        <v>1048.6333333333337</v>
      </c>
      <c r="K331" s="31">
        <v>1028.9000000000001</v>
      </c>
      <c r="L331" s="31">
        <v>1006</v>
      </c>
      <c r="M331" s="31">
        <v>4.0561600000000002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121.05</v>
      </c>
      <c r="D332" s="36">
        <v>123.3</v>
      </c>
      <c r="E332" s="36">
        <v>118.69999999999999</v>
      </c>
      <c r="F332" s="36">
        <v>116.35</v>
      </c>
      <c r="G332" s="36">
        <v>111.74999999999999</v>
      </c>
      <c r="H332" s="36">
        <v>125.64999999999999</v>
      </c>
      <c r="I332" s="36">
        <v>130.25</v>
      </c>
      <c r="J332" s="36">
        <v>132.6</v>
      </c>
      <c r="K332" s="31">
        <v>127.9</v>
      </c>
      <c r="L332" s="31">
        <v>120.95</v>
      </c>
      <c r="M332" s="31">
        <v>152.57283000000001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243.9</v>
      </c>
      <c r="D333" s="36">
        <v>248.23333333333335</v>
      </c>
      <c r="E333" s="36">
        <v>236.91666666666669</v>
      </c>
      <c r="F333" s="36">
        <v>229.93333333333334</v>
      </c>
      <c r="G333" s="36">
        <v>218.61666666666667</v>
      </c>
      <c r="H333" s="36">
        <v>255.2166666666667</v>
      </c>
      <c r="I333" s="36">
        <v>266.53333333333336</v>
      </c>
      <c r="J333" s="36">
        <v>273.51666666666671</v>
      </c>
      <c r="K333" s="31">
        <v>259.55</v>
      </c>
      <c r="L333" s="31">
        <v>241.25</v>
      </c>
      <c r="M333" s="31">
        <v>46.453789999999998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90.15</v>
      </c>
      <c r="D334" s="36">
        <v>90.483333333333348</v>
      </c>
      <c r="E334" s="36">
        <v>89.016666666666694</v>
      </c>
      <c r="F334" s="36">
        <v>87.88333333333334</v>
      </c>
      <c r="G334" s="36">
        <v>86.416666666666686</v>
      </c>
      <c r="H334" s="36">
        <v>91.616666666666703</v>
      </c>
      <c r="I334" s="36">
        <v>93.083333333333343</v>
      </c>
      <c r="J334" s="36">
        <v>94.216666666666711</v>
      </c>
      <c r="K334" s="31">
        <v>91.95</v>
      </c>
      <c r="L334" s="31">
        <v>89.35</v>
      </c>
      <c r="M334" s="31">
        <v>634.63093000000003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232.75</v>
      </c>
      <c r="D335" s="36">
        <v>235.71666666666667</v>
      </c>
      <c r="E335" s="36">
        <v>227.38333333333333</v>
      </c>
      <c r="F335" s="36">
        <v>222.01666666666665</v>
      </c>
      <c r="G335" s="36">
        <v>213.68333333333331</v>
      </c>
      <c r="H335" s="36">
        <v>241.08333333333334</v>
      </c>
      <c r="I335" s="36">
        <v>249.41666666666666</v>
      </c>
      <c r="J335" s="36">
        <v>254.78333333333336</v>
      </c>
      <c r="K335" s="31">
        <v>244.05</v>
      </c>
      <c r="L335" s="31">
        <v>230.35</v>
      </c>
      <c r="M335" s="31">
        <v>582.84928000000002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228.85</v>
      </c>
      <c r="D336" s="36">
        <v>231.55000000000004</v>
      </c>
      <c r="E336" s="36">
        <v>225.60000000000008</v>
      </c>
      <c r="F336" s="36">
        <v>222.35000000000005</v>
      </c>
      <c r="G336" s="36">
        <v>216.40000000000009</v>
      </c>
      <c r="H336" s="36">
        <v>234.80000000000007</v>
      </c>
      <c r="I336" s="36">
        <v>240.75000000000006</v>
      </c>
      <c r="J336" s="36">
        <v>244.00000000000006</v>
      </c>
      <c r="K336" s="31">
        <v>237.5</v>
      </c>
      <c r="L336" s="31">
        <v>228.3</v>
      </c>
      <c r="M336" s="31">
        <v>147.71036000000001</v>
      </c>
      <c r="N336" s="1"/>
      <c r="O336" s="1"/>
    </row>
    <row r="337" spans="1:15" ht="12.75" customHeight="1">
      <c r="A337" s="33">
        <v>327</v>
      </c>
      <c r="B337" s="53" t="s">
        <v>839</v>
      </c>
      <c r="C337" s="31">
        <v>60</v>
      </c>
      <c r="D337" s="36">
        <v>60.283333333333331</v>
      </c>
      <c r="E337" s="36">
        <v>59.216666666666661</v>
      </c>
      <c r="F337" s="36">
        <v>58.43333333333333</v>
      </c>
      <c r="G337" s="36">
        <v>57.36666666666666</v>
      </c>
      <c r="H337" s="36">
        <v>61.066666666666663</v>
      </c>
      <c r="I337" s="36">
        <v>62.133333333333326</v>
      </c>
      <c r="J337" s="36">
        <v>62.916666666666664</v>
      </c>
      <c r="K337" s="31">
        <v>61.35</v>
      </c>
      <c r="L337" s="31">
        <v>59.5</v>
      </c>
      <c r="M337" s="31">
        <v>73.75667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347.95</v>
      </c>
      <c r="D338" s="36">
        <v>349.26666666666665</v>
      </c>
      <c r="E338" s="36">
        <v>345.38333333333333</v>
      </c>
      <c r="F338" s="36">
        <v>342.81666666666666</v>
      </c>
      <c r="G338" s="36">
        <v>338.93333333333334</v>
      </c>
      <c r="H338" s="36">
        <v>351.83333333333331</v>
      </c>
      <c r="I338" s="36">
        <v>355.71666666666664</v>
      </c>
      <c r="J338" s="36">
        <v>358.2833333333333</v>
      </c>
      <c r="K338" s="31">
        <v>353.15</v>
      </c>
      <c r="L338" s="31">
        <v>346.7</v>
      </c>
      <c r="M338" s="31">
        <v>106.64917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1276.0999999999999</v>
      </c>
      <c r="D339" s="36">
        <v>1248.9333333333334</v>
      </c>
      <c r="E339" s="36">
        <v>1210.8666666666668</v>
      </c>
      <c r="F339" s="36">
        <v>1145.6333333333334</v>
      </c>
      <c r="G339" s="36">
        <v>1107.5666666666668</v>
      </c>
      <c r="H339" s="36">
        <v>1314.1666666666667</v>
      </c>
      <c r="I339" s="36">
        <v>1352.2333333333333</v>
      </c>
      <c r="J339" s="36">
        <v>1417.4666666666667</v>
      </c>
      <c r="K339" s="31">
        <v>1287</v>
      </c>
      <c r="L339" s="31">
        <v>1183.7</v>
      </c>
      <c r="M339" s="31">
        <v>16.716290000000001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158.35</v>
      </c>
      <c r="D340" s="36">
        <v>159.85</v>
      </c>
      <c r="E340" s="36">
        <v>155.6</v>
      </c>
      <c r="F340" s="36">
        <v>152.85</v>
      </c>
      <c r="G340" s="36">
        <v>148.6</v>
      </c>
      <c r="H340" s="36">
        <v>162.6</v>
      </c>
      <c r="I340" s="36">
        <v>166.85</v>
      </c>
      <c r="J340" s="36">
        <v>169.6</v>
      </c>
      <c r="K340" s="31">
        <v>164.1</v>
      </c>
      <c r="L340" s="31">
        <v>157.1</v>
      </c>
      <c r="M340" s="31">
        <v>110.17989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3049.85</v>
      </c>
      <c r="D341" s="36">
        <v>3051.2666666666664</v>
      </c>
      <c r="E341" s="36">
        <v>3018.6333333333328</v>
      </c>
      <c r="F341" s="36">
        <v>2987.4166666666665</v>
      </c>
      <c r="G341" s="36">
        <v>2954.7833333333328</v>
      </c>
      <c r="H341" s="36">
        <v>3082.4833333333327</v>
      </c>
      <c r="I341" s="36">
        <v>3115.1166666666659</v>
      </c>
      <c r="J341" s="36">
        <v>3146.3333333333326</v>
      </c>
      <c r="K341" s="31">
        <v>3083.9</v>
      </c>
      <c r="L341" s="31">
        <v>3020.05</v>
      </c>
      <c r="M341" s="31">
        <v>1.0205500000000001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674.15</v>
      </c>
      <c r="D342" s="36">
        <v>680.58333333333337</v>
      </c>
      <c r="E342" s="36">
        <v>663.56666666666672</v>
      </c>
      <c r="F342" s="36">
        <v>652.98333333333335</v>
      </c>
      <c r="G342" s="36">
        <v>635.9666666666667</v>
      </c>
      <c r="H342" s="36">
        <v>691.16666666666674</v>
      </c>
      <c r="I342" s="36">
        <v>708.18333333333339</v>
      </c>
      <c r="J342" s="36">
        <v>718.76666666666677</v>
      </c>
      <c r="K342" s="31">
        <v>697.6</v>
      </c>
      <c r="L342" s="31">
        <v>670</v>
      </c>
      <c r="M342" s="31">
        <v>2.7846500000000001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2611.5</v>
      </c>
      <c r="D343" s="36">
        <v>2597.0166666666669</v>
      </c>
      <c r="E343" s="36">
        <v>2563.0333333333338</v>
      </c>
      <c r="F343" s="36">
        <v>2514.5666666666671</v>
      </c>
      <c r="G343" s="36">
        <v>2480.5833333333339</v>
      </c>
      <c r="H343" s="36">
        <v>2645.4833333333336</v>
      </c>
      <c r="I343" s="36">
        <v>2679.4666666666662</v>
      </c>
      <c r="J343" s="36">
        <v>2727.9333333333334</v>
      </c>
      <c r="K343" s="31">
        <v>2631</v>
      </c>
      <c r="L343" s="31">
        <v>2548.5500000000002</v>
      </c>
      <c r="M343" s="31">
        <v>14.95299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92.05</v>
      </c>
      <c r="D344" s="36">
        <v>91.75</v>
      </c>
      <c r="E344" s="36">
        <v>90.05</v>
      </c>
      <c r="F344" s="36">
        <v>88.05</v>
      </c>
      <c r="G344" s="36">
        <v>86.35</v>
      </c>
      <c r="H344" s="36">
        <v>93.75</v>
      </c>
      <c r="I344" s="36">
        <v>95.449999999999989</v>
      </c>
      <c r="J344" s="36">
        <v>97.45</v>
      </c>
      <c r="K344" s="31">
        <v>93.45</v>
      </c>
      <c r="L344" s="31">
        <v>89.75</v>
      </c>
      <c r="M344" s="31">
        <v>17.52572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503.65</v>
      </c>
      <c r="D345" s="36">
        <v>502.0333333333333</v>
      </c>
      <c r="E345" s="36">
        <v>494.11666666666662</v>
      </c>
      <c r="F345" s="36">
        <v>484.58333333333331</v>
      </c>
      <c r="G345" s="36">
        <v>476.66666666666663</v>
      </c>
      <c r="H345" s="36">
        <v>511.56666666666661</v>
      </c>
      <c r="I345" s="36">
        <v>519.48333333333335</v>
      </c>
      <c r="J345" s="36">
        <v>529.01666666666665</v>
      </c>
      <c r="K345" s="31">
        <v>509.95</v>
      </c>
      <c r="L345" s="31">
        <v>492.5</v>
      </c>
      <c r="M345" s="31">
        <v>12.246029999999999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312.85000000000002</v>
      </c>
      <c r="D346" s="36">
        <v>315.98333333333335</v>
      </c>
      <c r="E346" s="36">
        <v>308.11666666666667</v>
      </c>
      <c r="F346" s="36">
        <v>303.38333333333333</v>
      </c>
      <c r="G346" s="36">
        <v>295.51666666666665</v>
      </c>
      <c r="H346" s="36">
        <v>320.7166666666667</v>
      </c>
      <c r="I346" s="36">
        <v>328.58333333333337</v>
      </c>
      <c r="J346" s="36">
        <v>333.31666666666672</v>
      </c>
      <c r="K346" s="31">
        <v>323.85000000000002</v>
      </c>
      <c r="L346" s="31">
        <v>311.25</v>
      </c>
      <c r="M346" s="31">
        <v>1.8480099999999999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1359.1</v>
      </c>
      <c r="D347" s="36">
        <v>1370.3166666666668</v>
      </c>
      <c r="E347" s="36">
        <v>1342.9333333333336</v>
      </c>
      <c r="F347" s="36">
        <v>1326.7666666666669</v>
      </c>
      <c r="G347" s="36">
        <v>1299.3833333333337</v>
      </c>
      <c r="H347" s="36">
        <v>1386.4833333333336</v>
      </c>
      <c r="I347" s="36">
        <v>1413.8666666666668</v>
      </c>
      <c r="J347" s="36">
        <v>1430.0333333333335</v>
      </c>
      <c r="K347" s="31">
        <v>1397.7</v>
      </c>
      <c r="L347" s="31">
        <v>1354.15</v>
      </c>
      <c r="M347" s="31">
        <v>5.0719000000000003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274</v>
      </c>
      <c r="D348" s="36">
        <v>275.90000000000003</v>
      </c>
      <c r="E348" s="36">
        <v>271.30000000000007</v>
      </c>
      <c r="F348" s="36">
        <v>268.60000000000002</v>
      </c>
      <c r="G348" s="36">
        <v>264.00000000000006</v>
      </c>
      <c r="H348" s="36">
        <v>278.60000000000008</v>
      </c>
      <c r="I348" s="36">
        <v>283.2000000000001</v>
      </c>
      <c r="J348" s="36">
        <v>285.90000000000009</v>
      </c>
      <c r="K348" s="31">
        <v>280.5</v>
      </c>
      <c r="L348" s="31">
        <v>273.2</v>
      </c>
      <c r="M348" s="31">
        <v>106.84598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615.35</v>
      </c>
      <c r="D349" s="36">
        <v>622.94999999999993</v>
      </c>
      <c r="E349" s="36">
        <v>602.89999999999986</v>
      </c>
      <c r="F349" s="36">
        <v>590.44999999999993</v>
      </c>
      <c r="G349" s="36">
        <v>570.39999999999986</v>
      </c>
      <c r="H349" s="36">
        <v>635.39999999999986</v>
      </c>
      <c r="I349" s="36">
        <v>655.44999999999982</v>
      </c>
      <c r="J349" s="36">
        <v>667.89999999999986</v>
      </c>
      <c r="K349" s="31">
        <v>643</v>
      </c>
      <c r="L349" s="31">
        <v>610.5</v>
      </c>
      <c r="M349" s="31">
        <v>49.684310000000004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1837.25</v>
      </c>
      <c r="D350" s="36">
        <v>1855.5833333333333</v>
      </c>
      <c r="E350" s="36">
        <v>1807.6666666666665</v>
      </c>
      <c r="F350" s="36">
        <v>1778.0833333333333</v>
      </c>
      <c r="G350" s="36">
        <v>1730.1666666666665</v>
      </c>
      <c r="H350" s="36">
        <v>1885.1666666666665</v>
      </c>
      <c r="I350" s="36">
        <v>1933.083333333333</v>
      </c>
      <c r="J350" s="36">
        <v>1962.6666666666665</v>
      </c>
      <c r="K350" s="31">
        <v>1903.5</v>
      </c>
      <c r="L350" s="31">
        <v>1826</v>
      </c>
      <c r="M350" s="31">
        <v>5.4100599999999996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388.8</v>
      </c>
      <c r="D351" s="36">
        <v>395</v>
      </c>
      <c r="E351" s="36">
        <v>380.05</v>
      </c>
      <c r="F351" s="36">
        <v>371.3</v>
      </c>
      <c r="G351" s="36">
        <v>356.35</v>
      </c>
      <c r="H351" s="36">
        <v>403.75</v>
      </c>
      <c r="I351" s="36">
        <v>418.70000000000005</v>
      </c>
      <c r="J351" s="36">
        <v>427.45</v>
      </c>
      <c r="K351" s="31">
        <v>409.95</v>
      </c>
      <c r="L351" s="31">
        <v>386.25</v>
      </c>
      <c r="M351" s="31">
        <v>19.023479999999999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8103.45</v>
      </c>
      <c r="D352" s="36">
        <v>8211.2833333333328</v>
      </c>
      <c r="E352" s="36">
        <v>7950.2166666666653</v>
      </c>
      <c r="F352" s="36">
        <v>7796.9833333333327</v>
      </c>
      <c r="G352" s="36">
        <v>7535.9166666666652</v>
      </c>
      <c r="H352" s="36">
        <v>8364.5166666666664</v>
      </c>
      <c r="I352" s="36">
        <v>8625.5833333333321</v>
      </c>
      <c r="J352" s="36">
        <v>8778.8166666666657</v>
      </c>
      <c r="K352" s="31">
        <v>8472.35</v>
      </c>
      <c r="L352" s="31">
        <v>8058.05</v>
      </c>
      <c r="M352" s="31">
        <v>2.1657099999999998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206</v>
      </c>
      <c r="D353" s="36">
        <v>206.35</v>
      </c>
      <c r="E353" s="36">
        <v>204.85</v>
      </c>
      <c r="F353" s="36">
        <v>203.7</v>
      </c>
      <c r="G353" s="36">
        <v>202.2</v>
      </c>
      <c r="H353" s="36">
        <v>207.5</v>
      </c>
      <c r="I353" s="36">
        <v>209</v>
      </c>
      <c r="J353" s="36">
        <v>210.15</v>
      </c>
      <c r="K353" s="31">
        <v>207.85</v>
      </c>
      <c r="L353" s="31">
        <v>205.2</v>
      </c>
      <c r="M353" s="31">
        <v>1.58474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1122.0999999999999</v>
      </c>
      <c r="D354" s="36">
        <v>1116.0333333333333</v>
      </c>
      <c r="E354" s="36">
        <v>1082.0666666666666</v>
      </c>
      <c r="F354" s="36">
        <v>1042.0333333333333</v>
      </c>
      <c r="G354" s="36">
        <v>1008.0666666666666</v>
      </c>
      <c r="H354" s="36">
        <v>1156.0666666666666</v>
      </c>
      <c r="I354" s="36">
        <v>1190.0333333333333</v>
      </c>
      <c r="J354" s="36">
        <v>1230.0666666666666</v>
      </c>
      <c r="K354" s="31">
        <v>1150</v>
      </c>
      <c r="L354" s="31">
        <v>1076</v>
      </c>
      <c r="M354" s="31">
        <v>21.510380000000001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250.25</v>
      </c>
      <c r="D355" s="36">
        <v>254.93333333333331</v>
      </c>
      <c r="E355" s="36">
        <v>240.76666666666659</v>
      </c>
      <c r="F355" s="36">
        <v>231.28333333333327</v>
      </c>
      <c r="G355" s="36">
        <v>217.11666666666656</v>
      </c>
      <c r="H355" s="36">
        <v>264.41666666666663</v>
      </c>
      <c r="I355" s="36">
        <v>278.58333333333331</v>
      </c>
      <c r="J355" s="36">
        <v>288.06666666666666</v>
      </c>
      <c r="K355" s="31">
        <v>269.10000000000002</v>
      </c>
      <c r="L355" s="31">
        <v>245.45</v>
      </c>
      <c r="M355" s="31">
        <v>74.51003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3652.1</v>
      </c>
      <c r="D356" s="36">
        <v>3680.7999999999997</v>
      </c>
      <c r="E356" s="36">
        <v>3591.8999999999996</v>
      </c>
      <c r="F356" s="36">
        <v>3531.7</v>
      </c>
      <c r="G356" s="36">
        <v>3442.7999999999997</v>
      </c>
      <c r="H356" s="36">
        <v>3740.9999999999995</v>
      </c>
      <c r="I356" s="36">
        <v>3829.9</v>
      </c>
      <c r="J356" s="36">
        <v>3890.0999999999995</v>
      </c>
      <c r="K356" s="31">
        <v>3769.7</v>
      </c>
      <c r="L356" s="31">
        <v>3620.6</v>
      </c>
      <c r="M356" s="31">
        <v>5.02597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678.05</v>
      </c>
      <c r="D357" s="36">
        <v>685.58333333333337</v>
      </c>
      <c r="E357" s="36">
        <v>666.4666666666667</v>
      </c>
      <c r="F357" s="36">
        <v>654.88333333333333</v>
      </c>
      <c r="G357" s="36">
        <v>635.76666666666665</v>
      </c>
      <c r="H357" s="36">
        <v>697.16666666666674</v>
      </c>
      <c r="I357" s="36">
        <v>716.2833333333333</v>
      </c>
      <c r="J357" s="36">
        <v>727.86666666666679</v>
      </c>
      <c r="K357" s="31">
        <v>704.7</v>
      </c>
      <c r="L357" s="31">
        <v>674</v>
      </c>
      <c r="M357" s="31">
        <v>2.6072500000000001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432.8</v>
      </c>
      <c r="D358" s="36">
        <v>439.38333333333338</v>
      </c>
      <c r="E358" s="36">
        <v>423.41666666666674</v>
      </c>
      <c r="F358" s="36">
        <v>414.03333333333336</v>
      </c>
      <c r="G358" s="36">
        <v>398.06666666666672</v>
      </c>
      <c r="H358" s="36">
        <v>448.76666666666677</v>
      </c>
      <c r="I358" s="36">
        <v>464.73333333333335</v>
      </c>
      <c r="J358" s="36">
        <v>474.11666666666679</v>
      </c>
      <c r="K358" s="31">
        <v>455.35</v>
      </c>
      <c r="L358" s="31">
        <v>430</v>
      </c>
      <c r="M358" s="31">
        <v>7.4606899999999996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1379.85</v>
      </c>
      <c r="D359" s="36">
        <v>1393.7166666666665</v>
      </c>
      <c r="E359" s="36">
        <v>1360.133333333333</v>
      </c>
      <c r="F359" s="36">
        <v>1340.4166666666665</v>
      </c>
      <c r="G359" s="36">
        <v>1306.833333333333</v>
      </c>
      <c r="H359" s="36">
        <v>1413.4333333333329</v>
      </c>
      <c r="I359" s="36">
        <v>1447.0166666666664</v>
      </c>
      <c r="J359" s="36">
        <v>1466.7333333333329</v>
      </c>
      <c r="K359" s="31">
        <v>1427.3</v>
      </c>
      <c r="L359" s="31">
        <v>1374</v>
      </c>
      <c r="M359" s="31">
        <v>6.9832999999999998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35863.25</v>
      </c>
      <c r="D360" s="36">
        <v>35892.683333333334</v>
      </c>
      <c r="E360" s="36">
        <v>35663.366666666669</v>
      </c>
      <c r="F360" s="36">
        <v>35463.483333333337</v>
      </c>
      <c r="G360" s="36">
        <v>35234.166666666672</v>
      </c>
      <c r="H360" s="36">
        <v>36092.566666666666</v>
      </c>
      <c r="I360" s="36">
        <v>36321.883333333331</v>
      </c>
      <c r="J360" s="36">
        <v>36521.766666666663</v>
      </c>
      <c r="K360" s="31">
        <v>36122</v>
      </c>
      <c r="L360" s="31">
        <v>35692.800000000003</v>
      </c>
      <c r="M360" s="31">
        <v>0.41082999999999997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1485.5</v>
      </c>
      <c r="D361" s="36">
        <v>1500.8500000000001</v>
      </c>
      <c r="E361" s="36">
        <v>1459.7000000000003</v>
      </c>
      <c r="F361" s="36">
        <v>1433.9</v>
      </c>
      <c r="G361" s="36">
        <v>1392.7500000000002</v>
      </c>
      <c r="H361" s="36">
        <v>1526.6500000000003</v>
      </c>
      <c r="I361" s="36">
        <v>1567.8000000000004</v>
      </c>
      <c r="J361" s="36">
        <v>1593.6000000000004</v>
      </c>
      <c r="K361" s="31">
        <v>1542</v>
      </c>
      <c r="L361" s="31">
        <v>1475.05</v>
      </c>
      <c r="M361" s="31">
        <v>2.8342000000000001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8234.5499999999993</v>
      </c>
      <c r="D362" s="36">
        <v>8289.7166666666672</v>
      </c>
      <c r="E362" s="36">
        <v>8139.4833333333336</v>
      </c>
      <c r="F362" s="36">
        <v>8044.4166666666661</v>
      </c>
      <c r="G362" s="36">
        <v>7894.1833333333325</v>
      </c>
      <c r="H362" s="36">
        <v>8384.7833333333347</v>
      </c>
      <c r="I362" s="36">
        <v>8535.0166666666682</v>
      </c>
      <c r="J362" s="36">
        <v>8630.0833333333358</v>
      </c>
      <c r="K362" s="31">
        <v>8439.9500000000007</v>
      </c>
      <c r="L362" s="31">
        <v>8194.65</v>
      </c>
      <c r="M362" s="31">
        <v>3.2814100000000002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279.7</v>
      </c>
      <c r="D363" s="36">
        <v>279.43333333333334</v>
      </c>
      <c r="E363" s="36">
        <v>275.56666666666666</v>
      </c>
      <c r="F363" s="36">
        <v>271.43333333333334</v>
      </c>
      <c r="G363" s="36">
        <v>267.56666666666666</v>
      </c>
      <c r="H363" s="36">
        <v>283.56666666666666</v>
      </c>
      <c r="I363" s="36">
        <v>287.43333333333334</v>
      </c>
      <c r="J363" s="36">
        <v>291.56666666666666</v>
      </c>
      <c r="K363" s="31">
        <v>283.3</v>
      </c>
      <c r="L363" s="31">
        <v>275.3</v>
      </c>
      <c r="M363" s="31">
        <v>44.793370000000003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4404.45</v>
      </c>
      <c r="D364" s="36">
        <v>4424.8166666666666</v>
      </c>
      <c r="E364" s="36">
        <v>4299.7333333333336</v>
      </c>
      <c r="F364" s="36">
        <v>4195.0166666666673</v>
      </c>
      <c r="G364" s="36">
        <v>4069.9333333333343</v>
      </c>
      <c r="H364" s="36">
        <v>4529.5333333333328</v>
      </c>
      <c r="I364" s="36">
        <v>4654.6166666666668</v>
      </c>
      <c r="J364" s="36">
        <v>4759.3333333333321</v>
      </c>
      <c r="K364" s="31">
        <v>4549.8999999999996</v>
      </c>
      <c r="L364" s="31">
        <v>4320.1000000000004</v>
      </c>
      <c r="M364" s="31">
        <v>0.84423999999999999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2766.9</v>
      </c>
      <c r="D365" s="36">
        <v>2779.75</v>
      </c>
      <c r="E365" s="36">
        <v>2723.7</v>
      </c>
      <c r="F365" s="36">
        <v>2680.5</v>
      </c>
      <c r="G365" s="36">
        <v>2624.45</v>
      </c>
      <c r="H365" s="36">
        <v>2822.95</v>
      </c>
      <c r="I365" s="36">
        <v>2879</v>
      </c>
      <c r="J365" s="36">
        <v>2922.2</v>
      </c>
      <c r="K365" s="31">
        <v>2835.8</v>
      </c>
      <c r="L365" s="31">
        <v>2736.55</v>
      </c>
      <c r="M365" s="31">
        <v>2.84476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2906.4</v>
      </c>
      <c r="D366" s="36">
        <v>2902.5499999999997</v>
      </c>
      <c r="E366" s="36">
        <v>2877.1999999999994</v>
      </c>
      <c r="F366" s="36">
        <v>2847.9999999999995</v>
      </c>
      <c r="G366" s="36">
        <v>2822.6499999999992</v>
      </c>
      <c r="H366" s="36">
        <v>2931.7499999999995</v>
      </c>
      <c r="I366" s="36">
        <v>2957.1</v>
      </c>
      <c r="J366" s="36">
        <v>2986.2999999999997</v>
      </c>
      <c r="K366" s="31">
        <v>2927.9</v>
      </c>
      <c r="L366" s="31">
        <v>2873.35</v>
      </c>
      <c r="M366" s="31">
        <v>5.9639199999999999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868.8</v>
      </c>
      <c r="D367" s="36">
        <v>876.08333333333337</v>
      </c>
      <c r="E367" s="36">
        <v>857.7166666666667</v>
      </c>
      <c r="F367" s="36">
        <v>846.63333333333333</v>
      </c>
      <c r="G367" s="36">
        <v>828.26666666666665</v>
      </c>
      <c r="H367" s="36">
        <v>887.16666666666674</v>
      </c>
      <c r="I367" s="36">
        <v>905.5333333333333</v>
      </c>
      <c r="J367" s="36">
        <v>916.61666666666679</v>
      </c>
      <c r="K367" s="31">
        <v>894.45</v>
      </c>
      <c r="L367" s="31">
        <v>865</v>
      </c>
      <c r="M367" s="31">
        <v>11.46355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124.6</v>
      </c>
      <c r="D368" s="36">
        <v>125.35000000000001</v>
      </c>
      <c r="E368" s="36">
        <v>123.25000000000001</v>
      </c>
      <c r="F368" s="36">
        <v>121.9</v>
      </c>
      <c r="G368" s="36">
        <v>119.80000000000001</v>
      </c>
      <c r="H368" s="36">
        <v>126.70000000000002</v>
      </c>
      <c r="I368" s="36">
        <v>128.80000000000001</v>
      </c>
      <c r="J368" s="36">
        <v>130.15000000000003</v>
      </c>
      <c r="K368" s="31">
        <v>127.45</v>
      </c>
      <c r="L368" s="31">
        <v>124</v>
      </c>
      <c r="M368" s="31">
        <v>25.75262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1518.85</v>
      </c>
      <c r="D369" s="36">
        <v>1535.55</v>
      </c>
      <c r="E369" s="36">
        <v>1493.35</v>
      </c>
      <c r="F369" s="36">
        <v>1467.85</v>
      </c>
      <c r="G369" s="36">
        <v>1425.6499999999999</v>
      </c>
      <c r="H369" s="36">
        <v>1561.05</v>
      </c>
      <c r="I369" s="36">
        <v>1603.2500000000002</v>
      </c>
      <c r="J369" s="36">
        <v>1628.75</v>
      </c>
      <c r="K369" s="31">
        <v>1577.75</v>
      </c>
      <c r="L369" s="31">
        <v>1510.05</v>
      </c>
      <c r="M369" s="31">
        <v>0.41622999999999999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4933.8999999999996</v>
      </c>
      <c r="D370" s="36">
        <v>4937.0333333333328</v>
      </c>
      <c r="E370" s="36">
        <v>4882.0666666666657</v>
      </c>
      <c r="F370" s="36">
        <v>4830.2333333333327</v>
      </c>
      <c r="G370" s="36">
        <v>4775.2666666666655</v>
      </c>
      <c r="H370" s="36">
        <v>4988.8666666666659</v>
      </c>
      <c r="I370" s="36">
        <v>5043.833333333333</v>
      </c>
      <c r="J370" s="36">
        <v>5095.6666666666661</v>
      </c>
      <c r="K370" s="31">
        <v>4992</v>
      </c>
      <c r="L370" s="31">
        <v>4885.2</v>
      </c>
      <c r="M370" s="31">
        <v>5.4253099999999996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849.9</v>
      </c>
      <c r="D371" s="36">
        <v>856.9666666666667</v>
      </c>
      <c r="E371" s="36">
        <v>839.03333333333342</v>
      </c>
      <c r="F371" s="36">
        <v>828.16666666666674</v>
      </c>
      <c r="G371" s="36">
        <v>810.23333333333346</v>
      </c>
      <c r="H371" s="36">
        <v>867.83333333333337</v>
      </c>
      <c r="I371" s="36">
        <v>885.76666666666677</v>
      </c>
      <c r="J371" s="36">
        <v>896.63333333333333</v>
      </c>
      <c r="K371" s="31">
        <v>874.9</v>
      </c>
      <c r="L371" s="31">
        <v>846.1</v>
      </c>
      <c r="M371" s="31">
        <v>1.75332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453.5</v>
      </c>
      <c r="D372" s="36">
        <v>448.48333333333335</v>
      </c>
      <c r="E372" s="36">
        <v>438.51666666666671</v>
      </c>
      <c r="F372" s="36">
        <v>423.53333333333336</v>
      </c>
      <c r="G372" s="36">
        <v>413.56666666666672</v>
      </c>
      <c r="H372" s="36">
        <v>463.4666666666667</v>
      </c>
      <c r="I372" s="36">
        <v>473.43333333333339</v>
      </c>
      <c r="J372" s="36">
        <v>488.41666666666669</v>
      </c>
      <c r="K372" s="31">
        <v>458.45</v>
      </c>
      <c r="L372" s="31">
        <v>433.5</v>
      </c>
      <c r="M372" s="31">
        <v>37.145330000000001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432.55</v>
      </c>
      <c r="D373" s="36">
        <v>430.26666666666671</v>
      </c>
      <c r="E373" s="36">
        <v>426.63333333333344</v>
      </c>
      <c r="F373" s="36">
        <v>420.71666666666675</v>
      </c>
      <c r="G373" s="36">
        <v>417.08333333333348</v>
      </c>
      <c r="H373" s="36">
        <v>436.18333333333339</v>
      </c>
      <c r="I373" s="36">
        <v>439.81666666666672</v>
      </c>
      <c r="J373" s="36">
        <v>445.73333333333335</v>
      </c>
      <c r="K373" s="31">
        <v>433.9</v>
      </c>
      <c r="L373" s="31">
        <v>424.35</v>
      </c>
      <c r="M373" s="31">
        <v>166.23737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285.55</v>
      </c>
      <c r="D374" s="36">
        <v>287.3</v>
      </c>
      <c r="E374" s="36">
        <v>282.65000000000003</v>
      </c>
      <c r="F374" s="36">
        <v>279.75</v>
      </c>
      <c r="G374" s="36">
        <v>275.10000000000002</v>
      </c>
      <c r="H374" s="36">
        <v>290.20000000000005</v>
      </c>
      <c r="I374" s="36">
        <v>294.85000000000002</v>
      </c>
      <c r="J374" s="36">
        <v>297.75000000000006</v>
      </c>
      <c r="K374" s="31">
        <v>291.95</v>
      </c>
      <c r="L374" s="31">
        <v>284.39999999999998</v>
      </c>
      <c r="M374" s="31">
        <v>190.20659000000001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485.05</v>
      </c>
      <c r="D375" s="36">
        <v>490.01666666666665</v>
      </c>
      <c r="E375" s="36">
        <v>479.0333333333333</v>
      </c>
      <c r="F375" s="36">
        <v>473.01666666666665</v>
      </c>
      <c r="G375" s="36">
        <v>462.0333333333333</v>
      </c>
      <c r="H375" s="36">
        <v>496.0333333333333</v>
      </c>
      <c r="I375" s="36">
        <v>507.01666666666665</v>
      </c>
      <c r="J375" s="36">
        <v>513.0333333333333</v>
      </c>
      <c r="K375" s="31">
        <v>501</v>
      </c>
      <c r="L375" s="31">
        <v>484</v>
      </c>
      <c r="M375" s="31">
        <v>9.3091500000000007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1179.6500000000001</v>
      </c>
      <c r="D376" s="36">
        <v>1176.5999999999999</v>
      </c>
      <c r="E376" s="36">
        <v>1163.3999999999999</v>
      </c>
      <c r="F376" s="36">
        <v>1147.1499999999999</v>
      </c>
      <c r="G376" s="36">
        <v>1133.9499999999998</v>
      </c>
      <c r="H376" s="36">
        <v>1192.8499999999999</v>
      </c>
      <c r="I376" s="36">
        <v>1206.0499999999997</v>
      </c>
      <c r="J376" s="36">
        <v>1222.3</v>
      </c>
      <c r="K376" s="31">
        <v>1189.8</v>
      </c>
      <c r="L376" s="31">
        <v>1160.3499999999999</v>
      </c>
      <c r="M376" s="31">
        <v>5.6965000000000003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558.85</v>
      </c>
      <c r="D377" s="36">
        <v>562.63333333333333</v>
      </c>
      <c r="E377" s="36">
        <v>553.36666666666667</v>
      </c>
      <c r="F377" s="36">
        <v>547.88333333333333</v>
      </c>
      <c r="G377" s="36">
        <v>538.61666666666667</v>
      </c>
      <c r="H377" s="36">
        <v>568.11666666666667</v>
      </c>
      <c r="I377" s="36">
        <v>577.38333333333333</v>
      </c>
      <c r="J377" s="36">
        <v>582.86666666666667</v>
      </c>
      <c r="K377" s="31">
        <v>571.9</v>
      </c>
      <c r="L377" s="31">
        <v>557.15</v>
      </c>
      <c r="M377" s="31">
        <v>1.18845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169.85</v>
      </c>
      <c r="D378" s="36">
        <v>170.18333333333331</v>
      </c>
      <c r="E378" s="36">
        <v>169.16666666666663</v>
      </c>
      <c r="F378" s="36">
        <v>168.48333333333332</v>
      </c>
      <c r="G378" s="36">
        <v>167.46666666666664</v>
      </c>
      <c r="H378" s="36">
        <v>170.86666666666662</v>
      </c>
      <c r="I378" s="36">
        <v>171.88333333333333</v>
      </c>
      <c r="J378" s="36">
        <v>172.56666666666661</v>
      </c>
      <c r="K378" s="31">
        <v>171.2</v>
      </c>
      <c r="L378" s="31">
        <v>169.5</v>
      </c>
      <c r="M378" s="31">
        <v>2.0050599999999998</v>
      </c>
      <c r="N378" s="1"/>
      <c r="O378" s="1"/>
    </row>
    <row r="379" spans="1:15" ht="12.75" customHeight="1">
      <c r="A379" s="33">
        <v>369</v>
      </c>
      <c r="B379" s="53" t="s">
        <v>894</v>
      </c>
      <c r="C379" s="31">
        <v>5096.5</v>
      </c>
      <c r="D379" s="36">
        <v>5099.5</v>
      </c>
      <c r="E379" s="36">
        <v>5075.45</v>
      </c>
      <c r="F379" s="36">
        <v>5054.3999999999996</v>
      </c>
      <c r="G379" s="36">
        <v>5030.3499999999995</v>
      </c>
      <c r="H379" s="36">
        <v>5120.55</v>
      </c>
      <c r="I379" s="36">
        <v>5144.5999999999995</v>
      </c>
      <c r="J379" s="36">
        <v>5165.6500000000005</v>
      </c>
      <c r="K379" s="31">
        <v>5123.55</v>
      </c>
      <c r="L379" s="31">
        <v>5078.45</v>
      </c>
      <c r="M379" s="31">
        <v>5.4609999999999999E-2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15990.65</v>
      </c>
      <c r="D380" s="36">
        <v>15832.383333333333</v>
      </c>
      <c r="E380" s="36">
        <v>15656.766666666666</v>
      </c>
      <c r="F380" s="36">
        <v>15322.883333333333</v>
      </c>
      <c r="G380" s="36">
        <v>15147.266666666666</v>
      </c>
      <c r="H380" s="36">
        <v>16166.266666666666</v>
      </c>
      <c r="I380" s="36">
        <v>16341.883333333331</v>
      </c>
      <c r="J380" s="36">
        <v>16675.766666666666</v>
      </c>
      <c r="K380" s="31">
        <v>16008</v>
      </c>
      <c r="L380" s="31">
        <v>15498.5</v>
      </c>
      <c r="M380" s="31">
        <v>7.1970000000000006E-2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128.9</v>
      </c>
      <c r="D381" s="36">
        <v>129.98333333333335</v>
      </c>
      <c r="E381" s="36">
        <v>127.01666666666671</v>
      </c>
      <c r="F381" s="36">
        <v>125.13333333333335</v>
      </c>
      <c r="G381" s="36">
        <v>122.16666666666671</v>
      </c>
      <c r="H381" s="36">
        <v>131.8666666666667</v>
      </c>
      <c r="I381" s="36">
        <v>134.83333333333334</v>
      </c>
      <c r="J381" s="36">
        <v>136.7166666666667</v>
      </c>
      <c r="K381" s="31">
        <v>132.94999999999999</v>
      </c>
      <c r="L381" s="31">
        <v>128.1</v>
      </c>
      <c r="M381" s="31">
        <v>552.91160000000002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488.3</v>
      </c>
      <c r="D382" s="36">
        <v>494.38333333333338</v>
      </c>
      <c r="E382" s="36">
        <v>479.16666666666674</v>
      </c>
      <c r="F382" s="36">
        <v>470.03333333333336</v>
      </c>
      <c r="G382" s="36">
        <v>454.81666666666672</v>
      </c>
      <c r="H382" s="36">
        <v>503.51666666666677</v>
      </c>
      <c r="I382" s="36">
        <v>518.73333333333335</v>
      </c>
      <c r="J382" s="36">
        <v>527.86666666666679</v>
      </c>
      <c r="K382" s="31">
        <v>509.6</v>
      </c>
      <c r="L382" s="31">
        <v>485.25</v>
      </c>
      <c r="M382" s="31">
        <v>1.6256299999999999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248.55</v>
      </c>
      <c r="D383" s="36">
        <v>250.93333333333331</v>
      </c>
      <c r="E383" s="36">
        <v>244.91666666666663</v>
      </c>
      <c r="F383" s="36">
        <v>241.28333333333333</v>
      </c>
      <c r="G383" s="36">
        <v>235.26666666666665</v>
      </c>
      <c r="H383" s="36">
        <v>254.56666666666661</v>
      </c>
      <c r="I383" s="36">
        <v>260.58333333333331</v>
      </c>
      <c r="J383" s="36">
        <v>264.21666666666658</v>
      </c>
      <c r="K383" s="31">
        <v>256.95</v>
      </c>
      <c r="L383" s="31">
        <v>247.3</v>
      </c>
      <c r="M383" s="31">
        <v>70.105050000000006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484.15</v>
      </c>
      <c r="D384" s="36">
        <v>480.59999999999997</v>
      </c>
      <c r="E384" s="36">
        <v>473.79999999999995</v>
      </c>
      <c r="F384" s="36">
        <v>463.45</v>
      </c>
      <c r="G384" s="36">
        <v>456.65</v>
      </c>
      <c r="H384" s="36">
        <v>490.94999999999993</v>
      </c>
      <c r="I384" s="36">
        <v>497.75</v>
      </c>
      <c r="J384" s="36">
        <v>508.09999999999991</v>
      </c>
      <c r="K384" s="31">
        <v>487.4</v>
      </c>
      <c r="L384" s="31">
        <v>470.25</v>
      </c>
      <c r="M384" s="31">
        <v>154.06211999999999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542.70000000000005</v>
      </c>
      <c r="D385" s="36">
        <v>549.83333333333337</v>
      </c>
      <c r="E385" s="36">
        <v>532.81666666666672</v>
      </c>
      <c r="F385" s="36">
        <v>522.93333333333339</v>
      </c>
      <c r="G385" s="36">
        <v>505.91666666666674</v>
      </c>
      <c r="H385" s="36">
        <v>559.7166666666667</v>
      </c>
      <c r="I385" s="36">
        <v>576.73333333333335</v>
      </c>
      <c r="J385" s="36">
        <v>586.61666666666667</v>
      </c>
      <c r="K385" s="31">
        <v>566.85</v>
      </c>
      <c r="L385" s="31">
        <v>539.95000000000005</v>
      </c>
      <c r="M385" s="31">
        <v>2.3856899999999999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718.2</v>
      </c>
      <c r="D386" s="36">
        <v>725.38333333333333</v>
      </c>
      <c r="E386" s="36">
        <v>706.01666666666665</v>
      </c>
      <c r="F386" s="36">
        <v>693.83333333333337</v>
      </c>
      <c r="G386" s="36">
        <v>674.4666666666667</v>
      </c>
      <c r="H386" s="36">
        <v>737.56666666666661</v>
      </c>
      <c r="I386" s="36">
        <v>756.93333333333317</v>
      </c>
      <c r="J386" s="36">
        <v>769.11666666666656</v>
      </c>
      <c r="K386" s="31">
        <v>744.75</v>
      </c>
      <c r="L386" s="31">
        <v>713.2</v>
      </c>
      <c r="M386" s="31">
        <v>9.1911799999999992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1557.2</v>
      </c>
      <c r="D387" s="36">
        <v>1560.5166666666667</v>
      </c>
      <c r="E387" s="36">
        <v>1539.6833333333334</v>
      </c>
      <c r="F387" s="36">
        <v>1522.1666666666667</v>
      </c>
      <c r="G387" s="36">
        <v>1501.3333333333335</v>
      </c>
      <c r="H387" s="36">
        <v>1578.0333333333333</v>
      </c>
      <c r="I387" s="36">
        <v>1598.8666666666668</v>
      </c>
      <c r="J387" s="36">
        <v>1616.3833333333332</v>
      </c>
      <c r="K387" s="31">
        <v>1581.35</v>
      </c>
      <c r="L387" s="31">
        <v>1543</v>
      </c>
      <c r="M387" s="31">
        <v>1.3091299999999999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245.45</v>
      </c>
      <c r="D388" s="36">
        <v>249.16666666666666</v>
      </c>
      <c r="E388" s="36">
        <v>240.33333333333331</v>
      </c>
      <c r="F388" s="36">
        <v>235.21666666666667</v>
      </c>
      <c r="G388" s="36">
        <v>226.38333333333333</v>
      </c>
      <c r="H388" s="36">
        <v>254.2833333333333</v>
      </c>
      <c r="I388" s="36">
        <v>263.11666666666662</v>
      </c>
      <c r="J388" s="36">
        <v>268.23333333333329</v>
      </c>
      <c r="K388" s="31">
        <v>258</v>
      </c>
      <c r="L388" s="31">
        <v>244.05</v>
      </c>
      <c r="M388" s="31">
        <v>259.48259999999999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167.7</v>
      </c>
      <c r="D389" s="36">
        <v>170.51666666666668</v>
      </c>
      <c r="E389" s="36">
        <v>163.23333333333335</v>
      </c>
      <c r="F389" s="36">
        <v>158.76666666666668</v>
      </c>
      <c r="G389" s="36">
        <v>151.48333333333335</v>
      </c>
      <c r="H389" s="36">
        <v>174.98333333333335</v>
      </c>
      <c r="I389" s="36">
        <v>182.26666666666671</v>
      </c>
      <c r="J389" s="36">
        <v>186.73333333333335</v>
      </c>
      <c r="K389" s="31">
        <v>177.8</v>
      </c>
      <c r="L389" s="31">
        <v>166.05</v>
      </c>
      <c r="M389" s="31">
        <v>34.273350000000001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1133.5999999999999</v>
      </c>
      <c r="D390" s="36">
        <v>1138.4166666666667</v>
      </c>
      <c r="E390" s="36">
        <v>1122.8833333333334</v>
      </c>
      <c r="F390" s="36">
        <v>1112.1666666666667</v>
      </c>
      <c r="G390" s="36">
        <v>1096.6333333333334</v>
      </c>
      <c r="H390" s="36">
        <v>1149.1333333333334</v>
      </c>
      <c r="I390" s="36">
        <v>1164.6666666666667</v>
      </c>
      <c r="J390" s="36">
        <v>1175.3833333333334</v>
      </c>
      <c r="K390" s="31">
        <v>1153.95</v>
      </c>
      <c r="L390" s="31">
        <v>1127.7</v>
      </c>
      <c r="M390" s="31">
        <v>1.71123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311.25</v>
      </c>
      <c r="D391" s="36">
        <v>313.68333333333334</v>
      </c>
      <c r="E391" s="36">
        <v>307.56666666666666</v>
      </c>
      <c r="F391" s="36">
        <v>303.88333333333333</v>
      </c>
      <c r="G391" s="36">
        <v>297.76666666666665</v>
      </c>
      <c r="H391" s="36">
        <v>317.36666666666667</v>
      </c>
      <c r="I391" s="36">
        <v>323.48333333333335</v>
      </c>
      <c r="J391" s="36">
        <v>327.16666666666669</v>
      </c>
      <c r="K391" s="31">
        <v>319.8</v>
      </c>
      <c r="L391" s="31">
        <v>310</v>
      </c>
      <c r="M391" s="31">
        <v>6.3064900000000002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273.2</v>
      </c>
      <c r="D392" s="36">
        <v>277.08333333333331</v>
      </c>
      <c r="E392" s="36">
        <v>267.16666666666663</v>
      </c>
      <c r="F392" s="36">
        <v>261.13333333333333</v>
      </c>
      <c r="G392" s="36">
        <v>251.21666666666664</v>
      </c>
      <c r="H392" s="36">
        <v>283.11666666666662</v>
      </c>
      <c r="I392" s="36">
        <v>293.03333333333325</v>
      </c>
      <c r="J392" s="36">
        <v>299.06666666666661</v>
      </c>
      <c r="K392" s="31">
        <v>287</v>
      </c>
      <c r="L392" s="31">
        <v>271.05</v>
      </c>
      <c r="M392" s="31">
        <v>68.699950000000001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137.30000000000001</v>
      </c>
      <c r="D393" s="36">
        <v>138.11666666666667</v>
      </c>
      <c r="E393" s="36">
        <v>135.33333333333334</v>
      </c>
      <c r="F393" s="36">
        <v>133.36666666666667</v>
      </c>
      <c r="G393" s="36">
        <v>130.58333333333334</v>
      </c>
      <c r="H393" s="36">
        <v>140.08333333333334</v>
      </c>
      <c r="I393" s="36">
        <v>142.86666666666665</v>
      </c>
      <c r="J393" s="36">
        <v>144.83333333333334</v>
      </c>
      <c r="K393" s="31">
        <v>140.9</v>
      </c>
      <c r="L393" s="31">
        <v>136.15</v>
      </c>
      <c r="M393" s="31">
        <v>22.263739999999999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2700.25</v>
      </c>
      <c r="D394" s="36">
        <v>2767.6666666666665</v>
      </c>
      <c r="E394" s="36">
        <v>2620.333333333333</v>
      </c>
      <c r="F394" s="36">
        <v>2540.4166666666665</v>
      </c>
      <c r="G394" s="36">
        <v>2393.083333333333</v>
      </c>
      <c r="H394" s="36">
        <v>2847.583333333333</v>
      </c>
      <c r="I394" s="36">
        <v>2994.9166666666661</v>
      </c>
      <c r="J394" s="36">
        <v>3074.833333333333</v>
      </c>
      <c r="K394" s="31">
        <v>2915</v>
      </c>
      <c r="L394" s="31">
        <v>2687.75</v>
      </c>
      <c r="M394" s="31">
        <v>1.04369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75.45</v>
      </c>
      <c r="D395" s="36">
        <v>76.399999999999991</v>
      </c>
      <c r="E395" s="36">
        <v>74.049999999999983</v>
      </c>
      <c r="F395" s="36">
        <v>72.649999999999991</v>
      </c>
      <c r="G395" s="36">
        <v>70.299999999999983</v>
      </c>
      <c r="H395" s="36">
        <v>77.799999999999983</v>
      </c>
      <c r="I395" s="36">
        <v>80.149999999999977</v>
      </c>
      <c r="J395" s="36">
        <v>81.549999999999983</v>
      </c>
      <c r="K395" s="31">
        <v>78.75</v>
      </c>
      <c r="L395" s="31">
        <v>75</v>
      </c>
      <c r="M395" s="31">
        <v>29.661580000000001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1696</v>
      </c>
      <c r="D396" s="36">
        <v>1715.3333333333333</v>
      </c>
      <c r="E396" s="36">
        <v>1661.7166666666665</v>
      </c>
      <c r="F396" s="36">
        <v>1627.4333333333332</v>
      </c>
      <c r="G396" s="36">
        <v>1573.8166666666664</v>
      </c>
      <c r="H396" s="36">
        <v>1749.6166666666666</v>
      </c>
      <c r="I396" s="36">
        <v>1803.2333333333333</v>
      </c>
      <c r="J396" s="36">
        <v>1837.5166666666667</v>
      </c>
      <c r="K396" s="31">
        <v>1768.95</v>
      </c>
      <c r="L396" s="31">
        <v>1681.05</v>
      </c>
      <c r="M396" s="31">
        <v>2.1844100000000002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197.55</v>
      </c>
      <c r="D397" s="36">
        <v>199.93333333333331</v>
      </c>
      <c r="E397" s="36">
        <v>192.61666666666662</v>
      </c>
      <c r="F397" s="36">
        <v>187.68333333333331</v>
      </c>
      <c r="G397" s="36">
        <v>180.36666666666662</v>
      </c>
      <c r="H397" s="36">
        <v>204.86666666666662</v>
      </c>
      <c r="I397" s="36">
        <v>212.18333333333328</v>
      </c>
      <c r="J397" s="36">
        <v>217.11666666666662</v>
      </c>
      <c r="K397" s="31">
        <v>207.25</v>
      </c>
      <c r="L397" s="31">
        <v>195</v>
      </c>
      <c r="M397" s="31">
        <v>17.750979999999998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826.85</v>
      </c>
      <c r="D398" s="36">
        <v>830.86666666666667</v>
      </c>
      <c r="E398" s="36">
        <v>821.98333333333335</v>
      </c>
      <c r="F398" s="36">
        <v>817.11666666666667</v>
      </c>
      <c r="G398" s="36">
        <v>808.23333333333335</v>
      </c>
      <c r="H398" s="36">
        <v>835.73333333333335</v>
      </c>
      <c r="I398" s="36">
        <v>844.61666666666679</v>
      </c>
      <c r="J398" s="36">
        <v>849.48333333333335</v>
      </c>
      <c r="K398" s="31">
        <v>839.75</v>
      </c>
      <c r="L398" s="31">
        <v>826</v>
      </c>
      <c r="M398" s="31">
        <v>0.43330999999999997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2933.2</v>
      </c>
      <c r="D399" s="36">
        <v>2946.0666666666671</v>
      </c>
      <c r="E399" s="36">
        <v>2914.1333333333341</v>
      </c>
      <c r="F399" s="36">
        <v>2895.0666666666671</v>
      </c>
      <c r="G399" s="36">
        <v>2863.1333333333341</v>
      </c>
      <c r="H399" s="36">
        <v>2965.1333333333341</v>
      </c>
      <c r="I399" s="36">
        <v>2997.0666666666675</v>
      </c>
      <c r="J399" s="36">
        <v>3016.1333333333341</v>
      </c>
      <c r="K399" s="31">
        <v>2978</v>
      </c>
      <c r="L399" s="31">
        <v>2927</v>
      </c>
      <c r="M399" s="31">
        <v>56.385649999999998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103.7</v>
      </c>
      <c r="D400" s="36">
        <v>103.88333333333333</v>
      </c>
      <c r="E400" s="36">
        <v>102.81666666666665</v>
      </c>
      <c r="F400" s="36">
        <v>101.93333333333332</v>
      </c>
      <c r="G400" s="36">
        <v>100.86666666666665</v>
      </c>
      <c r="H400" s="36">
        <v>104.76666666666665</v>
      </c>
      <c r="I400" s="36">
        <v>105.83333333333331</v>
      </c>
      <c r="J400" s="36">
        <v>106.71666666666665</v>
      </c>
      <c r="K400" s="31">
        <v>104.95</v>
      </c>
      <c r="L400" s="31">
        <v>103</v>
      </c>
      <c r="M400" s="31">
        <v>11.25024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722.75</v>
      </c>
      <c r="D401" s="36">
        <v>726.19999999999993</v>
      </c>
      <c r="E401" s="36">
        <v>711.84999999999991</v>
      </c>
      <c r="F401" s="36">
        <v>700.94999999999993</v>
      </c>
      <c r="G401" s="36">
        <v>686.59999999999991</v>
      </c>
      <c r="H401" s="36">
        <v>737.09999999999991</v>
      </c>
      <c r="I401" s="36">
        <v>751.45</v>
      </c>
      <c r="J401" s="36">
        <v>762.34999999999991</v>
      </c>
      <c r="K401" s="31">
        <v>740.55</v>
      </c>
      <c r="L401" s="31">
        <v>715.3</v>
      </c>
      <c r="M401" s="31">
        <v>0.47671999999999998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1578.25</v>
      </c>
      <c r="D402" s="36">
        <v>1582.9166666666667</v>
      </c>
      <c r="E402" s="36">
        <v>1572.3333333333335</v>
      </c>
      <c r="F402" s="36">
        <v>1566.4166666666667</v>
      </c>
      <c r="G402" s="36">
        <v>1555.8333333333335</v>
      </c>
      <c r="H402" s="36">
        <v>1588.8333333333335</v>
      </c>
      <c r="I402" s="36">
        <v>1599.416666666667</v>
      </c>
      <c r="J402" s="36">
        <v>1605.3333333333335</v>
      </c>
      <c r="K402" s="31">
        <v>1593.5</v>
      </c>
      <c r="L402" s="31">
        <v>1577</v>
      </c>
      <c r="M402" s="31">
        <v>1.65337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704.8</v>
      </c>
      <c r="D403" s="36">
        <v>704.93333333333339</v>
      </c>
      <c r="E403" s="36">
        <v>700.06666666666683</v>
      </c>
      <c r="F403" s="36">
        <v>695.33333333333348</v>
      </c>
      <c r="G403" s="36">
        <v>690.46666666666692</v>
      </c>
      <c r="H403" s="36">
        <v>709.66666666666674</v>
      </c>
      <c r="I403" s="36">
        <v>714.5333333333333</v>
      </c>
      <c r="J403" s="36">
        <v>719.26666666666665</v>
      </c>
      <c r="K403" s="31">
        <v>709.8</v>
      </c>
      <c r="L403" s="31">
        <v>700.2</v>
      </c>
      <c r="M403" s="31">
        <v>13.29626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1532.1</v>
      </c>
      <c r="D404" s="36">
        <v>1528.5</v>
      </c>
      <c r="E404" s="36">
        <v>1517.2</v>
      </c>
      <c r="F404" s="36">
        <v>1502.3</v>
      </c>
      <c r="G404" s="36">
        <v>1491</v>
      </c>
      <c r="H404" s="36">
        <v>1543.4</v>
      </c>
      <c r="I404" s="36">
        <v>1554.7000000000003</v>
      </c>
      <c r="J404" s="36">
        <v>1569.6000000000001</v>
      </c>
      <c r="K404" s="31">
        <v>1539.8</v>
      </c>
      <c r="L404" s="31">
        <v>1513.6</v>
      </c>
      <c r="M404" s="31">
        <v>18.242180000000001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119.9</v>
      </c>
      <c r="D405" s="36">
        <v>120.63333333333333</v>
      </c>
      <c r="E405" s="36">
        <v>118.36666666666665</v>
      </c>
      <c r="F405" s="36">
        <v>116.83333333333331</v>
      </c>
      <c r="G405" s="36">
        <v>114.56666666666663</v>
      </c>
      <c r="H405" s="36">
        <v>122.16666666666666</v>
      </c>
      <c r="I405" s="36">
        <v>124.43333333333334</v>
      </c>
      <c r="J405" s="36">
        <v>125.96666666666667</v>
      </c>
      <c r="K405" s="31">
        <v>122.9</v>
      </c>
      <c r="L405" s="31">
        <v>119.1</v>
      </c>
      <c r="M405" s="31">
        <v>147.52739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4177.6000000000004</v>
      </c>
      <c r="D406" s="36">
        <v>4249.2</v>
      </c>
      <c r="E406" s="36">
        <v>4098.3999999999996</v>
      </c>
      <c r="F406" s="36">
        <v>4019.2</v>
      </c>
      <c r="G406" s="36">
        <v>3868.3999999999996</v>
      </c>
      <c r="H406" s="36">
        <v>4328.3999999999996</v>
      </c>
      <c r="I406" s="36">
        <v>4479.2000000000007</v>
      </c>
      <c r="J406" s="36">
        <v>4558.3999999999996</v>
      </c>
      <c r="K406" s="31">
        <v>4400</v>
      </c>
      <c r="L406" s="31">
        <v>4170</v>
      </c>
      <c r="M406" s="31">
        <v>0.39842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2455.5</v>
      </c>
      <c r="D407" s="36">
        <v>2456.7000000000003</v>
      </c>
      <c r="E407" s="36">
        <v>2422.4000000000005</v>
      </c>
      <c r="F407" s="36">
        <v>2389.3000000000002</v>
      </c>
      <c r="G407" s="36">
        <v>2355.0000000000005</v>
      </c>
      <c r="H407" s="36">
        <v>2489.8000000000006</v>
      </c>
      <c r="I407" s="36">
        <v>2524.1000000000008</v>
      </c>
      <c r="J407" s="36">
        <v>2557.2000000000007</v>
      </c>
      <c r="K407" s="31">
        <v>2491</v>
      </c>
      <c r="L407" s="31">
        <v>2423.6</v>
      </c>
      <c r="M407" s="31">
        <v>4.3609600000000004</v>
      </c>
      <c r="N407" s="1"/>
      <c r="O407" s="1"/>
    </row>
    <row r="408" spans="1:15" ht="12.75" customHeight="1">
      <c r="A408" s="33">
        <v>398</v>
      </c>
      <c r="B408" s="53" t="s">
        <v>895</v>
      </c>
      <c r="C408" s="31">
        <v>1851.8</v>
      </c>
      <c r="D408" s="36">
        <v>1887.75</v>
      </c>
      <c r="E408" s="36">
        <v>1809.05</v>
      </c>
      <c r="F408" s="36">
        <v>1766.3</v>
      </c>
      <c r="G408" s="36">
        <v>1687.6</v>
      </c>
      <c r="H408" s="36">
        <v>1930.5</v>
      </c>
      <c r="I408" s="36">
        <v>2009.1999999999998</v>
      </c>
      <c r="J408" s="36">
        <v>2051.9499999999998</v>
      </c>
      <c r="K408" s="31">
        <v>1966.45</v>
      </c>
      <c r="L408" s="31">
        <v>1845</v>
      </c>
      <c r="M408" s="31">
        <v>0.66549999999999998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116.3</v>
      </c>
      <c r="D409" s="36">
        <v>116.7</v>
      </c>
      <c r="E409" s="36">
        <v>114.5</v>
      </c>
      <c r="F409" s="36">
        <v>112.7</v>
      </c>
      <c r="G409" s="36">
        <v>110.5</v>
      </c>
      <c r="H409" s="36">
        <v>118.5</v>
      </c>
      <c r="I409" s="36">
        <v>120.70000000000002</v>
      </c>
      <c r="J409" s="36">
        <v>122.5</v>
      </c>
      <c r="K409" s="31">
        <v>118.9</v>
      </c>
      <c r="L409" s="31">
        <v>114.9</v>
      </c>
      <c r="M409" s="31">
        <v>227.9665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8345.85</v>
      </c>
      <c r="D410" s="36">
        <v>8352.3166666666675</v>
      </c>
      <c r="E410" s="36">
        <v>8235.8333333333358</v>
      </c>
      <c r="F410" s="36">
        <v>8125.8166666666675</v>
      </c>
      <c r="G410" s="36">
        <v>8009.3333333333358</v>
      </c>
      <c r="H410" s="36">
        <v>8462.3333333333358</v>
      </c>
      <c r="I410" s="36">
        <v>8578.8166666666693</v>
      </c>
      <c r="J410" s="36">
        <v>8688.8333333333358</v>
      </c>
      <c r="K410" s="31">
        <v>8468.7999999999993</v>
      </c>
      <c r="L410" s="31">
        <v>8242.2999999999993</v>
      </c>
      <c r="M410" s="31">
        <v>0.17235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1488.55</v>
      </c>
      <c r="D411" s="36">
        <v>1491.1833333333334</v>
      </c>
      <c r="E411" s="36">
        <v>1457.3666666666668</v>
      </c>
      <c r="F411" s="36">
        <v>1426.1833333333334</v>
      </c>
      <c r="G411" s="36">
        <v>1392.3666666666668</v>
      </c>
      <c r="H411" s="36">
        <v>1522.3666666666668</v>
      </c>
      <c r="I411" s="36">
        <v>1556.1833333333334</v>
      </c>
      <c r="J411" s="36">
        <v>1587.3666666666668</v>
      </c>
      <c r="K411" s="31">
        <v>1525</v>
      </c>
      <c r="L411" s="31">
        <v>1460</v>
      </c>
      <c r="M411" s="31">
        <v>0.86682999999999999</v>
      </c>
      <c r="N411" s="1"/>
      <c r="O411" s="1"/>
    </row>
    <row r="412" spans="1:15" ht="12.75" customHeight="1">
      <c r="A412" s="33">
        <v>402</v>
      </c>
      <c r="B412" t="s">
        <v>896</v>
      </c>
      <c r="C412" s="31">
        <v>372.25</v>
      </c>
      <c r="D412" s="36">
        <v>377.06666666666666</v>
      </c>
      <c r="E412" s="36">
        <v>365.18333333333334</v>
      </c>
      <c r="F412" s="36">
        <v>358.11666666666667</v>
      </c>
      <c r="G412" s="36">
        <v>346.23333333333335</v>
      </c>
      <c r="H412" s="36">
        <v>384.13333333333333</v>
      </c>
      <c r="I412" s="36">
        <v>396.01666666666665</v>
      </c>
      <c r="J412" s="36">
        <v>403.08333333333331</v>
      </c>
      <c r="K412" s="31">
        <v>388.95</v>
      </c>
      <c r="L412" s="31">
        <v>370</v>
      </c>
      <c r="M412" s="31">
        <v>3.0659200000000002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2872.3</v>
      </c>
      <c r="D413" s="36">
        <v>2871.2666666666664</v>
      </c>
      <c r="E413" s="36">
        <v>2845.5333333333328</v>
      </c>
      <c r="F413" s="36">
        <v>2818.7666666666664</v>
      </c>
      <c r="G413" s="36">
        <v>2793.0333333333328</v>
      </c>
      <c r="H413" s="36">
        <v>2898.0333333333328</v>
      </c>
      <c r="I413" s="36">
        <v>2923.7666666666664</v>
      </c>
      <c r="J413" s="36">
        <v>2950.5333333333328</v>
      </c>
      <c r="K413" s="31">
        <v>2897</v>
      </c>
      <c r="L413" s="31">
        <v>2844.5</v>
      </c>
      <c r="M413" s="31">
        <v>0.23641999999999999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345.35</v>
      </c>
      <c r="D414" s="36">
        <v>348.45</v>
      </c>
      <c r="E414" s="36">
        <v>341.9</v>
      </c>
      <c r="F414" s="36">
        <v>338.45</v>
      </c>
      <c r="G414" s="36">
        <v>331.9</v>
      </c>
      <c r="H414" s="36">
        <v>351.9</v>
      </c>
      <c r="I414" s="36">
        <v>358.45000000000005</v>
      </c>
      <c r="J414" s="36">
        <v>361.9</v>
      </c>
      <c r="K414" s="31">
        <v>355</v>
      </c>
      <c r="L414" s="31">
        <v>345</v>
      </c>
      <c r="M414" s="31">
        <v>1.17509</v>
      </c>
      <c r="N414" s="1"/>
      <c r="O414" s="1"/>
    </row>
    <row r="415" spans="1:15" ht="12.75" customHeight="1">
      <c r="A415" s="33">
        <v>405</v>
      </c>
      <c r="B415" s="53" t="s">
        <v>897</v>
      </c>
      <c r="C415" s="31">
        <v>1003.15</v>
      </c>
      <c r="D415" s="36">
        <v>1009.5</v>
      </c>
      <c r="E415" s="36">
        <v>992.65000000000009</v>
      </c>
      <c r="F415" s="36">
        <v>982.15000000000009</v>
      </c>
      <c r="G415" s="36">
        <v>965.30000000000018</v>
      </c>
      <c r="H415" s="36">
        <v>1020</v>
      </c>
      <c r="I415" s="36">
        <v>1036.8499999999999</v>
      </c>
      <c r="J415" s="36">
        <v>1047.3499999999999</v>
      </c>
      <c r="K415" s="31">
        <v>1026.3499999999999</v>
      </c>
      <c r="L415" s="31">
        <v>999</v>
      </c>
      <c r="M415" s="31">
        <v>0.38832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770</v>
      </c>
      <c r="D416" s="36">
        <v>771.5</v>
      </c>
      <c r="E416" s="36">
        <v>754.5</v>
      </c>
      <c r="F416" s="36">
        <v>739</v>
      </c>
      <c r="G416" s="36">
        <v>722</v>
      </c>
      <c r="H416" s="36">
        <v>787</v>
      </c>
      <c r="I416" s="36">
        <v>804</v>
      </c>
      <c r="J416" s="36">
        <v>819.5</v>
      </c>
      <c r="K416" s="31">
        <v>788.5</v>
      </c>
      <c r="L416" s="31">
        <v>756</v>
      </c>
      <c r="M416" s="31">
        <v>2.81548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25312.25</v>
      </c>
      <c r="D417" s="36">
        <v>25090.733333333334</v>
      </c>
      <c r="E417" s="36">
        <v>24822.566666666666</v>
      </c>
      <c r="F417" s="36">
        <v>24332.883333333331</v>
      </c>
      <c r="G417" s="36">
        <v>24064.716666666664</v>
      </c>
      <c r="H417" s="36">
        <v>25580.416666666668</v>
      </c>
      <c r="I417" s="36">
        <v>25848.583333333332</v>
      </c>
      <c r="J417" s="36">
        <v>26338.26666666667</v>
      </c>
      <c r="K417" s="31">
        <v>25358.9</v>
      </c>
      <c r="L417" s="31">
        <v>24601.05</v>
      </c>
      <c r="M417" s="31">
        <v>0.53261999999999998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44</v>
      </c>
      <c r="D418" s="36">
        <v>44.433333333333337</v>
      </c>
      <c r="E418" s="36">
        <v>43.366666666666674</v>
      </c>
      <c r="F418" s="36">
        <v>42.733333333333334</v>
      </c>
      <c r="G418" s="36">
        <v>41.666666666666671</v>
      </c>
      <c r="H418" s="36">
        <v>45.066666666666677</v>
      </c>
      <c r="I418" s="36">
        <v>46.13333333333334</v>
      </c>
      <c r="J418" s="36">
        <v>46.76666666666668</v>
      </c>
      <c r="K418" s="31">
        <v>45.5</v>
      </c>
      <c r="L418" s="31">
        <v>43.8</v>
      </c>
      <c r="M418" s="31">
        <v>63.000639999999997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2480.9499999999998</v>
      </c>
      <c r="D419" s="36">
        <v>2467.1666666666665</v>
      </c>
      <c r="E419" s="36">
        <v>2434.4333333333329</v>
      </c>
      <c r="F419" s="36">
        <v>2387.9166666666665</v>
      </c>
      <c r="G419" s="36">
        <v>2355.1833333333329</v>
      </c>
      <c r="H419" s="36">
        <v>2513.6833333333329</v>
      </c>
      <c r="I419" s="36">
        <v>2546.4166666666665</v>
      </c>
      <c r="J419" s="36">
        <v>2592.9333333333329</v>
      </c>
      <c r="K419" s="31">
        <v>2499.9</v>
      </c>
      <c r="L419" s="31">
        <v>2420.65</v>
      </c>
      <c r="M419" s="31">
        <v>22.754709999999999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596.85</v>
      </c>
      <c r="D420" s="36">
        <v>609.75</v>
      </c>
      <c r="E420" s="36">
        <v>577.35</v>
      </c>
      <c r="F420" s="36">
        <v>557.85</v>
      </c>
      <c r="G420" s="36">
        <v>525.45000000000005</v>
      </c>
      <c r="H420" s="36">
        <v>629.25</v>
      </c>
      <c r="I420" s="36">
        <v>661.65000000000009</v>
      </c>
      <c r="J420" s="36">
        <v>681.15</v>
      </c>
      <c r="K420" s="31">
        <v>642.15</v>
      </c>
      <c r="L420" s="31">
        <v>590.25</v>
      </c>
      <c r="M420" s="31">
        <v>14.52486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4730.8500000000004</v>
      </c>
      <c r="D421" s="36">
        <v>4791.083333333333</v>
      </c>
      <c r="E421" s="36">
        <v>4609.7666666666664</v>
      </c>
      <c r="F421" s="36">
        <v>4488.6833333333334</v>
      </c>
      <c r="G421" s="36">
        <v>4307.3666666666668</v>
      </c>
      <c r="H421" s="36">
        <v>4912.1666666666661</v>
      </c>
      <c r="I421" s="36">
        <v>5093.4833333333336</v>
      </c>
      <c r="J421" s="36">
        <v>5214.5666666666657</v>
      </c>
      <c r="K421" s="31">
        <v>4972.3999999999996</v>
      </c>
      <c r="L421" s="31">
        <v>4670</v>
      </c>
      <c r="M421" s="31">
        <v>11.264329999999999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1450.25</v>
      </c>
      <c r="D422" s="36">
        <v>1465.8999999999999</v>
      </c>
      <c r="E422" s="36">
        <v>1405.4499999999998</v>
      </c>
      <c r="F422" s="36">
        <v>1360.6499999999999</v>
      </c>
      <c r="G422" s="36">
        <v>1300.1999999999998</v>
      </c>
      <c r="H422" s="36">
        <v>1510.6999999999998</v>
      </c>
      <c r="I422" s="36">
        <v>1571.15</v>
      </c>
      <c r="J422" s="36">
        <v>1615.9499999999998</v>
      </c>
      <c r="K422" s="31">
        <v>1526.35</v>
      </c>
      <c r="L422" s="31">
        <v>1421.1</v>
      </c>
      <c r="M422" s="31">
        <v>1.96913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7731.4</v>
      </c>
      <c r="D423" s="36">
        <v>7789.1833333333334</v>
      </c>
      <c r="E423" s="36">
        <v>7492.3666666666668</v>
      </c>
      <c r="F423" s="36">
        <v>7253.333333333333</v>
      </c>
      <c r="G423" s="36">
        <v>6956.5166666666664</v>
      </c>
      <c r="H423" s="36">
        <v>8028.2166666666672</v>
      </c>
      <c r="I423" s="36">
        <v>8325.0333333333347</v>
      </c>
      <c r="J423" s="36">
        <v>8564.0666666666675</v>
      </c>
      <c r="K423" s="31">
        <v>8086</v>
      </c>
      <c r="L423" s="31">
        <v>7550.15</v>
      </c>
      <c r="M423" s="31">
        <v>5.2873099999999997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701.35</v>
      </c>
      <c r="D424" s="36">
        <v>699.70000000000016</v>
      </c>
      <c r="E424" s="36">
        <v>684.20000000000027</v>
      </c>
      <c r="F424" s="36">
        <v>667.05000000000007</v>
      </c>
      <c r="G424" s="36">
        <v>651.55000000000018</v>
      </c>
      <c r="H424" s="36">
        <v>716.85000000000036</v>
      </c>
      <c r="I424" s="36">
        <v>732.35000000000014</v>
      </c>
      <c r="J424" s="36">
        <v>749.50000000000045</v>
      </c>
      <c r="K424" s="31">
        <v>715.2</v>
      </c>
      <c r="L424" s="31">
        <v>682.55</v>
      </c>
      <c r="M424" s="31">
        <v>23.122540000000001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782.85</v>
      </c>
      <c r="D425" s="36">
        <v>780.43333333333339</v>
      </c>
      <c r="E425" s="36">
        <v>767.41666666666674</v>
      </c>
      <c r="F425" s="36">
        <v>751.98333333333335</v>
      </c>
      <c r="G425" s="36">
        <v>738.9666666666667</v>
      </c>
      <c r="H425" s="36">
        <v>795.86666666666679</v>
      </c>
      <c r="I425" s="36">
        <v>808.88333333333344</v>
      </c>
      <c r="J425" s="36">
        <v>824.31666666666683</v>
      </c>
      <c r="K425" s="31">
        <v>793.45</v>
      </c>
      <c r="L425" s="31">
        <v>765</v>
      </c>
      <c r="M425" s="31">
        <v>2.7716400000000001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556.5</v>
      </c>
      <c r="D426" s="36">
        <v>554.51666666666665</v>
      </c>
      <c r="E426" s="36">
        <v>550.5333333333333</v>
      </c>
      <c r="F426" s="36">
        <v>544.56666666666661</v>
      </c>
      <c r="G426" s="36">
        <v>540.58333333333326</v>
      </c>
      <c r="H426" s="36">
        <v>560.48333333333335</v>
      </c>
      <c r="I426" s="36">
        <v>564.4666666666667</v>
      </c>
      <c r="J426" s="36">
        <v>570.43333333333339</v>
      </c>
      <c r="K426" s="31">
        <v>558.5</v>
      </c>
      <c r="L426" s="31">
        <v>548.54999999999995</v>
      </c>
      <c r="M426" s="31">
        <v>2.6653600000000002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773.7</v>
      </c>
      <c r="D427" s="36">
        <v>779.01666666666677</v>
      </c>
      <c r="E427" s="36">
        <v>765.23333333333358</v>
      </c>
      <c r="F427" s="36">
        <v>756.76666666666677</v>
      </c>
      <c r="G427" s="36">
        <v>742.98333333333358</v>
      </c>
      <c r="H427" s="36">
        <v>787.48333333333358</v>
      </c>
      <c r="I427" s="36">
        <v>801.26666666666665</v>
      </c>
      <c r="J427" s="36">
        <v>809.73333333333358</v>
      </c>
      <c r="K427" s="31">
        <v>792.8</v>
      </c>
      <c r="L427" s="31">
        <v>770.55</v>
      </c>
      <c r="M427" s="31">
        <v>167.7834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134.30000000000001</v>
      </c>
      <c r="D428" s="36">
        <v>136.13333333333333</v>
      </c>
      <c r="E428" s="36">
        <v>131.66666666666666</v>
      </c>
      <c r="F428" s="36">
        <v>129.03333333333333</v>
      </c>
      <c r="G428" s="36">
        <v>124.56666666666666</v>
      </c>
      <c r="H428" s="36">
        <v>138.76666666666665</v>
      </c>
      <c r="I428" s="36">
        <v>143.23333333333335</v>
      </c>
      <c r="J428" s="36">
        <v>145.86666666666665</v>
      </c>
      <c r="K428" s="31">
        <v>140.6</v>
      </c>
      <c r="L428" s="31">
        <v>133.5</v>
      </c>
      <c r="M428" s="31">
        <v>360.11903000000001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570.15</v>
      </c>
      <c r="D429" s="36">
        <v>574.99999999999989</v>
      </c>
      <c r="E429" s="36">
        <v>559.19999999999982</v>
      </c>
      <c r="F429" s="36">
        <v>548.24999999999989</v>
      </c>
      <c r="G429" s="36">
        <v>532.44999999999982</v>
      </c>
      <c r="H429" s="36">
        <v>585.94999999999982</v>
      </c>
      <c r="I429" s="36">
        <v>601.74999999999977</v>
      </c>
      <c r="J429" s="36">
        <v>612.69999999999982</v>
      </c>
      <c r="K429" s="31">
        <v>590.79999999999995</v>
      </c>
      <c r="L429" s="31">
        <v>564.04999999999995</v>
      </c>
      <c r="M429" s="31">
        <v>7.0335099999999997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128.6</v>
      </c>
      <c r="D430" s="36">
        <v>129.61666666666667</v>
      </c>
      <c r="E430" s="36">
        <v>124.98333333333335</v>
      </c>
      <c r="F430" s="36">
        <v>121.36666666666667</v>
      </c>
      <c r="G430" s="36">
        <v>116.73333333333335</v>
      </c>
      <c r="H430" s="36">
        <v>133.23333333333335</v>
      </c>
      <c r="I430" s="36">
        <v>137.86666666666667</v>
      </c>
      <c r="J430" s="36">
        <v>141.48333333333335</v>
      </c>
      <c r="K430" s="31">
        <v>134.25</v>
      </c>
      <c r="L430" s="31">
        <v>126</v>
      </c>
      <c r="M430" s="31">
        <v>12.761749999999999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353.3</v>
      </c>
      <c r="D431" s="36">
        <v>355.36666666666673</v>
      </c>
      <c r="E431" s="36">
        <v>349.88333333333344</v>
      </c>
      <c r="F431" s="36">
        <v>346.4666666666667</v>
      </c>
      <c r="G431" s="36">
        <v>340.98333333333341</v>
      </c>
      <c r="H431" s="36">
        <v>358.78333333333347</v>
      </c>
      <c r="I431" s="36">
        <v>364.26666666666671</v>
      </c>
      <c r="J431" s="36">
        <v>367.68333333333351</v>
      </c>
      <c r="K431" s="31">
        <v>360.85</v>
      </c>
      <c r="L431" s="31">
        <v>351.95</v>
      </c>
      <c r="M431" s="31">
        <v>6.1005399999999996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395.9</v>
      </c>
      <c r="D432" s="36">
        <v>395.13333333333338</v>
      </c>
      <c r="E432" s="36">
        <v>387.76666666666677</v>
      </c>
      <c r="F432" s="36">
        <v>379.63333333333338</v>
      </c>
      <c r="G432" s="36">
        <v>372.26666666666677</v>
      </c>
      <c r="H432" s="36">
        <v>403.26666666666677</v>
      </c>
      <c r="I432" s="36">
        <v>410.63333333333344</v>
      </c>
      <c r="J432" s="36">
        <v>418.76666666666677</v>
      </c>
      <c r="K432" s="31">
        <v>402.5</v>
      </c>
      <c r="L432" s="31">
        <v>387</v>
      </c>
      <c r="M432" s="31">
        <v>3.8973800000000001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1593.6</v>
      </c>
      <c r="D433" s="36">
        <v>1602.3333333333333</v>
      </c>
      <c r="E433" s="36">
        <v>1577.6666666666665</v>
      </c>
      <c r="F433" s="36">
        <v>1561.7333333333333</v>
      </c>
      <c r="G433" s="36">
        <v>1537.0666666666666</v>
      </c>
      <c r="H433" s="36">
        <v>1618.2666666666664</v>
      </c>
      <c r="I433" s="36">
        <v>1642.9333333333329</v>
      </c>
      <c r="J433" s="36">
        <v>1658.8666666666663</v>
      </c>
      <c r="K433" s="31">
        <v>1627</v>
      </c>
      <c r="L433" s="31">
        <v>1586.4</v>
      </c>
      <c r="M433" s="31">
        <v>29.943449999999999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615.6</v>
      </c>
      <c r="D434" s="36">
        <v>617.0333333333333</v>
      </c>
      <c r="E434" s="36">
        <v>608.56666666666661</v>
      </c>
      <c r="F434" s="36">
        <v>601.5333333333333</v>
      </c>
      <c r="G434" s="36">
        <v>593.06666666666661</v>
      </c>
      <c r="H434" s="36">
        <v>624.06666666666661</v>
      </c>
      <c r="I434" s="36">
        <v>632.5333333333333</v>
      </c>
      <c r="J434" s="36">
        <v>639.56666666666661</v>
      </c>
      <c r="K434" s="31">
        <v>625.5</v>
      </c>
      <c r="L434" s="31">
        <v>610</v>
      </c>
      <c r="M434" s="31">
        <v>3.6121099999999999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3978.85</v>
      </c>
      <c r="D435" s="36">
        <v>4040.5</v>
      </c>
      <c r="E435" s="36">
        <v>3860.7</v>
      </c>
      <c r="F435" s="36">
        <v>3742.5499999999997</v>
      </c>
      <c r="G435" s="36">
        <v>3562.7499999999995</v>
      </c>
      <c r="H435" s="36">
        <v>4158.6499999999996</v>
      </c>
      <c r="I435" s="36">
        <v>4338.4499999999989</v>
      </c>
      <c r="J435" s="36">
        <v>4456.6000000000004</v>
      </c>
      <c r="K435" s="31">
        <v>4220.3</v>
      </c>
      <c r="L435" s="31">
        <v>3922.35</v>
      </c>
      <c r="M435" s="31">
        <v>6.3405699999999996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1062.0999999999999</v>
      </c>
      <c r="D436" s="36">
        <v>1044.8999999999999</v>
      </c>
      <c r="E436" s="36">
        <v>1022.4999999999998</v>
      </c>
      <c r="F436" s="36">
        <v>982.89999999999986</v>
      </c>
      <c r="G436" s="36">
        <v>960.49999999999977</v>
      </c>
      <c r="H436" s="36">
        <v>1084.4999999999998</v>
      </c>
      <c r="I436" s="36">
        <v>1106.8999999999999</v>
      </c>
      <c r="J436" s="36">
        <v>1146.4999999999998</v>
      </c>
      <c r="K436" s="31">
        <v>1067.3</v>
      </c>
      <c r="L436" s="31">
        <v>1005.3</v>
      </c>
      <c r="M436" s="31">
        <v>1.4759199999999999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447</v>
      </c>
      <c r="D437" s="36">
        <v>450.13333333333338</v>
      </c>
      <c r="E437" s="36">
        <v>440.11666666666679</v>
      </c>
      <c r="F437" s="36">
        <v>433.23333333333341</v>
      </c>
      <c r="G437" s="36">
        <v>423.21666666666681</v>
      </c>
      <c r="H437" s="36">
        <v>457.01666666666677</v>
      </c>
      <c r="I437" s="36">
        <v>467.0333333333333</v>
      </c>
      <c r="J437" s="36">
        <v>473.91666666666674</v>
      </c>
      <c r="K437" s="31">
        <v>460.15</v>
      </c>
      <c r="L437" s="31">
        <v>443.25</v>
      </c>
      <c r="M437" s="31">
        <v>1.4626600000000001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424.85</v>
      </c>
      <c r="D438" s="36">
        <v>426.88333333333338</v>
      </c>
      <c r="E438" s="36">
        <v>418.76666666666677</v>
      </c>
      <c r="F438" s="36">
        <v>412.68333333333339</v>
      </c>
      <c r="G438" s="36">
        <v>404.56666666666678</v>
      </c>
      <c r="H438" s="36">
        <v>432.96666666666675</v>
      </c>
      <c r="I438" s="36">
        <v>441.08333333333343</v>
      </c>
      <c r="J438" s="36">
        <v>447.16666666666674</v>
      </c>
      <c r="K438" s="31">
        <v>435</v>
      </c>
      <c r="L438" s="31">
        <v>420.8</v>
      </c>
      <c r="M438" s="31">
        <v>2.10989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4027.95</v>
      </c>
      <c r="D439" s="36">
        <v>3984.6</v>
      </c>
      <c r="E439" s="36">
        <v>3924.35</v>
      </c>
      <c r="F439" s="36">
        <v>3820.75</v>
      </c>
      <c r="G439" s="36">
        <v>3760.5</v>
      </c>
      <c r="H439" s="36">
        <v>4088.2</v>
      </c>
      <c r="I439" s="36">
        <v>4148.45</v>
      </c>
      <c r="J439" s="36">
        <v>4252.0499999999993</v>
      </c>
      <c r="K439" s="31">
        <v>4044.85</v>
      </c>
      <c r="L439" s="31">
        <v>3881</v>
      </c>
      <c r="M439" s="31">
        <v>1.17377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650.70000000000005</v>
      </c>
      <c r="D440" s="36">
        <v>653.7166666666667</v>
      </c>
      <c r="E440" s="36">
        <v>642.13333333333344</v>
      </c>
      <c r="F440" s="36">
        <v>633.56666666666672</v>
      </c>
      <c r="G440" s="36">
        <v>621.98333333333346</v>
      </c>
      <c r="H440" s="36">
        <v>662.28333333333342</v>
      </c>
      <c r="I440" s="36">
        <v>673.86666666666667</v>
      </c>
      <c r="J440" s="36">
        <v>682.43333333333339</v>
      </c>
      <c r="K440" s="31">
        <v>665.3</v>
      </c>
      <c r="L440" s="31">
        <v>645.15</v>
      </c>
      <c r="M440" s="31">
        <v>0.90280000000000005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39.35</v>
      </c>
      <c r="D441" s="36">
        <v>40.116666666666667</v>
      </c>
      <c r="E441" s="36">
        <v>38.233333333333334</v>
      </c>
      <c r="F441" s="36">
        <v>37.116666666666667</v>
      </c>
      <c r="G441" s="36">
        <v>35.233333333333334</v>
      </c>
      <c r="H441" s="36">
        <v>41.233333333333334</v>
      </c>
      <c r="I441" s="36">
        <v>43.116666666666674</v>
      </c>
      <c r="J441" s="36">
        <v>44.233333333333334</v>
      </c>
      <c r="K441" s="31">
        <v>42</v>
      </c>
      <c r="L441" s="31">
        <v>39</v>
      </c>
      <c r="M441" s="31">
        <v>395.27748000000003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669.85</v>
      </c>
      <c r="D442" s="36">
        <v>677.4</v>
      </c>
      <c r="E442" s="36">
        <v>657.05</v>
      </c>
      <c r="F442" s="36">
        <v>644.25</v>
      </c>
      <c r="G442" s="36">
        <v>623.9</v>
      </c>
      <c r="H442" s="36">
        <v>690.19999999999993</v>
      </c>
      <c r="I442" s="36">
        <v>710.55000000000007</v>
      </c>
      <c r="J442" s="36">
        <v>723.34999999999991</v>
      </c>
      <c r="K442" s="31">
        <v>697.75</v>
      </c>
      <c r="L442" s="31">
        <v>664.6</v>
      </c>
      <c r="M442" s="31">
        <v>30.199470000000002</v>
      </c>
      <c r="N442" s="1"/>
      <c r="O442" s="1"/>
    </row>
    <row r="443" spans="1:15" ht="12.75" customHeight="1">
      <c r="A443" s="33">
        <v>433</v>
      </c>
      <c r="B443" s="53" t="s">
        <v>898</v>
      </c>
      <c r="C443" s="31">
        <v>875.55</v>
      </c>
      <c r="D443" s="36">
        <v>880.93333333333339</v>
      </c>
      <c r="E443" s="36">
        <v>866.86666666666679</v>
      </c>
      <c r="F443" s="36">
        <v>858.18333333333339</v>
      </c>
      <c r="G443" s="36">
        <v>844.11666666666679</v>
      </c>
      <c r="H443" s="36">
        <v>889.61666666666679</v>
      </c>
      <c r="I443" s="36">
        <v>903.68333333333339</v>
      </c>
      <c r="J443" s="36">
        <v>912.36666666666679</v>
      </c>
      <c r="K443" s="31">
        <v>895</v>
      </c>
      <c r="L443" s="31">
        <v>872.25</v>
      </c>
      <c r="M443" s="31">
        <v>0.47133999999999998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685.15</v>
      </c>
      <c r="D444" s="36">
        <v>688.84999999999991</v>
      </c>
      <c r="E444" s="36">
        <v>678.39999999999986</v>
      </c>
      <c r="F444" s="36">
        <v>671.65</v>
      </c>
      <c r="G444" s="36">
        <v>661.19999999999993</v>
      </c>
      <c r="H444" s="36">
        <v>695.5999999999998</v>
      </c>
      <c r="I444" s="36">
        <v>706.04999999999984</v>
      </c>
      <c r="J444" s="36">
        <v>712.79999999999973</v>
      </c>
      <c r="K444" s="31">
        <v>699.3</v>
      </c>
      <c r="L444" s="31">
        <v>682.1</v>
      </c>
      <c r="M444" s="31">
        <v>9.4305400000000006</v>
      </c>
      <c r="N444" s="1"/>
      <c r="O444" s="1"/>
    </row>
    <row r="445" spans="1:15" ht="12.75" customHeight="1">
      <c r="A445" s="33">
        <v>435</v>
      </c>
      <c r="B445" s="53" t="s">
        <v>899</v>
      </c>
      <c r="C445" s="31">
        <v>508.7</v>
      </c>
      <c r="D445" s="36">
        <v>513.65</v>
      </c>
      <c r="E445" s="36">
        <v>499.04999999999995</v>
      </c>
      <c r="F445" s="36">
        <v>489.4</v>
      </c>
      <c r="G445" s="36">
        <v>474.79999999999995</v>
      </c>
      <c r="H445" s="36">
        <v>523.29999999999995</v>
      </c>
      <c r="I445" s="36">
        <v>537.90000000000009</v>
      </c>
      <c r="J445" s="36">
        <v>547.54999999999995</v>
      </c>
      <c r="K445" s="31">
        <v>528.25</v>
      </c>
      <c r="L445" s="31">
        <v>504</v>
      </c>
      <c r="M445" s="31">
        <v>6.2285599999999999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707.35</v>
      </c>
      <c r="D446" s="36">
        <v>713.1</v>
      </c>
      <c r="E446" s="36">
        <v>696.25</v>
      </c>
      <c r="F446" s="36">
        <v>685.15</v>
      </c>
      <c r="G446" s="36">
        <v>668.3</v>
      </c>
      <c r="H446" s="36">
        <v>724.2</v>
      </c>
      <c r="I446" s="36">
        <v>741.05000000000018</v>
      </c>
      <c r="J446" s="36">
        <v>752.15000000000009</v>
      </c>
      <c r="K446" s="31">
        <v>729.95</v>
      </c>
      <c r="L446" s="31">
        <v>702</v>
      </c>
      <c r="M446" s="31">
        <v>0.41855999999999999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50.65</v>
      </c>
      <c r="D447" s="36">
        <v>51.45000000000001</v>
      </c>
      <c r="E447" s="36">
        <v>49.40000000000002</v>
      </c>
      <c r="F447" s="36">
        <v>48.150000000000013</v>
      </c>
      <c r="G447" s="36">
        <v>46.100000000000023</v>
      </c>
      <c r="H447" s="36">
        <v>52.700000000000017</v>
      </c>
      <c r="I447" s="36">
        <v>54.750000000000014</v>
      </c>
      <c r="J447" s="36">
        <v>56.000000000000014</v>
      </c>
      <c r="K447" s="31">
        <v>53.5</v>
      </c>
      <c r="L447" s="31">
        <v>50.2</v>
      </c>
      <c r="M447" s="31">
        <v>33.48442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2268.35</v>
      </c>
      <c r="D448" s="36">
        <v>2275.9166666666665</v>
      </c>
      <c r="E448" s="36">
        <v>2247.4833333333331</v>
      </c>
      <c r="F448" s="36">
        <v>2226.6166666666668</v>
      </c>
      <c r="G448" s="36">
        <v>2198.1833333333334</v>
      </c>
      <c r="H448" s="36">
        <v>2296.7833333333328</v>
      </c>
      <c r="I448" s="36">
        <v>2325.2166666666662</v>
      </c>
      <c r="J448" s="36">
        <v>2346.0833333333326</v>
      </c>
      <c r="K448" s="31">
        <v>2304.35</v>
      </c>
      <c r="L448" s="31">
        <v>2255.0500000000002</v>
      </c>
      <c r="M448" s="31">
        <v>7.1566799999999997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928.4</v>
      </c>
      <c r="D449" s="36">
        <v>938.13333333333333</v>
      </c>
      <c r="E449" s="36">
        <v>915.26666666666665</v>
      </c>
      <c r="F449" s="36">
        <v>902.13333333333333</v>
      </c>
      <c r="G449" s="36">
        <v>879.26666666666665</v>
      </c>
      <c r="H449" s="36">
        <v>951.26666666666665</v>
      </c>
      <c r="I449" s="36">
        <v>974.13333333333321</v>
      </c>
      <c r="J449" s="36">
        <v>987.26666666666665</v>
      </c>
      <c r="K449" s="31">
        <v>961</v>
      </c>
      <c r="L449" s="31">
        <v>925</v>
      </c>
      <c r="M449" s="31">
        <v>2.8135500000000002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1175.4000000000001</v>
      </c>
      <c r="D450" s="36">
        <v>1189.1333333333334</v>
      </c>
      <c r="E450" s="36">
        <v>1156.2666666666669</v>
      </c>
      <c r="F450" s="36">
        <v>1137.1333333333334</v>
      </c>
      <c r="G450" s="36">
        <v>1104.2666666666669</v>
      </c>
      <c r="H450" s="36">
        <v>1208.2666666666669</v>
      </c>
      <c r="I450" s="36">
        <v>1241.1333333333332</v>
      </c>
      <c r="J450" s="36">
        <v>1260.2666666666669</v>
      </c>
      <c r="K450" s="31">
        <v>1222</v>
      </c>
      <c r="L450" s="31">
        <v>1170</v>
      </c>
      <c r="M450" s="31">
        <v>147.13647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1954.55</v>
      </c>
      <c r="D451" s="36">
        <v>1978.3333333333333</v>
      </c>
      <c r="E451" s="36">
        <v>1922.7666666666664</v>
      </c>
      <c r="F451" s="36">
        <v>1890.9833333333331</v>
      </c>
      <c r="G451" s="36">
        <v>1835.4166666666663</v>
      </c>
      <c r="H451" s="36">
        <v>2010.1166666666666</v>
      </c>
      <c r="I451" s="36">
        <v>2065.6833333333334</v>
      </c>
      <c r="J451" s="36">
        <v>2097.4666666666667</v>
      </c>
      <c r="K451" s="31">
        <v>2033.9</v>
      </c>
      <c r="L451" s="31">
        <v>1946.55</v>
      </c>
      <c r="M451" s="31">
        <v>8.2036999999999995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4122.3500000000004</v>
      </c>
      <c r="D452" s="36">
        <v>4121.45</v>
      </c>
      <c r="E452" s="36">
        <v>4089.8999999999996</v>
      </c>
      <c r="F452" s="36">
        <v>4057.45</v>
      </c>
      <c r="G452" s="36">
        <v>4025.8999999999996</v>
      </c>
      <c r="H452" s="36">
        <v>4153.8999999999996</v>
      </c>
      <c r="I452" s="36">
        <v>4185.4500000000007</v>
      </c>
      <c r="J452" s="36">
        <v>4217.8999999999996</v>
      </c>
      <c r="K452" s="31">
        <v>4153</v>
      </c>
      <c r="L452" s="31">
        <v>4089</v>
      </c>
      <c r="M452" s="31">
        <v>23.040679999999998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1220.6500000000001</v>
      </c>
      <c r="D453" s="36">
        <v>1232.8833333333334</v>
      </c>
      <c r="E453" s="36">
        <v>1196.7666666666669</v>
      </c>
      <c r="F453" s="36">
        <v>1172.8833333333334</v>
      </c>
      <c r="G453" s="36">
        <v>1136.7666666666669</v>
      </c>
      <c r="H453" s="36">
        <v>1256.7666666666669</v>
      </c>
      <c r="I453" s="36">
        <v>1292.8833333333332</v>
      </c>
      <c r="J453" s="36">
        <v>1316.7666666666669</v>
      </c>
      <c r="K453" s="31">
        <v>1269</v>
      </c>
      <c r="L453" s="31">
        <v>1209</v>
      </c>
      <c r="M453" s="31">
        <v>26.091650000000001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7702.95</v>
      </c>
      <c r="D454" s="36">
        <v>7694.7</v>
      </c>
      <c r="E454" s="36">
        <v>7641.4</v>
      </c>
      <c r="F454" s="36">
        <v>7579.8499999999995</v>
      </c>
      <c r="G454" s="36">
        <v>7526.5499999999993</v>
      </c>
      <c r="H454" s="36">
        <v>7756.25</v>
      </c>
      <c r="I454" s="36">
        <v>7809.5500000000011</v>
      </c>
      <c r="J454" s="36">
        <v>7871.1</v>
      </c>
      <c r="K454" s="31">
        <v>7748</v>
      </c>
      <c r="L454" s="31">
        <v>7633.15</v>
      </c>
      <c r="M454" s="31">
        <v>1.327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9269</v>
      </c>
      <c r="D455" s="36">
        <v>9416</v>
      </c>
      <c r="E455" s="36">
        <v>9122</v>
      </c>
      <c r="F455" s="36">
        <v>8975</v>
      </c>
      <c r="G455" s="36">
        <v>8681</v>
      </c>
      <c r="H455" s="36">
        <v>9563</v>
      </c>
      <c r="I455" s="36">
        <v>9857</v>
      </c>
      <c r="J455" s="36">
        <v>10004</v>
      </c>
      <c r="K455" s="31">
        <v>9710</v>
      </c>
      <c r="L455" s="31">
        <v>9269</v>
      </c>
      <c r="M455" s="31">
        <v>0.42410999999999999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684.25</v>
      </c>
      <c r="D456" s="36">
        <v>683.44999999999993</v>
      </c>
      <c r="E456" s="36">
        <v>675.89999999999986</v>
      </c>
      <c r="F456" s="36">
        <v>667.55</v>
      </c>
      <c r="G456" s="36">
        <v>659.99999999999989</v>
      </c>
      <c r="H456" s="36">
        <v>691.79999999999984</v>
      </c>
      <c r="I456" s="36">
        <v>699.3499999999998</v>
      </c>
      <c r="J456" s="36">
        <v>707.69999999999982</v>
      </c>
      <c r="K456" s="31">
        <v>691</v>
      </c>
      <c r="L456" s="31">
        <v>675.1</v>
      </c>
      <c r="M456" s="31">
        <v>21.966149999999999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1028</v>
      </c>
      <c r="D457" s="36">
        <v>1028.3166666666666</v>
      </c>
      <c r="E457" s="36">
        <v>1020.6833333333332</v>
      </c>
      <c r="F457" s="36">
        <v>1013.3666666666666</v>
      </c>
      <c r="G457" s="36">
        <v>1005.7333333333331</v>
      </c>
      <c r="H457" s="36">
        <v>1035.6333333333332</v>
      </c>
      <c r="I457" s="36">
        <v>1043.2666666666664</v>
      </c>
      <c r="J457" s="36">
        <v>1050.5833333333333</v>
      </c>
      <c r="K457" s="31">
        <v>1035.95</v>
      </c>
      <c r="L457" s="31">
        <v>1021</v>
      </c>
      <c r="M457" s="31">
        <v>75.024500000000003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413.15</v>
      </c>
      <c r="D458" s="36">
        <v>413.09999999999997</v>
      </c>
      <c r="E458" s="36">
        <v>404.69999999999993</v>
      </c>
      <c r="F458" s="36">
        <v>396.24999999999994</v>
      </c>
      <c r="G458" s="36">
        <v>387.84999999999991</v>
      </c>
      <c r="H458" s="36">
        <v>421.54999999999995</v>
      </c>
      <c r="I458" s="36">
        <v>429.94999999999993</v>
      </c>
      <c r="J458" s="36">
        <v>438.4</v>
      </c>
      <c r="K458" s="31">
        <v>421.5</v>
      </c>
      <c r="L458" s="31">
        <v>404.65</v>
      </c>
      <c r="M458" s="31">
        <v>391.22073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153.44999999999999</v>
      </c>
      <c r="D459" s="36">
        <v>155.11666666666667</v>
      </c>
      <c r="E459" s="36">
        <v>151.33333333333334</v>
      </c>
      <c r="F459" s="36">
        <v>149.21666666666667</v>
      </c>
      <c r="G459" s="36">
        <v>145.43333333333334</v>
      </c>
      <c r="H459" s="36">
        <v>157.23333333333335</v>
      </c>
      <c r="I459" s="36">
        <v>161.01666666666665</v>
      </c>
      <c r="J459" s="36">
        <v>163.13333333333335</v>
      </c>
      <c r="K459" s="31">
        <v>158.9</v>
      </c>
      <c r="L459" s="31">
        <v>153</v>
      </c>
      <c r="M459" s="31">
        <v>541.55385000000001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85.6</v>
      </c>
      <c r="D460" s="36">
        <v>86.966666666666654</v>
      </c>
      <c r="E460" s="36">
        <v>83.633333333333312</v>
      </c>
      <c r="F460" s="36">
        <v>81.666666666666657</v>
      </c>
      <c r="G460" s="36">
        <v>78.333333333333314</v>
      </c>
      <c r="H460" s="36">
        <v>88.933333333333309</v>
      </c>
      <c r="I460" s="36">
        <v>92.266666666666652</v>
      </c>
      <c r="J460" s="36">
        <v>94.233333333333306</v>
      </c>
      <c r="K460" s="31">
        <v>90.3</v>
      </c>
      <c r="L460" s="31">
        <v>85</v>
      </c>
      <c r="M460" s="31">
        <v>51.653410000000001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2914.7</v>
      </c>
      <c r="D461" s="36">
        <v>2935.1833333333329</v>
      </c>
      <c r="E461" s="36">
        <v>2879.516666666666</v>
      </c>
      <c r="F461" s="36">
        <v>2844.333333333333</v>
      </c>
      <c r="G461" s="36">
        <v>2788.6666666666661</v>
      </c>
      <c r="H461" s="36">
        <v>2970.3666666666659</v>
      </c>
      <c r="I461" s="36">
        <v>3026.0333333333328</v>
      </c>
      <c r="J461" s="36">
        <v>3061.2166666666658</v>
      </c>
      <c r="K461" s="31">
        <v>2990.85</v>
      </c>
      <c r="L461" s="31">
        <v>2900</v>
      </c>
      <c r="M461" s="31">
        <v>0.26173000000000002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1289</v>
      </c>
      <c r="D462" s="36">
        <v>1286.9333333333334</v>
      </c>
      <c r="E462" s="36">
        <v>1277.5666666666668</v>
      </c>
      <c r="F462" s="36">
        <v>1266.1333333333334</v>
      </c>
      <c r="G462" s="36">
        <v>1256.7666666666669</v>
      </c>
      <c r="H462" s="36">
        <v>1298.3666666666668</v>
      </c>
      <c r="I462" s="36">
        <v>1307.7333333333336</v>
      </c>
      <c r="J462" s="36">
        <v>1319.1666666666667</v>
      </c>
      <c r="K462" s="31">
        <v>1296.3</v>
      </c>
      <c r="L462" s="31">
        <v>1275.5</v>
      </c>
      <c r="M462" s="31">
        <v>15.77732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731</v>
      </c>
      <c r="D463" s="36">
        <v>743.66666666666663</v>
      </c>
      <c r="E463" s="36">
        <v>717.33333333333326</v>
      </c>
      <c r="F463" s="36">
        <v>703.66666666666663</v>
      </c>
      <c r="G463" s="36">
        <v>677.33333333333326</v>
      </c>
      <c r="H463" s="36">
        <v>757.33333333333326</v>
      </c>
      <c r="I463" s="36">
        <v>783.66666666666652</v>
      </c>
      <c r="J463" s="36">
        <v>797.33333333333326</v>
      </c>
      <c r="K463" s="31">
        <v>770</v>
      </c>
      <c r="L463" s="31">
        <v>730</v>
      </c>
      <c r="M463" s="31">
        <v>3.5548099999999998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251.3</v>
      </c>
      <c r="D464" s="36">
        <v>255.43333333333331</v>
      </c>
      <c r="E464" s="36">
        <v>244.86666666666662</v>
      </c>
      <c r="F464" s="36">
        <v>238.43333333333331</v>
      </c>
      <c r="G464" s="36">
        <v>227.86666666666662</v>
      </c>
      <c r="H464" s="36">
        <v>261.86666666666662</v>
      </c>
      <c r="I464" s="36">
        <v>272.43333333333328</v>
      </c>
      <c r="J464" s="36">
        <v>278.86666666666662</v>
      </c>
      <c r="K464" s="31">
        <v>266</v>
      </c>
      <c r="L464" s="31">
        <v>249</v>
      </c>
      <c r="M464" s="31">
        <v>18.224799999999998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810.55</v>
      </c>
      <c r="D465" s="36">
        <v>810.19999999999993</v>
      </c>
      <c r="E465" s="36">
        <v>801.69999999999982</v>
      </c>
      <c r="F465" s="36">
        <v>792.84999999999991</v>
      </c>
      <c r="G465" s="36">
        <v>784.3499999999998</v>
      </c>
      <c r="H465" s="36">
        <v>819.04999999999984</v>
      </c>
      <c r="I465" s="36">
        <v>827.55000000000007</v>
      </c>
      <c r="J465" s="36">
        <v>836.39999999999986</v>
      </c>
      <c r="K465" s="31">
        <v>818.7</v>
      </c>
      <c r="L465" s="31">
        <v>801.35</v>
      </c>
      <c r="M465" s="31">
        <v>9.3655600000000003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3618.1</v>
      </c>
      <c r="D466" s="36">
        <v>3591.9</v>
      </c>
      <c r="E466" s="36">
        <v>3457.8</v>
      </c>
      <c r="F466" s="36">
        <v>3297.5</v>
      </c>
      <c r="G466" s="36">
        <v>3163.4</v>
      </c>
      <c r="H466" s="36">
        <v>3752.2000000000003</v>
      </c>
      <c r="I466" s="36">
        <v>3886.2999999999997</v>
      </c>
      <c r="J466" s="36">
        <v>4046.6000000000004</v>
      </c>
      <c r="K466" s="31">
        <v>3726</v>
      </c>
      <c r="L466" s="31">
        <v>3431.6</v>
      </c>
      <c r="M466" s="31">
        <v>1.4149400000000001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2565.5500000000002</v>
      </c>
      <c r="D467" s="36">
        <v>2584.1666666666665</v>
      </c>
      <c r="E467" s="36">
        <v>2535.3833333333332</v>
      </c>
      <c r="F467" s="36">
        <v>2505.2166666666667</v>
      </c>
      <c r="G467" s="36">
        <v>2456.4333333333334</v>
      </c>
      <c r="H467" s="36">
        <v>2614.333333333333</v>
      </c>
      <c r="I467" s="36">
        <v>2663.1166666666668</v>
      </c>
      <c r="J467" s="36">
        <v>2693.2833333333328</v>
      </c>
      <c r="K467" s="31">
        <v>2632.95</v>
      </c>
      <c r="L467" s="31">
        <v>2554</v>
      </c>
      <c r="M467" s="31">
        <v>0.54686000000000001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3750.15</v>
      </c>
      <c r="D468" s="36">
        <v>3766.7333333333336</v>
      </c>
      <c r="E468" s="36">
        <v>3725.4666666666672</v>
      </c>
      <c r="F468" s="36">
        <v>3700.7833333333338</v>
      </c>
      <c r="G468" s="36">
        <v>3659.5166666666673</v>
      </c>
      <c r="H468" s="36">
        <v>3791.416666666667</v>
      </c>
      <c r="I468" s="36">
        <v>3832.6833333333334</v>
      </c>
      <c r="J468" s="36">
        <v>3857.3666666666668</v>
      </c>
      <c r="K468" s="31">
        <v>3808</v>
      </c>
      <c r="L468" s="31">
        <v>3742.05</v>
      </c>
      <c r="M468" s="31">
        <v>5.9784800000000002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2697.8</v>
      </c>
      <c r="D469" s="36">
        <v>2702.2000000000003</v>
      </c>
      <c r="E469" s="36">
        <v>2660.4000000000005</v>
      </c>
      <c r="F469" s="36">
        <v>2623.0000000000005</v>
      </c>
      <c r="G469" s="36">
        <v>2581.2000000000007</v>
      </c>
      <c r="H469" s="36">
        <v>2739.6000000000004</v>
      </c>
      <c r="I469" s="36">
        <v>2781.4000000000005</v>
      </c>
      <c r="J469" s="36">
        <v>2818.8</v>
      </c>
      <c r="K469" s="31">
        <v>2744</v>
      </c>
      <c r="L469" s="31">
        <v>2664.8</v>
      </c>
      <c r="M469" s="31">
        <v>3.7513000000000001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1159.1500000000001</v>
      </c>
      <c r="D470" s="36">
        <v>1194.5833333333333</v>
      </c>
      <c r="E470" s="36">
        <v>1101.6666666666665</v>
      </c>
      <c r="F470" s="36">
        <v>1044.1833333333332</v>
      </c>
      <c r="G470" s="36">
        <v>951.26666666666642</v>
      </c>
      <c r="H470" s="36">
        <v>1252.0666666666666</v>
      </c>
      <c r="I470" s="36">
        <v>1344.9833333333331</v>
      </c>
      <c r="J470" s="36">
        <v>1402.4666666666667</v>
      </c>
      <c r="K470" s="31">
        <v>1287.5</v>
      </c>
      <c r="L470" s="31">
        <v>1137.0999999999999</v>
      </c>
      <c r="M470" s="31">
        <v>95.471080000000001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4004.7</v>
      </c>
      <c r="D471" s="36">
        <v>4049.5833333333335</v>
      </c>
      <c r="E471" s="36">
        <v>3855.2166666666672</v>
      </c>
      <c r="F471" s="36">
        <v>3705.7333333333336</v>
      </c>
      <c r="G471" s="36">
        <v>3511.3666666666672</v>
      </c>
      <c r="H471" s="36">
        <v>4199.0666666666675</v>
      </c>
      <c r="I471" s="36">
        <v>4393.4333333333325</v>
      </c>
      <c r="J471" s="36">
        <v>4542.916666666667</v>
      </c>
      <c r="K471" s="31">
        <v>4243.95</v>
      </c>
      <c r="L471" s="31">
        <v>3900.1</v>
      </c>
      <c r="M471" s="31">
        <v>37.576340000000002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39.1</v>
      </c>
      <c r="D472" s="36">
        <v>39.616666666666667</v>
      </c>
      <c r="E472" s="36">
        <v>38.433333333333337</v>
      </c>
      <c r="F472" s="36">
        <v>37.766666666666673</v>
      </c>
      <c r="G472" s="36">
        <v>36.583333333333343</v>
      </c>
      <c r="H472" s="36">
        <v>40.283333333333331</v>
      </c>
      <c r="I472" s="36">
        <v>41.466666666666654</v>
      </c>
      <c r="J472" s="36">
        <v>42.133333333333326</v>
      </c>
      <c r="K472" s="31">
        <v>40.799999999999997</v>
      </c>
      <c r="L472" s="31">
        <v>38.950000000000003</v>
      </c>
      <c r="M472" s="31">
        <v>108.79904000000001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334.9</v>
      </c>
      <c r="D473" s="36">
        <v>335.95</v>
      </c>
      <c r="E473" s="36">
        <v>331.25</v>
      </c>
      <c r="F473" s="36">
        <v>327.60000000000002</v>
      </c>
      <c r="G473" s="36">
        <v>322.90000000000003</v>
      </c>
      <c r="H473" s="36">
        <v>339.59999999999997</v>
      </c>
      <c r="I473" s="36">
        <v>344.2999999999999</v>
      </c>
      <c r="J473" s="36">
        <v>347.94999999999993</v>
      </c>
      <c r="K473" s="31">
        <v>340.65</v>
      </c>
      <c r="L473" s="31">
        <v>332.3</v>
      </c>
      <c r="M473" s="31">
        <v>4.85046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480.65</v>
      </c>
      <c r="D474" s="36">
        <v>485.26666666666665</v>
      </c>
      <c r="E474" s="36">
        <v>469.13333333333333</v>
      </c>
      <c r="F474" s="36">
        <v>457.61666666666667</v>
      </c>
      <c r="G474" s="36">
        <v>441.48333333333335</v>
      </c>
      <c r="H474" s="36">
        <v>496.7833333333333</v>
      </c>
      <c r="I474" s="36">
        <v>512.91666666666663</v>
      </c>
      <c r="J474" s="36">
        <v>524.43333333333328</v>
      </c>
      <c r="K474" s="31">
        <v>501.4</v>
      </c>
      <c r="L474" s="31">
        <v>473.75</v>
      </c>
      <c r="M474" s="31">
        <v>15.662839999999999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3556.5</v>
      </c>
      <c r="D475" s="36">
        <v>3537.5</v>
      </c>
      <c r="E475" s="36">
        <v>3475</v>
      </c>
      <c r="F475" s="36">
        <v>3393.5</v>
      </c>
      <c r="G475" s="36">
        <v>3331</v>
      </c>
      <c r="H475" s="36">
        <v>3619</v>
      </c>
      <c r="I475" s="36">
        <v>3681.5</v>
      </c>
      <c r="J475" s="36">
        <v>3763</v>
      </c>
      <c r="K475" s="31">
        <v>3600</v>
      </c>
      <c r="L475" s="31">
        <v>3456</v>
      </c>
      <c r="M475" s="31">
        <v>2.4852799999999999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55</v>
      </c>
      <c r="D476" s="36">
        <v>54.983333333333327</v>
      </c>
      <c r="E476" s="36">
        <v>54.066666666666656</v>
      </c>
      <c r="F476" s="36">
        <v>53.133333333333326</v>
      </c>
      <c r="G476" s="36">
        <v>52.216666666666654</v>
      </c>
      <c r="H476" s="36">
        <v>55.916666666666657</v>
      </c>
      <c r="I476" s="36">
        <v>56.833333333333329</v>
      </c>
      <c r="J476" s="36">
        <v>57.766666666666659</v>
      </c>
      <c r="K476" s="31">
        <v>55.9</v>
      </c>
      <c r="L476" s="31">
        <v>54.05</v>
      </c>
      <c r="M476" s="31">
        <v>222.17194000000001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644.70000000000005</v>
      </c>
      <c r="D477" s="36">
        <v>643.83333333333337</v>
      </c>
      <c r="E477" s="36">
        <v>632.66666666666674</v>
      </c>
      <c r="F477" s="36">
        <v>620.63333333333333</v>
      </c>
      <c r="G477" s="36">
        <v>609.4666666666667</v>
      </c>
      <c r="H477" s="36">
        <v>655.86666666666679</v>
      </c>
      <c r="I477" s="36">
        <v>667.03333333333353</v>
      </c>
      <c r="J477" s="36">
        <v>679.06666666666683</v>
      </c>
      <c r="K477" s="31">
        <v>655</v>
      </c>
      <c r="L477" s="31">
        <v>631.79999999999995</v>
      </c>
      <c r="M477" s="31">
        <v>5.88347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476.55</v>
      </c>
      <c r="D478" s="36">
        <v>480.01666666666665</v>
      </c>
      <c r="E478" s="36">
        <v>472.0333333333333</v>
      </c>
      <c r="F478" s="36">
        <v>467.51666666666665</v>
      </c>
      <c r="G478" s="36">
        <v>459.5333333333333</v>
      </c>
      <c r="H478" s="36">
        <v>484.5333333333333</v>
      </c>
      <c r="I478" s="36">
        <v>492.51666666666665</v>
      </c>
      <c r="J478" s="36">
        <v>497.0333333333333</v>
      </c>
      <c r="K478" s="31">
        <v>488</v>
      </c>
      <c r="L478" s="31">
        <v>475.5</v>
      </c>
      <c r="M478" s="31">
        <v>28.883379999999999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874.25</v>
      </c>
      <c r="D479" s="36">
        <v>880.16666666666663</v>
      </c>
      <c r="E479" s="36">
        <v>865.33333333333326</v>
      </c>
      <c r="F479" s="36">
        <v>856.41666666666663</v>
      </c>
      <c r="G479" s="36">
        <v>841.58333333333326</v>
      </c>
      <c r="H479" s="36">
        <v>889.08333333333326</v>
      </c>
      <c r="I479" s="36">
        <v>903.91666666666652</v>
      </c>
      <c r="J479" s="36">
        <v>912.83333333333326</v>
      </c>
      <c r="K479" s="31">
        <v>895</v>
      </c>
      <c r="L479" s="31">
        <v>871.25</v>
      </c>
      <c r="M479" s="31">
        <v>0.64863000000000004</v>
      </c>
      <c r="N479" s="1"/>
      <c r="O479" s="1"/>
    </row>
    <row r="480" spans="1:15" ht="12.75" customHeight="1">
      <c r="A480" s="33">
        <v>470</v>
      </c>
      <c r="B480" s="53" t="s">
        <v>900</v>
      </c>
      <c r="C480" s="31">
        <v>50.85</v>
      </c>
      <c r="D480" s="36">
        <v>51.216666666666669</v>
      </c>
      <c r="E480" s="36">
        <v>50.283333333333339</v>
      </c>
      <c r="F480" s="36">
        <v>49.716666666666669</v>
      </c>
      <c r="G480" s="36">
        <v>48.783333333333339</v>
      </c>
      <c r="H480" s="36">
        <v>51.783333333333339</v>
      </c>
      <c r="I480" s="36">
        <v>52.716666666666676</v>
      </c>
      <c r="J480" s="36">
        <v>53.283333333333339</v>
      </c>
      <c r="K480" s="31">
        <v>52.15</v>
      </c>
      <c r="L480" s="31">
        <v>50.65</v>
      </c>
      <c r="M480" s="31">
        <v>39.153840000000002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9697.9</v>
      </c>
      <c r="D481" s="36">
        <v>9731.8000000000011</v>
      </c>
      <c r="E481" s="36">
        <v>9639.0000000000018</v>
      </c>
      <c r="F481" s="36">
        <v>9580.1</v>
      </c>
      <c r="G481" s="36">
        <v>9487.3000000000011</v>
      </c>
      <c r="H481" s="36">
        <v>9790.7000000000025</v>
      </c>
      <c r="I481" s="36">
        <v>9883.5000000000018</v>
      </c>
      <c r="J481" s="31">
        <v>9942.4000000000033</v>
      </c>
      <c r="K481" s="31">
        <v>9824.6</v>
      </c>
      <c r="L481" s="31">
        <v>9672.9</v>
      </c>
      <c r="M481" s="53">
        <v>3.1930299999999998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153.75</v>
      </c>
      <c r="D482" s="36">
        <v>155.78333333333333</v>
      </c>
      <c r="E482" s="36">
        <v>150.71666666666667</v>
      </c>
      <c r="F482" s="36">
        <v>147.68333333333334</v>
      </c>
      <c r="G482" s="36">
        <v>142.61666666666667</v>
      </c>
      <c r="H482" s="36">
        <v>158.81666666666666</v>
      </c>
      <c r="I482" s="36">
        <v>163.88333333333333</v>
      </c>
      <c r="J482" s="31">
        <v>166.91666666666666</v>
      </c>
      <c r="K482" s="31">
        <v>160.85</v>
      </c>
      <c r="L482" s="31">
        <v>152.75</v>
      </c>
      <c r="M482" s="53">
        <v>198.18826999999999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1699.25</v>
      </c>
      <c r="D483" s="36">
        <v>1697.6500000000003</v>
      </c>
      <c r="E483" s="36">
        <v>1680.0000000000007</v>
      </c>
      <c r="F483" s="36">
        <v>1660.7500000000005</v>
      </c>
      <c r="G483" s="36">
        <v>1643.1000000000008</v>
      </c>
      <c r="H483" s="36">
        <v>1716.9000000000005</v>
      </c>
      <c r="I483" s="36">
        <v>1734.5500000000002</v>
      </c>
      <c r="J483" s="36">
        <v>1753.8000000000004</v>
      </c>
      <c r="K483" s="31">
        <v>1715.3</v>
      </c>
      <c r="L483" s="31">
        <v>1678.4</v>
      </c>
      <c r="M483" s="31">
        <v>1.3986499999999999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1147.9000000000001</v>
      </c>
      <c r="D484" s="36">
        <v>1151.9000000000001</v>
      </c>
      <c r="E484" s="36">
        <v>1140.1500000000001</v>
      </c>
      <c r="F484" s="36">
        <v>1132.4000000000001</v>
      </c>
      <c r="G484" s="36">
        <v>1120.6500000000001</v>
      </c>
      <c r="H484" s="36">
        <v>1159.6500000000001</v>
      </c>
      <c r="I484" s="36">
        <v>1171.4000000000001</v>
      </c>
      <c r="J484" s="31">
        <v>1179.1500000000001</v>
      </c>
      <c r="K484" s="31">
        <v>1163.6500000000001</v>
      </c>
      <c r="L484" s="31">
        <v>1144.1500000000001</v>
      </c>
      <c r="M484" s="53">
        <v>5.93445</v>
      </c>
      <c r="N484" s="1"/>
      <c r="O484" s="1"/>
    </row>
    <row r="485" spans="1:15" ht="12.75" customHeight="1">
      <c r="A485" s="33">
        <v>475</v>
      </c>
      <c r="B485" s="31" t="s">
        <v>901</v>
      </c>
      <c r="C485" s="31">
        <v>306.10000000000002</v>
      </c>
      <c r="D485" s="36">
        <v>307.59999999999997</v>
      </c>
      <c r="E485" s="36">
        <v>302.29999999999995</v>
      </c>
      <c r="F485" s="36">
        <v>298.5</v>
      </c>
      <c r="G485" s="36">
        <v>293.2</v>
      </c>
      <c r="H485" s="36">
        <v>311.39999999999992</v>
      </c>
      <c r="I485" s="36">
        <v>316.7</v>
      </c>
      <c r="J485" s="36">
        <v>320.49999999999989</v>
      </c>
      <c r="K485" s="31">
        <v>312.89999999999998</v>
      </c>
      <c r="L485" s="31">
        <v>303.8</v>
      </c>
      <c r="M485" s="31">
        <v>11.6107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336.05</v>
      </c>
      <c r="D486" s="36">
        <v>340.16666666666669</v>
      </c>
      <c r="E486" s="36">
        <v>328.33333333333337</v>
      </c>
      <c r="F486" s="36">
        <v>320.61666666666667</v>
      </c>
      <c r="G486" s="36">
        <v>308.78333333333336</v>
      </c>
      <c r="H486" s="36">
        <v>347.88333333333338</v>
      </c>
      <c r="I486" s="36">
        <v>359.71666666666675</v>
      </c>
      <c r="J486" s="36">
        <v>367.43333333333339</v>
      </c>
      <c r="K486" s="31">
        <v>352</v>
      </c>
      <c r="L486" s="31">
        <v>332.45</v>
      </c>
      <c r="M486" s="31">
        <v>7.8768099999999999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1900.2</v>
      </c>
      <c r="D487" s="36">
        <v>1899.75</v>
      </c>
      <c r="E487" s="36">
        <v>1875.45</v>
      </c>
      <c r="F487" s="36">
        <v>1850.7</v>
      </c>
      <c r="G487" s="36">
        <v>1826.4</v>
      </c>
      <c r="H487" s="36">
        <v>1924.5</v>
      </c>
      <c r="I487" s="36">
        <v>1948.8000000000002</v>
      </c>
      <c r="J487" s="36">
        <v>1973.55</v>
      </c>
      <c r="K487" s="31">
        <v>1924.05</v>
      </c>
      <c r="L487" s="31">
        <v>1875</v>
      </c>
      <c r="M487" s="31">
        <v>7.85E-2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517.1</v>
      </c>
      <c r="D488" s="36">
        <v>521.68333333333339</v>
      </c>
      <c r="E488" s="36">
        <v>510.41666666666674</v>
      </c>
      <c r="F488" s="36">
        <v>503.73333333333335</v>
      </c>
      <c r="G488" s="36">
        <v>492.4666666666667</v>
      </c>
      <c r="H488" s="36">
        <v>528.36666666666679</v>
      </c>
      <c r="I488" s="36">
        <v>539.63333333333344</v>
      </c>
      <c r="J488" s="36">
        <v>546.31666666666683</v>
      </c>
      <c r="K488" s="31">
        <v>532.95000000000005</v>
      </c>
      <c r="L488" s="31">
        <v>515</v>
      </c>
      <c r="M488" s="31">
        <v>3.7319100000000001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400.8</v>
      </c>
      <c r="D489" s="36">
        <v>409.95000000000005</v>
      </c>
      <c r="E489" s="36">
        <v>390.30000000000007</v>
      </c>
      <c r="F489" s="36">
        <v>379.8</v>
      </c>
      <c r="G489" s="36">
        <v>360.15000000000003</v>
      </c>
      <c r="H489" s="36">
        <v>420.4500000000001</v>
      </c>
      <c r="I489" s="36">
        <v>440.10000000000008</v>
      </c>
      <c r="J489" s="36">
        <v>450.60000000000014</v>
      </c>
      <c r="K489" s="31">
        <v>429.6</v>
      </c>
      <c r="L489" s="31">
        <v>399.45</v>
      </c>
      <c r="M489" s="31">
        <v>5.5173199999999998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434.3</v>
      </c>
      <c r="D490" s="36">
        <v>436.9666666666667</v>
      </c>
      <c r="E490" s="36">
        <v>428.93333333333339</v>
      </c>
      <c r="F490" s="36">
        <v>423.56666666666672</v>
      </c>
      <c r="G490" s="36">
        <v>415.53333333333342</v>
      </c>
      <c r="H490" s="36">
        <v>442.33333333333337</v>
      </c>
      <c r="I490" s="36">
        <v>450.36666666666667</v>
      </c>
      <c r="J490" s="36">
        <v>455.73333333333335</v>
      </c>
      <c r="K490" s="31">
        <v>445</v>
      </c>
      <c r="L490" s="31">
        <v>431.6</v>
      </c>
      <c r="M490" s="31">
        <v>1.44333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480.2</v>
      </c>
      <c r="D491" s="36">
        <v>484.0333333333333</v>
      </c>
      <c r="E491" s="36">
        <v>470.46666666666658</v>
      </c>
      <c r="F491" s="36">
        <v>460.73333333333329</v>
      </c>
      <c r="G491" s="36">
        <v>447.16666666666657</v>
      </c>
      <c r="H491" s="36">
        <v>493.76666666666659</v>
      </c>
      <c r="I491" s="36">
        <v>507.33333333333331</v>
      </c>
      <c r="J491" s="36">
        <v>517.06666666666661</v>
      </c>
      <c r="K491" s="31">
        <v>497.6</v>
      </c>
      <c r="L491" s="31">
        <v>474.3</v>
      </c>
      <c r="M491" s="31">
        <v>3.7268699999999999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1414.25</v>
      </c>
      <c r="D492" s="36">
        <v>1435.45</v>
      </c>
      <c r="E492" s="36">
        <v>1375.9</v>
      </c>
      <c r="F492" s="36">
        <v>1337.55</v>
      </c>
      <c r="G492" s="36">
        <v>1278</v>
      </c>
      <c r="H492" s="36">
        <v>1473.8000000000002</v>
      </c>
      <c r="I492" s="36">
        <v>1533.35</v>
      </c>
      <c r="J492" s="36">
        <v>1571.7000000000003</v>
      </c>
      <c r="K492" s="31">
        <v>1495</v>
      </c>
      <c r="L492" s="31">
        <v>1397.1</v>
      </c>
      <c r="M492" s="31">
        <v>32.981450000000002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958.45</v>
      </c>
      <c r="D493" s="36">
        <v>962.76666666666677</v>
      </c>
      <c r="E493" s="36">
        <v>945.68333333333351</v>
      </c>
      <c r="F493" s="36">
        <v>932.91666666666674</v>
      </c>
      <c r="G493" s="36">
        <v>915.83333333333348</v>
      </c>
      <c r="H493" s="36">
        <v>975.53333333333353</v>
      </c>
      <c r="I493" s="36">
        <v>992.61666666666679</v>
      </c>
      <c r="J493" s="36">
        <v>1005.3833333333336</v>
      </c>
      <c r="K493" s="31">
        <v>979.85</v>
      </c>
      <c r="L493" s="31">
        <v>950</v>
      </c>
      <c r="M493" s="31">
        <v>1.2792699999999999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275.35000000000002</v>
      </c>
      <c r="D494" s="36">
        <v>277.40000000000003</v>
      </c>
      <c r="E494" s="36">
        <v>271.95000000000005</v>
      </c>
      <c r="F494" s="36">
        <v>268.55</v>
      </c>
      <c r="G494" s="36">
        <v>263.10000000000002</v>
      </c>
      <c r="H494" s="36">
        <v>280.80000000000007</v>
      </c>
      <c r="I494" s="36">
        <v>286.25</v>
      </c>
      <c r="J494" s="36">
        <v>289.65000000000009</v>
      </c>
      <c r="K494" s="31">
        <v>282.85000000000002</v>
      </c>
      <c r="L494" s="31">
        <v>274</v>
      </c>
      <c r="M494" s="31">
        <v>62.141480000000001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642.54999999999995</v>
      </c>
      <c r="D495" s="36">
        <v>639.23333333333335</v>
      </c>
      <c r="E495" s="36">
        <v>633.51666666666665</v>
      </c>
      <c r="F495" s="36">
        <v>624.48333333333335</v>
      </c>
      <c r="G495" s="36">
        <v>618.76666666666665</v>
      </c>
      <c r="H495" s="36">
        <v>648.26666666666665</v>
      </c>
      <c r="I495" s="36">
        <v>653.98333333333335</v>
      </c>
      <c r="J495" s="36">
        <v>663.01666666666665</v>
      </c>
      <c r="K495" s="31">
        <v>644.95000000000005</v>
      </c>
      <c r="L495" s="31">
        <v>630.20000000000005</v>
      </c>
      <c r="M495" s="31">
        <v>1.4227399999999999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1596.95</v>
      </c>
      <c r="D496" s="36">
        <v>1606.6333333333332</v>
      </c>
      <c r="E496" s="36">
        <v>1580.3166666666664</v>
      </c>
      <c r="F496" s="36">
        <v>1563.6833333333332</v>
      </c>
      <c r="G496" s="36">
        <v>1537.3666666666663</v>
      </c>
      <c r="H496" s="36">
        <v>1623.2666666666664</v>
      </c>
      <c r="I496" s="36">
        <v>1649.583333333333</v>
      </c>
      <c r="J496" s="36">
        <v>1666.2166666666665</v>
      </c>
      <c r="K496" s="31">
        <v>1632.95</v>
      </c>
      <c r="L496" s="31">
        <v>1590</v>
      </c>
      <c r="M496" s="31">
        <v>0.37092000000000003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13.75</v>
      </c>
      <c r="D497" s="36">
        <v>13.916666666666666</v>
      </c>
      <c r="E497" s="36">
        <v>13.483333333333333</v>
      </c>
      <c r="F497" s="36">
        <v>13.216666666666667</v>
      </c>
      <c r="G497" s="36">
        <v>12.783333333333333</v>
      </c>
      <c r="H497" s="36">
        <v>14.183333333333332</v>
      </c>
      <c r="I497" s="36">
        <v>14.616666666666665</v>
      </c>
      <c r="J497" s="36">
        <v>14.883333333333331</v>
      </c>
      <c r="K497" s="31">
        <v>14.35</v>
      </c>
      <c r="L497" s="31">
        <v>13.65</v>
      </c>
      <c r="M497" s="31">
        <v>1989.93553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1073.6500000000001</v>
      </c>
      <c r="D498" s="36">
        <v>1077.6666666666667</v>
      </c>
      <c r="E498" s="36">
        <v>1059.3833333333334</v>
      </c>
      <c r="F498" s="36">
        <v>1045.1166666666668</v>
      </c>
      <c r="G498" s="36">
        <v>1026.8333333333335</v>
      </c>
      <c r="H498" s="36">
        <v>1091.9333333333334</v>
      </c>
      <c r="I498" s="36">
        <v>1110.2166666666667</v>
      </c>
      <c r="J498" s="36">
        <v>1124.4833333333333</v>
      </c>
      <c r="K498" s="31">
        <v>1095.95</v>
      </c>
      <c r="L498" s="31">
        <v>1063.4000000000001</v>
      </c>
      <c r="M498" s="31">
        <v>17.0532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542.79999999999995</v>
      </c>
      <c r="D499" s="36">
        <v>539.6</v>
      </c>
      <c r="E499" s="36">
        <v>531.35</v>
      </c>
      <c r="F499" s="36">
        <v>519.9</v>
      </c>
      <c r="G499" s="36">
        <v>511.65</v>
      </c>
      <c r="H499" s="36">
        <v>551.05000000000007</v>
      </c>
      <c r="I499" s="36">
        <v>559.30000000000007</v>
      </c>
      <c r="J499" s="36">
        <v>570.75000000000011</v>
      </c>
      <c r="K499" s="31">
        <v>547.85</v>
      </c>
      <c r="L499" s="31">
        <v>528.15</v>
      </c>
      <c r="M499" s="31">
        <v>3.4008600000000002</v>
      </c>
      <c r="N499" s="1"/>
      <c r="O499" s="1"/>
    </row>
    <row r="500" spans="1:15" ht="12.75" customHeight="1">
      <c r="A500" s="33">
        <v>490</v>
      </c>
      <c r="B500" s="53" t="s">
        <v>902</v>
      </c>
      <c r="C500" s="53">
        <v>153.6</v>
      </c>
      <c r="D500" s="36">
        <v>151.55000000000001</v>
      </c>
      <c r="E500" s="36">
        <v>145.35000000000002</v>
      </c>
      <c r="F500" s="36">
        <v>137.10000000000002</v>
      </c>
      <c r="G500" s="36">
        <v>130.90000000000003</v>
      </c>
      <c r="H500" s="36">
        <v>159.80000000000001</v>
      </c>
      <c r="I500" s="36">
        <v>166</v>
      </c>
      <c r="J500" s="36">
        <v>174.25</v>
      </c>
      <c r="K500" s="31">
        <v>157.75</v>
      </c>
      <c r="L500" s="31">
        <v>143.30000000000001</v>
      </c>
      <c r="M500" s="31">
        <v>65.538139999999999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747.45</v>
      </c>
      <c r="D501" s="36">
        <v>755</v>
      </c>
      <c r="E501" s="36">
        <v>736.55</v>
      </c>
      <c r="F501" s="36">
        <v>725.65</v>
      </c>
      <c r="G501" s="36">
        <v>707.19999999999993</v>
      </c>
      <c r="H501" s="36">
        <v>765.9</v>
      </c>
      <c r="I501" s="36">
        <v>784.35</v>
      </c>
      <c r="J501" s="36">
        <v>795.25</v>
      </c>
      <c r="K501" s="31">
        <v>773.45</v>
      </c>
      <c r="L501" s="31">
        <v>744.1</v>
      </c>
      <c r="M501" s="31">
        <v>0.99158999999999997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1259.0999999999999</v>
      </c>
      <c r="D502" s="36">
        <v>1254.8500000000001</v>
      </c>
      <c r="E502" s="36">
        <v>1240.8000000000002</v>
      </c>
      <c r="F502" s="36">
        <v>1222.5</v>
      </c>
      <c r="G502" s="36">
        <v>1208.45</v>
      </c>
      <c r="H502" s="36">
        <v>1273.1500000000003</v>
      </c>
      <c r="I502" s="36">
        <v>1287.2</v>
      </c>
      <c r="J502" s="36">
        <v>1305.5000000000005</v>
      </c>
      <c r="K502" s="31">
        <v>1268.9000000000001</v>
      </c>
      <c r="L502" s="31">
        <v>1236.55</v>
      </c>
      <c r="M502" s="31">
        <v>1.50495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514.54999999999995</v>
      </c>
      <c r="D503" s="36">
        <v>515.26666666666665</v>
      </c>
      <c r="E503" s="36">
        <v>511.58333333333326</v>
      </c>
      <c r="F503" s="36">
        <v>508.61666666666656</v>
      </c>
      <c r="G503" s="36">
        <v>504.93333333333317</v>
      </c>
      <c r="H503" s="36">
        <v>518.23333333333335</v>
      </c>
      <c r="I503" s="36">
        <v>521.91666666666674</v>
      </c>
      <c r="J503" s="31">
        <v>524.88333333333344</v>
      </c>
      <c r="K503" s="31">
        <v>518.95000000000005</v>
      </c>
      <c r="L503" s="31">
        <v>512.29999999999995</v>
      </c>
      <c r="M503" s="53">
        <v>55.657559999999997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23.65</v>
      </c>
      <c r="D504" s="36">
        <v>23.833333333333332</v>
      </c>
      <c r="E504" s="36">
        <v>23.366666666666664</v>
      </c>
      <c r="F504" s="36">
        <v>23.083333333333332</v>
      </c>
      <c r="G504" s="36">
        <v>22.616666666666664</v>
      </c>
      <c r="H504" s="36">
        <v>24.116666666666664</v>
      </c>
      <c r="I504" s="36">
        <v>24.583333333333332</v>
      </c>
      <c r="J504" s="31">
        <v>24.866666666666664</v>
      </c>
      <c r="K504" s="31">
        <v>24.3</v>
      </c>
      <c r="L504" s="31">
        <v>23.55</v>
      </c>
      <c r="M504" s="53">
        <v>1766.14273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14030.75</v>
      </c>
      <c r="D505" s="36">
        <v>14085.800000000001</v>
      </c>
      <c r="E505" s="36">
        <v>13769.950000000003</v>
      </c>
      <c r="F505" s="36">
        <v>13509.150000000001</v>
      </c>
      <c r="G505" s="36">
        <v>13193.300000000003</v>
      </c>
      <c r="H505" s="36">
        <v>14346.600000000002</v>
      </c>
      <c r="I505" s="36">
        <v>14662.45</v>
      </c>
      <c r="J505" s="36">
        <v>14923.250000000002</v>
      </c>
      <c r="K505" s="31">
        <v>14401.65</v>
      </c>
      <c r="L505" s="31">
        <v>13825</v>
      </c>
      <c r="M505" s="31">
        <v>0.16941000000000001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156.05000000000001</v>
      </c>
      <c r="D506" s="36">
        <v>158.48333333333335</v>
      </c>
      <c r="E506" s="36">
        <v>152.56666666666669</v>
      </c>
      <c r="F506" s="36">
        <v>149.08333333333334</v>
      </c>
      <c r="G506" s="36">
        <v>143.16666666666669</v>
      </c>
      <c r="H506" s="36">
        <v>161.9666666666667</v>
      </c>
      <c r="I506" s="36">
        <v>167.88333333333333</v>
      </c>
      <c r="J506" s="36">
        <v>171.3666666666667</v>
      </c>
      <c r="K506" s="31">
        <v>164.4</v>
      </c>
      <c r="L506" s="31">
        <v>155</v>
      </c>
      <c r="M506" s="31">
        <v>163.33389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574.25</v>
      </c>
      <c r="D507" s="36">
        <v>580.05000000000007</v>
      </c>
      <c r="E507" s="36">
        <v>565.15000000000009</v>
      </c>
      <c r="F507" s="36">
        <v>556.05000000000007</v>
      </c>
      <c r="G507" s="36">
        <v>541.15000000000009</v>
      </c>
      <c r="H507" s="36">
        <v>589.15000000000009</v>
      </c>
      <c r="I507" s="36">
        <v>604.04999999999995</v>
      </c>
      <c r="J507" s="31">
        <v>613.15000000000009</v>
      </c>
      <c r="K507" s="31">
        <v>594.95000000000005</v>
      </c>
      <c r="L507" s="31">
        <v>570.95000000000005</v>
      </c>
      <c r="M507" s="53">
        <v>9.9592500000000008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154.85</v>
      </c>
      <c r="D508" s="36">
        <v>155.68333333333331</v>
      </c>
      <c r="E508" s="36">
        <v>148.16666666666663</v>
      </c>
      <c r="F508" s="36">
        <v>141.48333333333332</v>
      </c>
      <c r="G508" s="36">
        <v>133.96666666666664</v>
      </c>
      <c r="H508" s="36">
        <v>162.36666666666662</v>
      </c>
      <c r="I508" s="36">
        <v>169.88333333333333</v>
      </c>
      <c r="J508" s="36">
        <v>176.56666666666661</v>
      </c>
      <c r="K508" s="31">
        <v>163.19999999999999</v>
      </c>
      <c r="L508" s="31">
        <v>149</v>
      </c>
      <c r="M508" s="31">
        <v>515.19591000000003</v>
      </c>
      <c r="N508" s="1"/>
      <c r="O508" s="1"/>
    </row>
    <row r="509" spans="1:15" ht="12.75" customHeight="1">
      <c r="A509" s="229">
        <v>499</v>
      </c>
      <c r="B509" s="230" t="s">
        <v>242</v>
      </c>
      <c r="C509" s="230">
        <v>994.45</v>
      </c>
      <c r="D509" s="231">
        <v>996.81666666666661</v>
      </c>
      <c r="E509" s="231">
        <v>978.13333333333321</v>
      </c>
      <c r="F509" s="231">
        <v>961.81666666666661</v>
      </c>
      <c r="G509" s="231">
        <v>943.13333333333321</v>
      </c>
      <c r="H509" s="231">
        <v>1013.1333333333332</v>
      </c>
      <c r="I509" s="231">
        <v>1031.8166666666666</v>
      </c>
      <c r="J509" s="231">
        <v>1048.1333333333332</v>
      </c>
      <c r="K509" s="232">
        <v>1015.5</v>
      </c>
      <c r="L509" s="232">
        <v>980.5</v>
      </c>
      <c r="M509" s="232">
        <v>19.322900000000001</v>
      </c>
      <c r="N509" s="1"/>
      <c r="O509" s="1"/>
    </row>
    <row r="510" spans="1:15" ht="12.75" customHeight="1">
      <c r="A510" s="245">
        <v>500</v>
      </c>
      <c r="B510" s="247" t="s">
        <v>549</v>
      </c>
      <c r="C510" s="247">
        <v>1591.9</v>
      </c>
      <c r="D510" s="248">
        <v>1596.1833333333334</v>
      </c>
      <c r="E510" s="248">
        <v>1570.3666666666668</v>
      </c>
      <c r="F510" s="248">
        <v>1548.8333333333335</v>
      </c>
      <c r="G510" s="248">
        <v>1523.0166666666669</v>
      </c>
      <c r="H510" s="248">
        <v>1617.7166666666667</v>
      </c>
      <c r="I510" s="248">
        <v>1643.5333333333333</v>
      </c>
      <c r="J510" s="248">
        <v>1665.0666666666666</v>
      </c>
      <c r="K510" s="245">
        <v>1622</v>
      </c>
      <c r="L510" s="245">
        <v>1574.65</v>
      </c>
      <c r="M510" s="245">
        <v>2.2614000000000001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2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3"/>
      <c r="B5" s="354"/>
      <c r="C5" s="353"/>
      <c r="D5" s="354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55" t="s">
        <v>552</v>
      </c>
      <c r="C7" s="355"/>
      <c r="D7" s="7">
        <f>Main!B10</f>
        <v>45363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45362</v>
      </c>
      <c r="B10" s="32">
        <v>540615</v>
      </c>
      <c r="C10" s="31" t="s">
        <v>1045</v>
      </c>
      <c r="D10" s="31" t="s">
        <v>1046</v>
      </c>
      <c r="E10" s="31" t="s">
        <v>561</v>
      </c>
      <c r="F10" s="84">
        <v>150000</v>
      </c>
      <c r="G10" s="32">
        <v>5.5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45362</v>
      </c>
      <c r="B11" s="32">
        <v>513119</v>
      </c>
      <c r="C11" s="31" t="s">
        <v>986</v>
      </c>
      <c r="D11" s="31" t="s">
        <v>1008</v>
      </c>
      <c r="E11" s="31" t="s">
        <v>562</v>
      </c>
      <c r="F11" s="84">
        <v>20000</v>
      </c>
      <c r="G11" s="32">
        <v>60.38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45362</v>
      </c>
      <c r="B12" s="32">
        <v>513119</v>
      </c>
      <c r="C12" s="31" t="s">
        <v>986</v>
      </c>
      <c r="D12" s="31" t="s">
        <v>987</v>
      </c>
      <c r="E12" s="31" t="s">
        <v>561</v>
      </c>
      <c r="F12" s="84">
        <v>18091</v>
      </c>
      <c r="G12" s="32">
        <v>60.1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45362</v>
      </c>
      <c r="B13" s="32">
        <v>534733</v>
      </c>
      <c r="C13" s="31" t="s">
        <v>1047</v>
      </c>
      <c r="D13" s="31" t="s">
        <v>1048</v>
      </c>
      <c r="E13" s="31" t="s">
        <v>562</v>
      </c>
      <c r="F13" s="84">
        <v>772398</v>
      </c>
      <c r="G13" s="32">
        <v>12.08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45362</v>
      </c>
      <c r="B14" s="32">
        <v>540718</v>
      </c>
      <c r="C14" s="31" t="s">
        <v>1049</v>
      </c>
      <c r="D14" s="31" t="s">
        <v>1050</v>
      </c>
      <c r="E14" s="31" t="s">
        <v>561</v>
      </c>
      <c r="F14" s="84">
        <v>57000</v>
      </c>
      <c r="G14" s="32">
        <v>86.92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45362</v>
      </c>
      <c r="B15" s="32">
        <v>540718</v>
      </c>
      <c r="C15" s="31" t="s">
        <v>1049</v>
      </c>
      <c r="D15" s="31" t="s">
        <v>1051</v>
      </c>
      <c r="E15" s="31" t="s">
        <v>562</v>
      </c>
      <c r="F15" s="84">
        <v>45000</v>
      </c>
      <c r="G15" s="32">
        <v>86.93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45362</v>
      </c>
      <c r="B16" s="32">
        <v>539277</v>
      </c>
      <c r="C16" s="31" t="s">
        <v>1052</v>
      </c>
      <c r="D16" s="31" t="s">
        <v>1048</v>
      </c>
      <c r="E16" s="31" t="s">
        <v>561</v>
      </c>
      <c r="F16" s="84">
        <v>2010964</v>
      </c>
      <c r="G16" s="32">
        <v>0.71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45362</v>
      </c>
      <c r="B17" s="32">
        <v>539277</v>
      </c>
      <c r="C17" s="31" t="s">
        <v>1052</v>
      </c>
      <c r="D17" s="31" t="s">
        <v>1048</v>
      </c>
      <c r="E17" s="31" t="s">
        <v>562</v>
      </c>
      <c r="F17" s="84">
        <v>9029345</v>
      </c>
      <c r="G17" s="32">
        <v>0.71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45362</v>
      </c>
      <c r="B18" s="32">
        <v>540829</v>
      </c>
      <c r="C18" s="31" t="s">
        <v>1053</v>
      </c>
      <c r="D18" s="31" t="s">
        <v>1010</v>
      </c>
      <c r="E18" s="31" t="s">
        <v>562</v>
      </c>
      <c r="F18" s="84">
        <v>13556</v>
      </c>
      <c r="G18" s="32">
        <v>8.8699999999999992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45362</v>
      </c>
      <c r="B19" s="32">
        <v>540829</v>
      </c>
      <c r="C19" s="31" t="s">
        <v>1053</v>
      </c>
      <c r="D19" s="31" t="s">
        <v>1054</v>
      </c>
      <c r="E19" s="31" t="s">
        <v>561</v>
      </c>
      <c r="F19" s="84">
        <v>12397</v>
      </c>
      <c r="G19" s="32">
        <v>8.99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45362</v>
      </c>
      <c r="B20" s="32">
        <v>526546</v>
      </c>
      <c r="C20" s="31" t="s">
        <v>1055</v>
      </c>
      <c r="D20" s="31" t="s">
        <v>1056</v>
      </c>
      <c r="E20" s="31" t="s">
        <v>562</v>
      </c>
      <c r="F20" s="84">
        <v>62266</v>
      </c>
      <c r="G20" s="32">
        <v>49.8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45362</v>
      </c>
      <c r="B21" s="32">
        <v>512379</v>
      </c>
      <c r="C21" s="31" t="s">
        <v>988</v>
      </c>
      <c r="D21" s="31" t="s">
        <v>989</v>
      </c>
      <c r="E21" s="31" t="s">
        <v>561</v>
      </c>
      <c r="F21" s="84">
        <v>4300236</v>
      </c>
      <c r="G21" s="32">
        <v>19.39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45362</v>
      </c>
      <c r="B22" s="32">
        <v>512379</v>
      </c>
      <c r="C22" s="31" t="s">
        <v>988</v>
      </c>
      <c r="D22" s="31" t="s">
        <v>989</v>
      </c>
      <c r="E22" s="31" t="s">
        <v>562</v>
      </c>
      <c r="F22" s="84">
        <v>4232638</v>
      </c>
      <c r="G22" s="32">
        <v>19.29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45362</v>
      </c>
      <c r="B23" s="32">
        <v>512379</v>
      </c>
      <c r="C23" s="31" t="s">
        <v>988</v>
      </c>
      <c r="D23" s="31" t="s">
        <v>1057</v>
      </c>
      <c r="E23" s="31" t="s">
        <v>562</v>
      </c>
      <c r="F23" s="84">
        <v>3342678</v>
      </c>
      <c r="G23" s="32">
        <v>19.010000000000002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45362</v>
      </c>
      <c r="B24" s="32">
        <v>512379</v>
      </c>
      <c r="C24" s="31" t="s">
        <v>988</v>
      </c>
      <c r="D24" s="31" t="s">
        <v>1057</v>
      </c>
      <c r="E24" s="31" t="s">
        <v>561</v>
      </c>
      <c r="F24" s="84">
        <v>2961705</v>
      </c>
      <c r="G24" s="32">
        <v>19.27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45362</v>
      </c>
      <c r="B25" s="32">
        <v>540361</v>
      </c>
      <c r="C25" s="31" t="s">
        <v>1058</v>
      </c>
      <c r="D25" s="31" t="s">
        <v>1059</v>
      </c>
      <c r="E25" s="31" t="s">
        <v>562</v>
      </c>
      <c r="F25" s="84">
        <v>412400</v>
      </c>
      <c r="G25" s="32">
        <v>6.99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45362</v>
      </c>
      <c r="B26" s="32">
        <v>540361</v>
      </c>
      <c r="C26" s="31" t="s">
        <v>1058</v>
      </c>
      <c r="D26" s="31" t="s">
        <v>1060</v>
      </c>
      <c r="E26" s="31" t="s">
        <v>561</v>
      </c>
      <c r="F26" s="84">
        <v>412400</v>
      </c>
      <c r="G26" s="32">
        <v>6.99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45362</v>
      </c>
      <c r="B27" s="32">
        <v>538708</v>
      </c>
      <c r="C27" s="31" t="s">
        <v>1061</v>
      </c>
      <c r="D27" s="31" t="s">
        <v>1062</v>
      </c>
      <c r="E27" s="31" t="s">
        <v>562</v>
      </c>
      <c r="F27" s="84">
        <v>106019</v>
      </c>
      <c r="G27" s="32">
        <v>6.23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45362</v>
      </c>
      <c r="B28" s="32">
        <v>542668</v>
      </c>
      <c r="C28" s="31" t="s">
        <v>1063</v>
      </c>
      <c r="D28" s="31" t="s">
        <v>1064</v>
      </c>
      <c r="E28" s="31" t="s">
        <v>561</v>
      </c>
      <c r="F28" s="84">
        <v>15000</v>
      </c>
      <c r="G28" s="32">
        <v>275.08999999999997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45362</v>
      </c>
      <c r="B29" s="32">
        <v>508980</v>
      </c>
      <c r="C29" s="31" t="s">
        <v>1065</v>
      </c>
      <c r="D29" s="31" t="s">
        <v>946</v>
      </c>
      <c r="E29" s="31" t="s">
        <v>562</v>
      </c>
      <c r="F29" s="84">
        <v>165378</v>
      </c>
      <c r="G29" s="32">
        <v>39.39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45362</v>
      </c>
      <c r="B30" s="32">
        <v>539486</v>
      </c>
      <c r="C30" s="31" t="s">
        <v>1066</v>
      </c>
      <c r="D30" s="31" t="s">
        <v>1010</v>
      </c>
      <c r="E30" s="31" t="s">
        <v>562</v>
      </c>
      <c r="F30" s="84">
        <v>111274</v>
      </c>
      <c r="G30" s="32">
        <v>3.78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45362</v>
      </c>
      <c r="B31" s="32">
        <v>539486</v>
      </c>
      <c r="C31" s="31" t="s">
        <v>1066</v>
      </c>
      <c r="D31" s="31" t="s">
        <v>1067</v>
      </c>
      <c r="E31" s="31" t="s">
        <v>561</v>
      </c>
      <c r="F31" s="84">
        <v>125369</v>
      </c>
      <c r="G31" s="32">
        <v>3.78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45362</v>
      </c>
      <c r="B32" s="32">
        <v>539486</v>
      </c>
      <c r="C32" s="31" t="s">
        <v>1066</v>
      </c>
      <c r="D32" s="31" t="s">
        <v>1068</v>
      </c>
      <c r="E32" s="31" t="s">
        <v>562</v>
      </c>
      <c r="F32" s="84">
        <v>30010</v>
      </c>
      <c r="G32" s="32">
        <v>3.78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45362</v>
      </c>
      <c r="B33" s="32">
        <v>530469</v>
      </c>
      <c r="C33" s="31" t="s">
        <v>1069</v>
      </c>
      <c r="D33" s="31" t="s">
        <v>1070</v>
      </c>
      <c r="E33" s="31" t="s">
        <v>562</v>
      </c>
      <c r="F33" s="84">
        <v>20000</v>
      </c>
      <c r="G33" s="32">
        <v>14.41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45362</v>
      </c>
      <c r="B34" s="32">
        <v>530469</v>
      </c>
      <c r="C34" s="31" t="s">
        <v>1069</v>
      </c>
      <c r="D34" s="31" t="s">
        <v>1071</v>
      </c>
      <c r="E34" s="31" t="s">
        <v>561</v>
      </c>
      <c r="F34" s="84">
        <v>20000</v>
      </c>
      <c r="G34" s="32">
        <v>14.41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45362</v>
      </c>
      <c r="B35" s="32">
        <v>513337</v>
      </c>
      <c r="C35" s="31" t="s">
        <v>1072</v>
      </c>
      <c r="D35" s="31" t="s">
        <v>1073</v>
      </c>
      <c r="E35" s="31" t="s">
        <v>562</v>
      </c>
      <c r="F35" s="84">
        <v>304527</v>
      </c>
      <c r="G35" s="32">
        <v>62.72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45362</v>
      </c>
      <c r="B36" s="32">
        <v>504731</v>
      </c>
      <c r="C36" s="31" t="s">
        <v>1011</v>
      </c>
      <c r="D36" s="31" t="s">
        <v>946</v>
      </c>
      <c r="E36" s="31" t="s">
        <v>562</v>
      </c>
      <c r="F36" s="84">
        <v>5033</v>
      </c>
      <c r="G36" s="32">
        <v>149.75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45362</v>
      </c>
      <c r="B37" s="32">
        <v>539448</v>
      </c>
      <c r="C37" s="31" t="s">
        <v>149</v>
      </c>
      <c r="D37" s="31" t="s">
        <v>1074</v>
      </c>
      <c r="E37" s="31" t="s">
        <v>562</v>
      </c>
      <c r="F37" s="84">
        <v>7500000</v>
      </c>
      <c r="G37" s="32">
        <v>3016.36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45362</v>
      </c>
      <c r="B38" s="32">
        <v>539448</v>
      </c>
      <c r="C38" s="31" t="s">
        <v>149</v>
      </c>
      <c r="D38" s="31" t="s">
        <v>1075</v>
      </c>
      <c r="E38" s="31" t="s">
        <v>561</v>
      </c>
      <c r="F38" s="84">
        <v>2100000</v>
      </c>
      <c r="G38" s="32">
        <v>3015.1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45362</v>
      </c>
      <c r="B39" s="32">
        <v>539448</v>
      </c>
      <c r="C39" s="31" t="s">
        <v>149</v>
      </c>
      <c r="D39" s="31" t="s">
        <v>1074</v>
      </c>
      <c r="E39" s="31" t="s">
        <v>562</v>
      </c>
      <c r="F39" s="84">
        <v>7500000</v>
      </c>
      <c r="G39" s="32">
        <v>3015.1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45362</v>
      </c>
      <c r="B40" s="32">
        <v>539448</v>
      </c>
      <c r="C40" s="31" t="s">
        <v>149</v>
      </c>
      <c r="D40" s="31" t="s">
        <v>1074</v>
      </c>
      <c r="E40" s="31" t="s">
        <v>562</v>
      </c>
      <c r="F40" s="84">
        <v>7500000</v>
      </c>
      <c r="G40" s="32">
        <v>3016.18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45362</v>
      </c>
      <c r="B41" s="32">
        <v>509051</v>
      </c>
      <c r="C41" s="31" t="s">
        <v>1076</v>
      </c>
      <c r="D41" s="31" t="s">
        <v>1015</v>
      </c>
      <c r="E41" s="31" t="s">
        <v>561</v>
      </c>
      <c r="F41" s="84">
        <v>10000000</v>
      </c>
      <c r="G41" s="32">
        <v>1.7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45362</v>
      </c>
      <c r="B42" s="32">
        <v>524614</v>
      </c>
      <c r="C42" s="31" t="s">
        <v>1077</v>
      </c>
      <c r="D42" s="31" t="s">
        <v>1078</v>
      </c>
      <c r="E42" s="31" t="s">
        <v>562</v>
      </c>
      <c r="F42" s="84">
        <v>219476</v>
      </c>
      <c r="G42" s="32">
        <v>9.2200000000000006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45362</v>
      </c>
      <c r="B43" s="32">
        <v>538564</v>
      </c>
      <c r="C43" s="31" t="s">
        <v>1079</v>
      </c>
      <c r="D43" s="31" t="s">
        <v>1080</v>
      </c>
      <c r="E43" s="31" t="s">
        <v>562</v>
      </c>
      <c r="F43" s="84">
        <v>21911</v>
      </c>
      <c r="G43" s="32">
        <v>225.9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45362</v>
      </c>
      <c r="B44" s="32">
        <v>538564</v>
      </c>
      <c r="C44" s="31" t="s">
        <v>1079</v>
      </c>
      <c r="D44" s="31" t="s">
        <v>1081</v>
      </c>
      <c r="E44" s="31" t="s">
        <v>561</v>
      </c>
      <c r="F44" s="84">
        <v>22000</v>
      </c>
      <c r="G44" s="32">
        <v>225.9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45362</v>
      </c>
      <c r="B45" s="32">
        <v>530255</v>
      </c>
      <c r="C45" s="31" t="s">
        <v>1082</v>
      </c>
      <c r="D45" s="31" t="s">
        <v>946</v>
      </c>
      <c r="E45" s="31" t="s">
        <v>562</v>
      </c>
      <c r="F45" s="84">
        <v>108277</v>
      </c>
      <c r="G45" s="32">
        <v>45.72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45362</v>
      </c>
      <c r="B46" s="32">
        <v>530255</v>
      </c>
      <c r="C46" s="31" t="s">
        <v>1082</v>
      </c>
      <c r="D46" s="31" t="s">
        <v>1012</v>
      </c>
      <c r="E46" s="31" t="s">
        <v>562</v>
      </c>
      <c r="F46" s="84">
        <v>58000</v>
      </c>
      <c r="G46" s="32">
        <v>45.72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45362</v>
      </c>
      <c r="B47" s="32">
        <v>543364</v>
      </c>
      <c r="C47" s="31" t="s">
        <v>1013</v>
      </c>
      <c r="D47" s="31" t="s">
        <v>1083</v>
      </c>
      <c r="E47" s="31" t="s">
        <v>561</v>
      </c>
      <c r="F47" s="84">
        <v>96000</v>
      </c>
      <c r="G47" s="32">
        <v>141.99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5" customHeight="1">
      <c r="A48" s="83">
        <v>45362</v>
      </c>
      <c r="B48" s="32">
        <v>543364</v>
      </c>
      <c r="C48" s="31" t="s">
        <v>1013</v>
      </c>
      <c r="D48" s="31" t="s">
        <v>1084</v>
      </c>
      <c r="E48" s="31" t="s">
        <v>561</v>
      </c>
      <c r="F48" s="84">
        <v>116000</v>
      </c>
      <c r="G48" s="32">
        <v>142.01</v>
      </c>
      <c r="H48" s="32" t="s">
        <v>332</v>
      </c>
    </row>
    <row r="49" spans="1:8" ht="15" customHeight="1">
      <c r="A49" s="83">
        <v>45362</v>
      </c>
      <c r="B49" s="32">
        <v>534338</v>
      </c>
      <c r="C49" s="31" t="s">
        <v>1085</v>
      </c>
      <c r="D49" s="31" t="s">
        <v>1086</v>
      </c>
      <c r="E49" s="31" t="s">
        <v>562</v>
      </c>
      <c r="F49" s="84">
        <v>184247</v>
      </c>
      <c r="G49" s="32">
        <v>63.56</v>
      </c>
      <c r="H49" s="32" t="s">
        <v>332</v>
      </c>
    </row>
    <row r="50" spans="1:8" ht="15" customHeight="1">
      <c r="A50" s="83">
        <v>45362</v>
      </c>
      <c r="B50" s="32">
        <v>534338</v>
      </c>
      <c r="C50" s="31" t="s">
        <v>1085</v>
      </c>
      <c r="D50" s="31" t="s">
        <v>1087</v>
      </c>
      <c r="E50" s="31" t="s">
        <v>561</v>
      </c>
      <c r="F50" s="84">
        <v>202700</v>
      </c>
      <c r="G50" s="32">
        <v>63.51</v>
      </c>
      <c r="H50" s="32" t="s">
        <v>332</v>
      </c>
    </row>
    <row r="51" spans="1:8" ht="15" customHeight="1">
      <c r="A51" s="83">
        <v>45362</v>
      </c>
      <c r="B51" s="32">
        <v>539762</v>
      </c>
      <c r="C51" s="31" t="s">
        <v>1088</v>
      </c>
      <c r="D51" s="31" t="s">
        <v>1089</v>
      </c>
      <c r="E51" s="31" t="s">
        <v>561</v>
      </c>
      <c r="F51" s="84">
        <v>17599</v>
      </c>
      <c r="G51" s="32">
        <v>80.97</v>
      </c>
      <c r="H51" s="32" t="s">
        <v>332</v>
      </c>
    </row>
    <row r="52" spans="1:8" ht="15" customHeight="1">
      <c r="A52" s="83">
        <v>45362</v>
      </c>
      <c r="B52" s="32">
        <v>539762</v>
      </c>
      <c r="C52" s="31" t="s">
        <v>1088</v>
      </c>
      <c r="D52" s="31" t="s">
        <v>1090</v>
      </c>
      <c r="E52" s="31" t="s">
        <v>562</v>
      </c>
      <c r="F52" s="84">
        <v>18500</v>
      </c>
      <c r="G52" s="32">
        <v>80.97</v>
      </c>
      <c r="H52" s="32" t="s">
        <v>332</v>
      </c>
    </row>
    <row r="53" spans="1:8" ht="15" customHeight="1">
      <c r="A53" s="83">
        <v>45362</v>
      </c>
      <c r="B53" s="32">
        <v>539762</v>
      </c>
      <c r="C53" s="31" t="s">
        <v>1088</v>
      </c>
      <c r="D53" s="31" t="s">
        <v>946</v>
      </c>
      <c r="E53" s="31" t="s">
        <v>561</v>
      </c>
      <c r="F53" s="84">
        <v>40000</v>
      </c>
      <c r="G53" s="32">
        <v>80.97</v>
      </c>
      <c r="H53" s="32" t="s">
        <v>332</v>
      </c>
    </row>
    <row r="54" spans="1:8" ht="15" customHeight="1">
      <c r="A54" s="83">
        <v>45362</v>
      </c>
      <c r="B54" s="32">
        <v>539762</v>
      </c>
      <c r="C54" s="31" t="s">
        <v>1088</v>
      </c>
      <c r="D54" s="31" t="s">
        <v>1091</v>
      </c>
      <c r="E54" s="31" t="s">
        <v>562</v>
      </c>
      <c r="F54" s="84">
        <v>24000</v>
      </c>
      <c r="G54" s="32">
        <v>80.97</v>
      </c>
      <c r="H54" s="32" t="s">
        <v>332</v>
      </c>
    </row>
    <row r="55" spans="1:8" ht="15" customHeight="1">
      <c r="A55" s="83">
        <v>45362</v>
      </c>
      <c r="B55" s="32">
        <v>541337</v>
      </c>
      <c r="C55" s="31" t="s">
        <v>1092</v>
      </c>
      <c r="D55" s="31" t="s">
        <v>1093</v>
      </c>
      <c r="E55" s="31" t="s">
        <v>561</v>
      </c>
      <c r="F55" s="84">
        <v>96000</v>
      </c>
      <c r="G55" s="32">
        <v>4.25</v>
      </c>
      <c r="H55" s="32" t="s">
        <v>332</v>
      </c>
    </row>
    <row r="56" spans="1:8" ht="15" customHeight="1">
      <c r="A56" s="83">
        <v>45362</v>
      </c>
      <c r="B56" s="32">
        <v>541337</v>
      </c>
      <c r="C56" s="31" t="s">
        <v>1092</v>
      </c>
      <c r="D56" s="31" t="s">
        <v>1094</v>
      </c>
      <c r="E56" s="31" t="s">
        <v>562</v>
      </c>
      <c r="F56" s="84">
        <v>48000</v>
      </c>
      <c r="G56" s="32">
        <v>4.22</v>
      </c>
      <c r="H56" s="32" t="s">
        <v>332</v>
      </c>
    </row>
    <row r="57" spans="1:8" ht="15" customHeight="1">
      <c r="A57" s="83">
        <v>45362</v>
      </c>
      <c r="B57" s="32">
        <v>500279</v>
      </c>
      <c r="C57" s="31" t="s">
        <v>1095</v>
      </c>
      <c r="D57" s="31" t="s">
        <v>1096</v>
      </c>
      <c r="E57" s="31" t="s">
        <v>561</v>
      </c>
      <c r="F57" s="84">
        <v>13000000</v>
      </c>
      <c r="G57" s="32">
        <v>22.11</v>
      </c>
      <c r="H57" s="32" t="s">
        <v>332</v>
      </c>
    </row>
    <row r="58" spans="1:8" ht="15" customHeight="1">
      <c r="A58" s="83">
        <v>45362</v>
      </c>
      <c r="B58" s="32">
        <v>500279</v>
      </c>
      <c r="C58" s="31" t="s">
        <v>1095</v>
      </c>
      <c r="D58" s="31" t="s">
        <v>1097</v>
      </c>
      <c r="E58" s="31" t="s">
        <v>562</v>
      </c>
      <c r="F58" s="84">
        <v>13000000</v>
      </c>
      <c r="G58" s="32">
        <v>22.08</v>
      </c>
      <c r="H58" s="32" t="s">
        <v>332</v>
      </c>
    </row>
    <row r="59" spans="1:8" ht="15" customHeight="1">
      <c r="A59" s="83">
        <v>45362</v>
      </c>
      <c r="B59" s="32">
        <v>530219</v>
      </c>
      <c r="C59" s="31" t="s">
        <v>1098</v>
      </c>
      <c r="D59" s="31" t="s">
        <v>1099</v>
      </c>
      <c r="E59" s="31" t="s">
        <v>562</v>
      </c>
      <c r="F59" s="84">
        <v>2615</v>
      </c>
      <c r="G59" s="32">
        <v>226.3</v>
      </c>
      <c r="H59" s="32" t="s">
        <v>332</v>
      </c>
    </row>
    <row r="60" spans="1:8" ht="15" customHeight="1">
      <c r="A60" s="83">
        <v>45362</v>
      </c>
      <c r="B60" s="32">
        <v>543522</v>
      </c>
      <c r="C60" s="31" t="s">
        <v>990</v>
      </c>
      <c r="D60" s="31" t="s">
        <v>1100</v>
      </c>
      <c r="E60" s="31" t="s">
        <v>562</v>
      </c>
      <c r="F60" s="84">
        <v>30000</v>
      </c>
      <c r="G60" s="32">
        <v>50.22</v>
      </c>
      <c r="H60" s="32" t="s">
        <v>332</v>
      </c>
    </row>
    <row r="61" spans="1:8" ht="15" customHeight="1">
      <c r="A61" s="83">
        <v>45362</v>
      </c>
      <c r="B61" s="32">
        <v>531637</v>
      </c>
      <c r="C61" s="31" t="s">
        <v>1101</v>
      </c>
      <c r="D61" s="31" t="s">
        <v>1102</v>
      </c>
      <c r="E61" s="31" t="s">
        <v>562</v>
      </c>
      <c r="F61" s="84">
        <v>700000</v>
      </c>
      <c r="G61" s="32">
        <v>850.51</v>
      </c>
      <c r="H61" s="32" t="s">
        <v>332</v>
      </c>
    </row>
    <row r="62" spans="1:8" ht="15" customHeight="1">
      <c r="A62" s="83">
        <v>45362</v>
      </c>
      <c r="B62" s="32">
        <v>531637</v>
      </c>
      <c r="C62" s="31" t="s">
        <v>1101</v>
      </c>
      <c r="D62" s="31" t="s">
        <v>1103</v>
      </c>
      <c r="E62" s="31" t="s">
        <v>561</v>
      </c>
      <c r="F62" s="84">
        <v>534171</v>
      </c>
      <c r="G62" s="32">
        <v>850</v>
      </c>
      <c r="H62" s="32" t="s">
        <v>332</v>
      </c>
    </row>
    <row r="63" spans="1:8" ht="15" customHeight="1">
      <c r="A63" s="83">
        <v>45362</v>
      </c>
      <c r="B63" s="32">
        <v>544091</v>
      </c>
      <c r="C63" s="31" t="s">
        <v>1104</v>
      </c>
      <c r="D63" s="31" t="s">
        <v>1009</v>
      </c>
      <c r="E63" s="31" t="s">
        <v>561</v>
      </c>
      <c r="F63" s="84">
        <v>45600</v>
      </c>
      <c r="G63" s="32">
        <v>176.32</v>
      </c>
      <c r="H63" s="32" t="s">
        <v>332</v>
      </c>
    </row>
    <row r="64" spans="1:8" ht="15" customHeight="1">
      <c r="A64" s="83">
        <v>45362</v>
      </c>
      <c r="B64" s="32">
        <v>538452</v>
      </c>
      <c r="C64" s="31" t="s">
        <v>1105</v>
      </c>
      <c r="D64" s="31" t="s">
        <v>1106</v>
      </c>
      <c r="E64" s="31" t="s">
        <v>562</v>
      </c>
      <c r="F64" s="84">
        <v>46236</v>
      </c>
      <c r="G64" s="32">
        <v>14.73</v>
      </c>
      <c r="H64" s="32" t="s">
        <v>332</v>
      </c>
    </row>
    <row r="65" spans="1:8" ht="15" customHeight="1">
      <c r="A65" s="83">
        <v>45362</v>
      </c>
      <c r="B65" s="32">
        <v>541703</v>
      </c>
      <c r="C65" s="31" t="s">
        <v>991</v>
      </c>
      <c r="D65" s="31" t="s">
        <v>1107</v>
      </c>
      <c r="E65" s="31" t="s">
        <v>562</v>
      </c>
      <c r="F65" s="84">
        <v>19200</v>
      </c>
      <c r="G65" s="32">
        <v>28.21</v>
      </c>
      <c r="H65" s="32" t="s">
        <v>332</v>
      </c>
    </row>
    <row r="66" spans="1:8" ht="15" customHeight="1">
      <c r="A66" s="83">
        <v>45362</v>
      </c>
      <c r="B66" s="32">
        <v>539435</v>
      </c>
      <c r="C66" s="31" t="s">
        <v>1108</v>
      </c>
      <c r="D66" s="31" t="s">
        <v>1109</v>
      </c>
      <c r="E66" s="31" t="s">
        <v>561</v>
      </c>
      <c r="F66" s="84">
        <v>20000</v>
      </c>
      <c r="G66" s="32">
        <v>35.299999999999997</v>
      </c>
      <c r="H66" s="32" t="s">
        <v>332</v>
      </c>
    </row>
    <row r="67" spans="1:8" ht="15" customHeight="1">
      <c r="A67" s="83">
        <v>45362</v>
      </c>
      <c r="B67" s="32">
        <v>539435</v>
      </c>
      <c r="C67" s="31" t="s">
        <v>1108</v>
      </c>
      <c r="D67" s="31" t="s">
        <v>1110</v>
      </c>
      <c r="E67" s="31" t="s">
        <v>562</v>
      </c>
      <c r="F67" s="84">
        <v>43000</v>
      </c>
      <c r="G67" s="32">
        <v>35.31</v>
      </c>
      <c r="H67" s="32" t="s">
        <v>332</v>
      </c>
    </row>
    <row r="68" spans="1:8" ht="15" customHeight="1">
      <c r="A68" s="83">
        <v>45362</v>
      </c>
      <c r="B68" s="32">
        <v>539435</v>
      </c>
      <c r="C68" s="31" t="s">
        <v>1108</v>
      </c>
      <c r="D68" s="31" t="s">
        <v>1014</v>
      </c>
      <c r="E68" s="31" t="s">
        <v>562</v>
      </c>
      <c r="F68" s="84">
        <v>24000</v>
      </c>
      <c r="G68" s="32">
        <v>35.32</v>
      </c>
      <c r="H68" s="32" t="s">
        <v>332</v>
      </c>
    </row>
    <row r="69" spans="1:8" ht="15" customHeight="1">
      <c r="A69" s="83">
        <v>45362</v>
      </c>
      <c r="B69" s="32">
        <v>543391</v>
      </c>
      <c r="C69" s="31" t="s">
        <v>1111</v>
      </c>
      <c r="D69" s="31" t="s">
        <v>1112</v>
      </c>
      <c r="E69" s="31" t="s">
        <v>562</v>
      </c>
      <c r="F69" s="84">
        <v>222000</v>
      </c>
      <c r="G69" s="32">
        <v>120.17</v>
      </c>
      <c r="H69" s="32" t="s">
        <v>332</v>
      </c>
    </row>
    <row r="70" spans="1:8" ht="15" customHeight="1">
      <c r="A70" s="83">
        <v>45362</v>
      </c>
      <c r="B70" s="32">
        <v>543391</v>
      </c>
      <c r="C70" s="31" t="s">
        <v>1111</v>
      </c>
      <c r="D70" s="31" t="s">
        <v>1113</v>
      </c>
      <c r="E70" s="31" t="s">
        <v>562</v>
      </c>
      <c r="F70" s="84">
        <v>222000</v>
      </c>
      <c r="G70" s="32">
        <v>120.38</v>
      </c>
      <c r="H70" s="32" t="s">
        <v>332</v>
      </c>
    </row>
    <row r="71" spans="1:8" ht="15" customHeight="1">
      <c r="A71" s="83">
        <v>45362</v>
      </c>
      <c r="B71" s="32">
        <v>543391</v>
      </c>
      <c r="C71" s="31" t="s">
        <v>1111</v>
      </c>
      <c r="D71" s="31" t="s">
        <v>1114</v>
      </c>
      <c r="E71" s="31" t="s">
        <v>562</v>
      </c>
      <c r="F71" s="84">
        <v>165000</v>
      </c>
      <c r="G71" s="32">
        <v>120.07</v>
      </c>
      <c r="H71" s="32" t="s">
        <v>332</v>
      </c>
    </row>
    <row r="72" spans="1:8" ht="15" customHeight="1">
      <c r="A72" s="83">
        <v>45362</v>
      </c>
      <c r="B72" s="32">
        <v>543391</v>
      </c>
      <c r="C72" s="31" t="s">
        <v>1111</v>
      </c>
      <c r="D72" s="31" t="s">
        <v>1115</v>
      </c>
      <c r="E72" s="31" t="s">
        <v>561</v>
      </c>
      <c r="F72" s="84">
        <v>138000</v>
      </c>
      <c r="G72" s="32">
        <v>120.05</v>
      </c>
      <c r="H72" s="32" t="s">
        <v>332</v>
      </c>
    </row>
    <row r="73" spans="1:8" ht="15" customHeight="1">
      <c r="A73" s="83">
        <v>45362</v>
      </c>
      <c r="B73" s="32">
        <v>512197</v>
      </c>
      <c r="C73" s="31" t="s">
        <v>1116</v>
      </c>
      <c r="D73" s="31" t="s">
        <v>1117</v>
      </c>
      <c r="E73" s="31" t="s">
        <v>561</v>
      </c>
      <c r="F73" s="84">
        <v>15000</v>
      </c>
      <c r="G73" s="32">
        <v>4.09</v>
      </c>
      <c r="H73" s="32" t="s">
        <v>332</v>
      </c>
    </row>
    <row r="74" spans="1:8" ht="15" customHeight="1">
      <c r="A74" s="83">
        <v>45362</v>
      </c>
      <c r="B74" s="32">
        <v>526133</v>
      </c>
      <c r="C74" s="31" t="s">
        <v>1118</v>
      </c>
      <c r="D74" s="31" t="s">
        <v>1119</v>
      </c>
      <c r="E74" s="31" t="s">
        <v>561</v>
      </c>
      <c r="F74" s="84">
        <v>70000</v>
      </c>
      <c r="G74" s="32">
        <v>12.64</v>
      </c>
      <c r="H74" s="32" t="s">
        <v>332</v>
      </c>
    </row>
    <row r="75" spans="1:8" ht="15" customHeight="1">
      <c r="A75" s="83">
        <v>45362</v>
      </c>
      <c r="B75" s="32">
        <v>539310</v>
      </c>
      <c r="C75" s="31" t="s">
        <v>948</v>
      </c>
      <c r="D75" s="31" t="s">
        <v>947</v>
      </c>
      <c r="E75" s="31" t="s">
        <v>561</v>
      </c>
      <c r="F75" s="84">
        <v>36147</v>
      </c>
      <c r="G75" s="32">
        <v>51.94</v>
      </c>
      <c r="H75" s="32" t="s">
        <v>332</v>
      </c>
    </row>
    <row r="76" spans="1:8" ht="15" customHeight="1">
      <c r="A76" s="83">
        <v>45362</v>
      </c>
      <c r="B76" s="32">
        <v>539310</v>
      </c>
      <c r="C76" s="31" t="s">
        <v>948</v>
      </c>
      <c r="D76" s="31" t="s">
        <v>947</v>
      </c>
      <c r="E76" s="31" t="s">
        <v>562</v>
      </c>
      <c r="F76" s="84">
        <v>153056</v>
      </c>
      <c r="G76" s="32">
        <v>50.16</v>
      </c>
      <c r="H76" s="32" t="s">
        <v>332</v>
      </c>
    </row>
    <row r="77" spans="1:8" ht="15" customHeight="1">
      <c r="A77" s="83">
        <v>45362</v>
      </c>
      <c r="B77" s="32">
        <v>507205</v>
      </c>
      <c r="C77" s="31" t="s">
        <v>1120</v>
      </c>
      <c r="D77" s="31" t="s">
        <v>1121</v>
      </c>
      <c r="E77" s="31" t="s">
        <v>562</v>
      </c>
      <c r="F77" s="84">
        <v>1000000</v>
      </c>
      <c r="G77" s="32">
        <v>193.22</v>
      </c>
      <c r="H77" s="32" t="s">
        <v>332</v>
      </c>
    </row>
    <row r="78" spans="1:8" ht="15" customHeight="1">
      <c r="A78" s="83">
        <v>45362</v>
      </c>
      <c r="B78" s="32">
        <v>526675</v>
      </c>
      <c r="C78" s="31" t="s">
        <v>992</v>
      </c>
      <c r="D78" s="31" t="s">
        <v>993</v>
      </c>
      <c r="E78" s="31" t="s">
        <v>562</v>
      </c>
      <c r="F78" s="84">
        <v>75000</v>
      </c>
      <c r="G78" s="32">
        <v>56.72</v>
      </c>
      <c r="H78" s="32" t="s">
        <v>332</v>
      </c>
    </row>
    <row r="79" spans="1:8" ht="15" customHeight="1">
      <c r="A79" s="83">
        <v>45362</v>
      </c>
      <c r="B79" s="32">
        <v>539097</v>
      </c>
      <c r="C79" s="31" t="s">
        <v>1122</v>
      </c>
      <c r="D79" s="31" t="s">
        <v>1123</v>
      </c>
      <c r="E79" s="31" t="s">
        <v>561</v>
      </c>
      <c r="F79" s="84">
        <v>500000</v>
      </c>
      <c r="G79" s="32">
        <v>15</v>
      </c>
      <c r="H79" s="32" t="s">
        <v>332</v>
      </c>
    </row>
    <row r="80" spans="1:8" ht="15" customHeight="1">
      <c r="A80" s="83">
        <v>45362</v>
      </c>
      <c r="B80" s="32" t="s">
        <v>1124</v>
      </c>
      <c r="C80" s="31" t="s">
        <v>1125</v>
      </c>
      <c r="D80" s="31" t="s">
        <v>1126</v>
      </c>
      <c r="E80" s="31" t="s">
        <v>561</v>
      </c>
      <c r="F80" s="84">
        <v>300000</v>
      </c>
      <c r="G80" s="32">
        <v>66.83</v>
      </c>
      <c r="H80" s="32" t="s">
        <v>952</v>
      </c>
    </row>
    <row r="81" spans="1:8" ht="15" customHeight="1">
      <c r="A81" s="83">
        <v>45362</v>
      </c>
      <c r="B81" s="32" t="s">
        <v>1127</v>
      </c>
      <c r="C81" s="31" t="s">
        <v>1128</v>
      </c>
      <c r="D81" s="31" t="s">
        <v>1129</v>
      </c>
      <c r="E81" s="31" t="s">
        <v>561</v>
      </c>
      <c r="F81" s="84">
        <v>251200</v>
      </c>
      <c r="G81" s="32">
        <v>179.46</v>
      </c>
      <c r="H81" s="32" t="s">
        <v>952</v>
      </c>
    </row>
    <row r="82" spans="1:8" ht="15" customHeight="1">
      <c r="A82" s="83">
        <v>45362</v>
      </c>
      <c r="B82" s="32" t="s">
        <v>1130</v>
      </c>
      <c r="C82" s="31" t="s">
        <v>1131</v>
      </c>
      <c r="D82" s="31" t="s">
        <v>1132</v>
      </c>
      <c r="E82" s="31" t="s">
        <v>561</v>
      </c>
      <c r="F82" s="84">
        <v>100000</v>
      </c>
      <c r="G82" s="32">
        <v>166</v>
      </c>
      <c r="H82" s="32" t="s">
        <v>952</v>
      </c>
    </row>
    <row r="83" spans="1:8" ht="15" customHeight="1">
      <c r="A83" s="83">
        <v>45362</v>
      </c>
      <c r="B83" s="32" t="s">
        <v>1133</v>
      </c>
      <c r="C83" s="31" t="s">
        <v>1134</v>
      </c>
      <c r="D83" s="31" t="s">
        <v>1135</v>
      </c>
      <c r="E83" s="31" t="s">
        <v>561</v>
      </c>
      <c r="F83" s="84">
        <v>234000</v>
      </c>
      <c r="G83" s="32">
        <v>72.42</v>
      </c>
      <c r="H83" s="32" t="s">
        <v>952</v>
      </c>
    </row>
    <row r="84" spans="1:8" ht="15" customHeight="1">
      <c r="A84" s="83">
        <v>45362</v>
      </c>
      <c r="B84" s="32" t="s">
        <v>1136</v>
      </c>
      <c r="C84" s="31" t="s">
        <v>1137</v>
      </c>
      <c r="D84" s="31" t="s">
        <v>1093</v>
      </c>
      <c r="E84" s="31" t="s">
        <v>561</v>
      </c>
      <c r="F84" s="84">
        <v>201000</v>
      </c>
      <c r="G84" s="32">
        <v>2.2000000000000002</v>
      </c>
      <c r="H84" s="32" t="s">
        <v>952</v>
      </c>
    </row>
    <row r="85" spans="1:8" ht="15" customHeight="1">
      <c r="A85" s="83">
        <v>45362</v>
      </c>
      <c r="B85" s="32" t="s">
        <v>1138</v>
      </c>
      <c r="C85" s="31" t="s">
        <v>1139</v>
      </c>
      <c r="D85" s="31" t="s">
        <v>946</v>
      </c>
      <c r="E85" s="31" t="s">
        <v>561</v>
      </c>
      <c r="F85" s="84">
        <v>4000000</v>
      </c>
      <c r="G85" s="32">
        <v>0.3</v>
      </c>
      <c r="H85" s="32" t="s">
        <v>952</v>
      </c>
    </row>
    <row r="86" spans="1:8" ht="15" customHeight="1">
      <c r="A86" s="83">
        <v>45362</v>
      </c>
      <c r="B86" s="32" t="s">
        <v>1140</v>
      </c>
      <c r="C86" s="31" t="s">
        <v>1141</v>
      </c>
      <c r="D86" s="31" t="s">
        <v>1142</v>
      </c>
      <c r="E86" s="31" t="s">
        <v>561</v>
      </c>
      <c r="F86" s="84">
        <v>40000</v>
      </c>
      <c r="G86" s="32">
        <v>37</v>
      </c>
      <c r="H86" s="32" t="s">
        <v>952</v>
      </c>
    </row>
    <row r="87" spans="1:8" ht="15" customHeight="1">
      <c r="A87" s="83">
        <v>45362</v>
      </c>
      <c r="B87" s="32" t="s">
        <v>416</v>
      </c>
      <c r="C87" s="31" t="s">
        <v>1016</v>
      </c>
      <c r="D87" s="31" t="s">
        <v>950</v>
      </c>
      <c r="E87" s="31" t="s">
        <v>561</v>
      </c>
      <c r="F87" s="84">
        <v>14874304</v>
      </c>
      <c r="G87" s="32">
        <v>40.81</v>
      </c>
      <c r="H87" s="32" t="s">
        <v>952</v>
      </c>
    </row>
    <row r="88" spans="1:8" ht="15" customHeight="1">
      <c r="A88" s="83">
        <v>45362</v>
      </c>
      <c r="B88" s="32" t="s">
        <v>1143</v>
      </c>
      <c r="C88" s="31" t="s">
        <v>1144</v>
      </c>
      <c r="D88" s="31" t="s">
        <v>1145</v>
      </c>
      <c r="E88" s="31" t="s">
        <v>561</v>
      </c>
      <c r="F88" s="84">
        <v>813714</v>
      </c>
      <c r="G88" s="32">
        <v>360.67</v>
      </c>
      <c r="H88" s="32" t="s">
        <v>952</v>
      </c>
    </row>
    <row r="89" spans="1:8" ht="15" customHeight="1">
      <c r="A89" s="83">
        <v>45362</v>
      </c>
      <c r="B89" s="32" t="s">
        <v>1026</v>
      </c>
      <c r="C89" s="31" t="s">
        <v>1027</v>
      </c>
      <c r="D89" s="31" t="s">
        <v>1146</v>
      </c>
      <c r="E89" s="31" t="s">
        <v>561</v>
      </c>
      <c r="F89" s="84">
        <v>85000</v>
      </c>
      <c r="G89" s="32">
        <v>159.41</v>
      </c>
      <c r="H89" s="32" t="s">
        <v>952</v>
      </c>
    </row>
    <row r="90" spans="1:8" ht="15" customHeight="1">
      <c r="A90" s="83">
        <v>45362</v>
      </c>
      <c r="B90" s="32" t="s">
        <v>1147</v>
      </c>
      <c r="C90" s="31" t="s">
        <v>1148</v>
      </c>
      <c r="D90" s="31" t="s">
        <v>1149</v>
      </c>
      <c r="E90" s="31" t="s">
        <v>561</v>
      </c>
      <c r="F90" s="84">
        <v>120000</v>
      </c>
      <c r="G90" s="32">
        <v>66.2</v>
      </c>
      <c r="H90" s="32" t="s">
        <v>952</v>
      </c>
    </row>
    <row r="91" spans="1:8" ht="15" customHeight="1">
      <c r="A91" s="83">
        <v>45362</v>
      </c>
      <c r="B91" s="32" t="s">
        <v>1150</v>
      </c>
      <c r="C91" s="31" t="s">
        <v>1151</v>
      </c>
      <c r="D91" s="31" t="s">
        <v>1025</v>
      </c>
      <c r="E91" s="31" t="s">
        <v>561</v>
      </c>
      <c r="F91" s="84">
        <v>440000</v>
      </c>
      <c r="G91" s="32">
        <v>84.6</v>
      </c>
      <c r="H91" s="32" t="s">
        <v>952</v>
      </c>
    </row>
    <row r="92" spans="1:8" ht="15" customHeight="1">
      <c r="A92" s="83">
        <v>45362</v>
      </c>
      <c r="B92" s="32" t="s">
        <v>1021</v>
      </c>
      <c r="C92" s="31" t="s">
        <v>1022</v>
      </c>
      <c r="D92" s="31" t="s">
        <v>949</v>
      </c>
      <c r="E92" s="31" t="s">
        <v>561</v>
      </c>
      <c r="F92" s="84">
        <v>776727</v>
      </c>
      <c r="G92" s="32">
        <v>139.88</v>
      </c>
      <c r="H92" s="32" t="s">
        <v>952</v>
      </c>
    </row>
    <row r="93" spans="1:8" ht="15" customHeight="1">
      <c r="A93" s="83">
        <v>45362</v>
      </c>
      <c r="B93" s="32" t="s">
        <v>1023</v>
      </c>
      <c r="C93" s="31" t="s">
        <v>1024</v>
      </c>
      <c r="D93" s="31" t="s">
        <v>951</v>
      </c>
      <c r="E93" s="31" t="s">
        <v>561</v>
      </c>
      <c r="F93" s="84">
        <v>1387468</v>
      </c>
      <c r="G93" s="32">
        <v>26.75</v>
      </c>
      <c r="H93" s="32" t="s">
        <v>952</v>
      </c>
    </row>
    <row r="94" spans="1:8" ht="15" customHeight="1">
      <c r="A94" s="83">
        <v>45362</v>
      </c>
      <c r="B94" s="32" t="s">
        <v>1152</v>
      </c>
      <c r="C94" s="31" t="s">
        <v>1153</v>
      </c>
      <c r="D94" s="31" t="s">
        <v>946</v>
      </c>
      <c r="E94" s="31" t="s">
        <v>561</v>
      </c>
      <c r="F94" s="84">
        <v>616709</v>
      </c>
      <c r="G94" s="32">
        <v>209.11</v>
      </c>
      <c r="H94" s="32" t="s">
        <v>952</v>
      </c>
    </row>
    <row r="95" spans="1:8" ht="15" customHeight="1">
      <c r="A95" s="83">
        <v>45362</v>
      </c>
      <c r="B95" s="32" t="s">
        <v>1154</v>
      </c>
      <c r="C95" s="31" t="s">
        <v>1155</v>
      </c>
      <c r="D95" s="31" t="s">
        <v>1156</v>
      </c>
      <c r="E95" s="31" t="s">
        <v>561</v>
      </c>
      <c r="F95" s="84">
        <v>600641</v>
      </c>
      <c r="G95" s="32">
        <v>3.7</v>
      </c>
      <c r="H95" s="32" t="s">
        <v>952</v>
      </c>
    </row>
    <row r="96" spans="1:8" ht="15" customHeight="1">
      <c r="A96" s="83">
        <v>45362</v>
      </c>
      <c r="B96" s="32" t="s">
        <v>1157</v>
      </c>
      <c r="C96" s="31" t="s">
        <v>1158</v>
      </c>
      <c r="D96" s="31" t="s">
        <v>1159</v>
      </c>
      <c r="E96" s="31" t="s">
        <v>561</v>
      </c>
      <c r="F96" s="84">
        <v>9542498</v>
      </c>
      <c r="G96" s="32">
        <v>4.16</v>
      </c>
      <c r="H96" s="32" t="s">
        <v>952</v>
      </c>
    </row>
    <row r="97" spans="1:8" ht="15" customHeight="1">
      <c r="A97" s="83">
        <v>45362</v>
      </c>
      <c r="B97" s="32" t="s">
        <v>1160</v>
      </c>
      <c r="C97" s="31" t="s">
        <v>1161</v>
      </c>
      <c r="D97" s="31" t="s">
        <v>1162</v>
      </c>
      <c r="E97" s="31" t="s">
        <v>562</v>
      </c>
      <c r="F97" s="84">
        <v>198000</v>
      </c>
      <c r="G97" s="32">
        <v>9.65</v>
      </c>
      <c r="H97" s="32" t="s">
        <v>952</v>
      </c>
    </row>
    <row r="98" spans="1:8" ht="15" customHeight="1">
      <c r="A98" s="83">
        <v>45362</v>
      </c>
      <c r="B98" s="32" t="s">
        <v>1133</v>
      </c>
      <c r="C98" s="31" t="s">
        <v>1134</v>
      </c>
      <c r="D98" s="31" t="s">
        <v>1135</v>
      </c>
      <c r="E98" s="31" t="s">
        <v>562</v>
      </c>
      <c r="F98" s="84">
        <v>251000</v>
      </c>
      <c r="G98" s="32">
        <v>71.260000000000005</v>
      </c>
      <c r="H98" s="32" t="s">
        <v>952</v>
      </c>
    </row>
    <row r="99" spans="1:8" ht="15" customHeight="1">
      <c r="A99" s="83">
        <v>45362</v>
      </c>
      <c r="B99" s="32" t="s">
        <v>1136</v>
      </c>
      <c r="C99" s="31" t="s">
        <v>1137</v>
      </c>
      <c r="D99" s="31" t="s">
        <v>1163</v>
      </c>
      <c r="E99" s="31" t="s">
        <v>562</v>
      </c>
      <c r="F99" s="84">
        <v>375000</v>
      </c>
      <c r="G99" s="32">
        <v>2.2000000000000002</v>
      </c>
      <c r="H99" s="32" t="s">
        <v>952</v>
      </c>
    </row>
    <row r="100" spans="1:8" ht="15" customHeight="1">
      <c r="A100" s="83">
        <v>45362</v>
      </c>
      <c r="B100" s="32" t="s">
        <v>1164</v>
      </c>
      <c r="C100" s="31" t="s">
        <v>1165</v>
      </c>
      <c r="D100" s="31" t="s">
        <v>1166</v>
      </c>
      <c r="E100" s="31" t="s">
        <v>562</v>
      </c>
      <c r="F100" s="84">
        <v>1439384</v>
      </c>
      <c r="G100" s="32">
        <v>83.66</v>
      </c>
      <c r="H100" s="32" t="s">
        <v>952</v>
      </c>
    </row>
    <row r="101" spans="1:8" ht="15" customHeight="1">
      <c r="A101" s="83">
        <v>45362</v>
      </c>
      <c r="B101" s="32" t="s">
        <v>1167</v>
      </c>
      <c r="C101" s="31" t="s">
        <v>1168</v>
      </c>
      <c r="D101" s="31" t="s">
        <v>1169</v>
      </c>
      <c r="E101" s="31" t="s">
        <v>562</v>
      </c>
      <c r="F101" s="84">
        <v>180006</v>
      </c>
      <c r="G101" s="32">
        <v>985.44</v>
      </c>
      <c r="H101" s="32" t="s">
        <v>952</v>
      </c>
    </row>
    <row r="102" spans="1:8" ht="15" customHeight="1">
      <c r="A102" s="83">
        <v>45362</v>
      </c>
      <c r="B102" s="32" t="s">
        <v>1140</v>
      </c>
      <c r="C102" s="31" t="s">
        <v>1141</v>
      </c>
      <c r="D102" s="31" t="s">
        <v>1170</v>
      </c>
      <c r="E102" s="31" t="s">
        <v>562</v>
      </c>
      <c r="F102" s="84">
        <v>50000</v>
      </c>
      <c r="G102" s="32">
        <v>37.020000000000003</v>
      </c>
      <c r="H102" s="32" t="s">
        <v>952</v>
      </c>
    </row>
    <row r="103" spans="1:8" ht="15" customHeight="1">
      <c r="A103" s="83">
        <v>45362</v>
      </c>
      <c r="B103" s="32" t="s">
        <v>416</v>
      </c>
      <c r="C103" s="31" t="s">
        <v>1016</v>
      </c>
      <c r="D103" s="31" t="s">
        <v>950</v>
      </c>
      <c r="E103" s="31" t="s">
        <v>562</v>
      </c>
      <c r="F103" s="84">
        <v>16091896</v>
      </c>
      <c r="G103" s="32">
        <v>40.76</v>
      </c>
      <c r="H103" s="32" t="s">
        <v>952</v>
      </c>
    </row>
    <row r="104" spans="1:8" ht="15" customHeight="1">
      <c r="A104" s="83">
        <v>45362</v>
      </c>
      <c r="B104" s="32" t="s">
        <v>1143</v>
      </c>
      <c r="C104" s="31" t="s">
        <v>1144</v>
      </c>
      <c r="D104" s="31" t="s">
        <v>1145</v>
      </c>
      <c r="E104" s="31" t="s">
        <v>562</v>
      </c>
      <c r="F104" s="84">
        <v>813714</v>
      </c>
      <c r="G104" s="32">
        <v>353.83</v>
      </c>
      <c r="H104" s="32" t="s">
        <v>952</v>
      </c>
    </row>
    <row r="105" spans="1:8" ht="15" customHeight="1">
      <c r="A105" s="83">
        <v>45362</v>
      </c>
      <c r="B105" s="32" t="s">
        <v>1028</v>
      </c>
      <c r="C105" s="31" t="s">
        <v>1029</v>
      </c>
      <c r="D105" s="31" t="s">
        <v>1030</v>
      </c>
      <c r="E105" s="31" t="s">
        <v>562</v>
      </c>
      <c r="F105" s="84">
        <v>69491</v>
      </c>
      <c r="G105" s="32">
        <v>40.49</v>
      </c>
      <c r="H105" s="32" t="s">
        <v>952</v>
      </c>
    </row>
    <row r="106" spans="1:8" ht="15" customHeight="1">
      <c r="A106" s="83">
        <v>45362</v>
      </c>
      <c r="B106" s="32" t="s">
        <v>1017</v>
      </c>
      <c r="C106" s="31" t="s">
        <v>1018</v>
      </c>
      <c r="D106" s="31" t="s">
        <v>946</v>
      </c>
      <c r="E106" s="31" t="s">
        <v>562</v>
      </c>
      <c r="F106" s="84">
        <v>1560185</v>
      </c>
      <c r="G106" s="32">
        <v>41.52</v>
      </c>
      <c r="H106" s="32" t="s">
        <v>952</v>
      </c>
    </row>
    <row r="107" spans="1:8" ht="15" customHeight="1">
      <c r="A107" s="83">
        <v>45362</v>
      </c>
      <c r="B107" s="32" t="s">
        <v>1019</v>
      </c>
      <c r="C107" s="31" t="s">
        <v>1020</v>
      </c>
      <c r="D107" s="31" t="s">
        <v>946</v>
      </c>
      <c r="E107" s="31" t="s">
        <v>562</v>
      </c>
      <c r="F107" s="84">
        <v>298359</v>
      </c>
      <c r="G107" s="32">
        <v>194.37</v>
      </c>
      <c r="H107" s="32" t="s">
        <v>952</v>
      </c>
    </row>
    <row r="108" spans="1:8" ht="15" customHeight="1">
      <c r="A108" s="83">
        <v>45362</v>
      </c>
      <c r="B108" s="32" t="s">
        <v>1021</v>
      </c>
      <c r="C108" s="31" t="s">
        <v>1022</v>
      </c>
      <c r="D108" s="31" t="s">
        <v>949</v>
      </c>
      <c r="E108" s="31" t="s">
        <v>562</v>
      </c>
      <c r="F108" s="84">
        <v>776727</v>
      </c>
      <c r="G108" s="32">
        <v>140.13999999999999</v>
      </c>
      <c r="H108" s="32" t="s">
        <v>952</v>
      </c>
    </row>
    <row r="109" spans="1:8" ht="15" customHeight="1">
      <c r="A109" s="83">
        <v>45362</v>
      </c>
      <c r="B109" s="32" t="s">
        <v>1023</v>
      </c>
      <c r="C109" s="31" t="s">
        <v>1024</v>
      </c>
      <c r="D109" s="31" t="s">
        <v>951</v>
      </c>
      <c r="E109" s="31" t="s">
        <v>562</v>
      </c>
      <c r="F109" s="84">
        <v>1387468</v>
      </c>
      <c r="G109" s="32">
        <v>26.75</v>
      </c>
      <c r="H109" s="32" t="s">
        <v>952</v>
      </c>
    </row>
    <row r="110" spans="1:8" ht="15" customHeight="1">
      <c r="A110" s="83">
        <v>45362</v>
      </c>
      <c r="B110" s="32" t="s">
        <v>969</v>
      </c>
      <c r="C110" s="31" t="s">
        <v>970</v>
      </c>
      <c r="D110" s="31" t="s">
        <v>1171</v>
      </c>
      <c r="E110" s="31" t="s">
        <v>562</v>
      </c>
      <c r="F110" s="84">
        <v>83377</v>
      </c>
      <c r="G110" s="32">
        <v>0.55000000000000004</v>
      </c>
      <c r="H110" s="32" t="s">
        <v>952</v>
      </c>
    </row>
    <row r="111" spans="1:8" ht="15" customHeight="1">
      <c r="A111" s="83">
        <v>45362</v>
      </c>
      <c r="B111" s="32" t="s">
        <v>969</v>
      </c>
      <c r="C111" s="31" t="s">
        <v>970</v>
      </c>
      <c r="D111" s="31" t="s">
        <v>1172</v>
      </c>
      <c r="E111" s="31" t="s">
        <v>562</v>
      </c>
      <c r="F111" s="84">
        <v>153000</v>
      </c>
      <c r="G111" s="32">
        <v>0.56999999999999995</v>
      </c>
      <c r="H111" s="32" t="s">
        <v>952</v>
      </c>
    </row>
    <row r="112" spans="1:8" ht="15" customHeight="1">
      <c r="A112" s="83">
        <v>45362</v>
      </c>
      <c r="B112" s="32" t="s">
        <v>969</v>
      </c>
      <c r="C112" s="31" t="s">
        <v>970</v>
      </c>
      <c r="D112" s="31" t="s">
        <v>1173</v>
      </c>
      <c r="E112" s="31" t="s">
        <v>562</v>
      </c>
      <c r="F112" s="84">
        <v>52087</v>
      </c>
      <c r="G112" s="32">
        <v>0.68</v>
      </c>
      <c r="H112" s="32" t="s">
        <v>952</v>
      </c>
    </row>
    <row r="113" spans="1:8" ht="15" customHeight="1">
      <c r="A113" s="83">
        <v>45362</v>
      </c>
      <c r="B113" s="32" t="s">
        <v>1152</v>
      </c>
      <c r="C113" s="31" t="s">
        <v>1153</v>
      </c>
      <c r="D113" s="31" t="s">
        <v>946</v>
      </c>
      <c r="E113" s="31" t="s">
        <v>562</v>
      </c>
      <c r="F113" s="84">
        <v>455951</v>
      </c>
      <c r="G113" s="32">
        <v>210.23</v>
      </c>
      <c r="H113" s="32" t="s">
        <v>952</v>
      </c>
    </row>
    <row r="114" spans="1:8" ht="15" customHeight="1">
      <c r="A114" s="83">
        <v>45362</v>
      </c>
      <c r="B114" s="32" t="s">
        <v>1157</v>
      </c>
      <c r="C114" s="31" t="s">
        <v>1158</v>
      </c>
      <c r="D114" s="31" t="s">
        <v>1159</v>
      </c>
      <c r="E114" s="31" t="s">
        <v>562</v>
      </c>
      <c r="F114" s="84">
        <v>8249631</v>
      </c>
      <c r="G114" s="32">
        <v>4.07</v>
      </c>
      <c r="H114" s="32" t="s">
        <v>952</v>
      </c>
    </row>
    <row r="115" spans="1:8" ht="15" customHeight="1">
      <c r="A115" s="83"/>
      <c r="B115" s="32"/>
      <c r="C115" s="31"/>
      <c r="D115" s="31"/>
      <c r="E115" s="31"/>
      <c r="F115" s="84"/>
      <c r="G115" s="32"/>
      <c r="H115" s="32"/>
    </row>
    <row r="116" spans="1:8" ht="15" customHeight="1">
      <c r="A116" s="83"/>
      <c r="B116" s="32"/>
      <c r="C116" s="31"/>
      <c r="D116" s="31"/>
      <c r="E116" s="31"/>
      <c r="F116" s="84"/>
      <c r="G116" s="32"/>
      <c r="H116" s="32"/>
    </row>
    <row r="117" spans="1:8" ht="15" customHeight="1">
      <c r="A117" s="83"/>
      <c r="B117" s="32"/>
      <c r="C117" s="31"/>
      <c r="D117" s="31"/>
      <c r="E117" s="31"/>
      <c r="F117" s="84"/>
      <c r="G117" s="32"/>
      <c r="H117" s="32"/>
    </row>
    <row r="118" spans="1:8" ht="15" customHeight="1">
      <c r="A118" s="83"/>
      <c r="B118" s="32"/>
      <c r="C118" s="31"/>
      <c r="D118" s="31"/>
      <c r="E118" s="31"/>
      <c r="F118" s="84"/>
      <c r="G118" s="32"/>
      <c r="H118" s="32"/>
    </row>
    <row r="119" spans="1:8" ht="15" customHeight="1">
      <c r="A119" s="83"/>
      <c r="B119" s="32"/>
      <c r="C119" s="31"/>
      <c r="D119" s="31"/>
      <c r="E119" s="31"/>
      <c r="F119" s="84"/>
      <c r="G119" s="32"/>
      <c r="H119" s="32"/>
    </row>
    <row r="120" spans="1:8" ht="15" customHeight="1">
      <c r="A120" s="83"/>
      <c r="B120" s="32"/>
      <c r="C120" s="31"/>
      <c r="D120" s="31"/>
      <c r="E120" s="31"/>
      <c r="F120" s="84"/>
      <c r="G120" s="32"/>
      <c r="H120" s="32"/>
    </row>
    <row r="121" spans="1:8" ht="15" customHeight="1">
      <c r="A121" s="83"/>
      <c r="B121" s="32"/>
      <c r="C121" s="31"/>
      <c r="D121" s="31"/>
      <c r="E121" s="31"/>
      <c r="F121" s="84"/>
      <c r="G121" s="32"/>
      <c r="H121" s="32"/>
    </row>
    <row r="122" spans="1:8" ht="15" customHeight="1">
      <c r="A122" s="83"/>
      <c r="B122" s="32"/>
      <c r="C122" s="31"/>
      <c r="D122" s="31"/>
      <c r="E122" s="31"/>
      <c r="F122" s="84"/>
      <c r="G122" s="32"/>
      <c r="H122" s="32"/>
    </row>
    <row r="123" spans="1:8" ht="15" customHeight="1">
      <c r="A123" s="83"/>
      <c r="B123" s="32"/>
      <c r="C123" s="31"/>
      <c r="D123" s="31"/>
      <c r="E123" s="31"/>
      <c r="F123" s="84"/>
      <c r="G123" s="32"/>
      <c r="H123" s="32"/>
    </row>
    <row r="124" spans="1:8" ht="15" customHeight="1">
      <c r="A124" s="83"/>
      <c r="B124" s="32"/>
      <c r="C124" s="31"/>
      <c r="D124" s="31"/>
      <c r="E124" s="31"/>
      <c r="F124" s="84"/>
      <c r="G124" s="32"/>
      <c r="H124" s="32"/>
    </row>
    <row r="125" spans="1:8" ht="15" customHeight="1">
      <c r="A125" s="83"/>
      <c r="B125" s="32"/>
      <c r="C125" s="31"/>
      <c r="D125" s="31"/>
      <c r="E125" s="31"/>
      <c r="F125" s="84"/>
      <c r="G125" s="32"/>
      <c r="H125" s="32"/>
    </row>
    <row r="126" spans="1:8" ht="15" customHeight="1">
      <c r="A126" s="83"/>
      <c r="B126" s="32"/>
      <c r="C126" s="31"/>
      <c r="D126" s="31"/>
      <c r="E126" s="31"/>
      <c r="F126" s="84"/>
      <c r="G126" s="32"/>
      <c r="H126" s="32"/>
    </row>
    <row r="127" spans="1:8" ht="15" customHeight="1">
      <c r="A127" s="83"/>
      <c r="B127" s="32"/>
      <c r="C127" s="31"/>
      <c r="D127" s="31"/>
      <c r="E127" s="31"/>
      <c r="F127" s="84"/>
      <c r="G127" s="32"/>
      <c r="H127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79"/>
  <sheetViews>
    <sheetView zoomScale="80" zoomScaleNormal="80" workbookViewId="0">
      <selection activeCell="O22" sqref="O22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930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45363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563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564</v>
      </c>
      <c r="E9" s="93" t="s">
        <v>565</v>
      </c>
      <c r="F9" s="93" t="s">
        <v>566</v>
      </c>
      <c r="G9" s="93" t="s">
        <v>567</v>
      </c>
      <c r="H9" s="93" t="s">
        <v>568</v>
      </c>
      <c r="I9" s="93" t="s">
        <v>569</v>
      </c>
      <c r="J9" s="92" t="s">
        <v>570</v>
      </c>
      <c r="K9" s="93" t="s">
        <v>571</v>
      </c>
      <c r="L9" s="95" t="s">
        <v>572</v>
      </c>
      <c r="M9" s="95" t="s">
        <v>573</v>
      </c>
      <c r="N9" s="93" t="s">
        <v>574</v>
      </c>
      <c r="O9" s="273" t="s">
        <v>575</v>
      </c>
      <c r="P9" s="219" t="s">
        <v>576</v>
      </c>
      <c r="Q9" s="219" t="s">
        <v>853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74">
        <v>1</v>
      </c>
      <c r="B10" s="275">
        <v>45321</v>
      </c>
      <c r="C10" s="276"/>
      <c r="D10" s="277" t="s">
        <v>211</v>
      </c>
      <c r="E10" s="278" t="s">
        <v>577</v>
      </c>
      <c r="F10" s="310">
        <v>2870</v>
      </c>
      <c r="G10" s="205">
        <v>2640</v>
      </c>
      <c r="H10" s="310">
        <v>3024</v>
      </c>
      <c r="I10" s="310" t="s">
        <v>870</v>
      </c>
      <c r="J10" s="279" t="s">
        <v>942</v>
      </c>
      <c r="K10" s="279">
        <f t="shared" ref="K10" si="0">H10-F10</f>
        <v>154</v>
      </c>
      <c r="L10" s="280">
        <f t="shared" ref="L10" si="1">(F10*-0.3)/100</f>
        <v>-8.61</v>
      </c>
      <c r="M10" s="281">
        <f t="shared" ref="M10" si="2">(K10+L10)/F10</f>
        <v>5.065853658536585E-2</v>
      </c>
      <c r="N10" s="279" t="s">
        <v>580</v>
      </c>
      <c r="O10" s="282">
        <v>45355</v>
      </c>
      <c r="P10" s="295"/>
      <c r="Q10" s="261"/>
      <c r="S10" s="37" t="s">
        <v>579</v>
      </c>
    </row>
    <row r="11" spans="1:27" ht="15" customHeight="1">
      <c r="A11" s="211">
        <v>2</v>
      </c>
      <c r="B11" s="208">
        <v>45328</v>
      </c>
      <c r="C11" s="212"/>
      <c r="D11" s="216" t="s">
        <v>352</v>
      </c>
      <c r="E11" s="213" t="s">
        <v>577</v>
      </c>
      <c r="F11" s="207" t="s">
        <v>871</v>
      </c>
      <c r="G11" s="209">
        <v>1030</v>
      </c>
      <c r="H11" s="207"/>
      <c r="I11" s="207" t="s">
        <v>872</v>
      </c>
      <c r="J11" s="209" t="s">
        <v>578</v>
      </c>
      <c r="K11" s="209"/>
      <c r="L11" s="210"/>
      <c r="M11" s="214"/>
      <c r="N11" s="209"/>
      <c r="O11" s="215"/>
      <c r="P11" s="210">
        <f>VLOOKUP(D11,'MidCap Intra'!$B$11:$C$568,2,0)</f>
        <v>1069.7</v>
      </c>
      <c r="Q11" s="261"/>
      <c r="S11" s="37" t="s">
        <v>579</v>
      </c>
    </row>
    <row r="12" spans="1:27" ht="15" customHeight="1">
      <c r="A12" s="211">
        <v>3</v>
      </c>
      <c r="B12" s="208">
        <v>45330</v>
      </c>
      <c r="C12" s="212"/>
      <c r="D12" s="216" t="s">
        <v>168</v>
      </c>
      <c r="E12" s="213" t="s">
        <v>577</v>
      </c>
      <c r="F12" s="207" t="s">
        <v>873</v>
      </c>
      <c r="G12" s="209">
        <v>4990</v>
      </c>
      <c r="H12" s="207"/>
      <c r="I12" s="207" t="s">
        <v>874</v>
      </c>
      <c r="J12" s="209" t="s">
        <v>578</v>
      </c>
      <c r="K12" s="209"/>
      <c r="L12" s="210"/>
      <c r="M12" s="214"/>
      <c r="N12" s="209"/>
      <c r="O12" s="215"/>
      <c r="P12" s="210">
        <f>VLOOKUP(D12,'MidCap Intra'!$B$11:$C$568,2,0)</f>
        <v>5123</v>
      </c>
      <c r="Q12" s="261"/>
      <c r="S12" s="37" t="s">
        <v>579</v>
      </c>
    </row>
    <row r="13" spans="1:27" ht="15" customHeight="1">
      <c r="A13" s="211">
        <v>4</v>
      </c>
      <c r="B13" s="208">
        <v>45331</v>
      </c>
      <c r="C13" s="212"/>
      <c r="D13" s="216" t="s">
        <v>129</v>
      </c>
      <c r="E13" s="213" t="s">
        <v>577</v>
      </c>
      <c r="F13" s="207" t="s">
        <v>876</v>
      </c>
      <c r="G13" s="209">
        <v>1290</v>
      </c>
      <c r="H13" s="207"/>
      <c r="I13" s="207" t="s">
        <v>877</v>
      </c>
      <c r="J13" s="209" t="s">
        <v>578</v>
      </c>
      <c r="K13" s="209"/>
      <c r="L13" s="210"/>
      <c r="M13" s="214"/>
      <c r="N13" s="209"/>
      <c r="O13" s="215"/>
      <c r="P13" s="210">
        <f>VLOOKUP(D13,'MidCap Intra'!$B$11:$C$568,2,0)</f>
        <v>1427.8</v>
      </c>
      <c r="Q13" s="261"/>
      <c r="S13" s="37" t="s">
        <v>579</v>
      </c>
    </row>
    <row r="14" spans="1:27" ht="15" customHeight="1">
      <c r="A14" s="211">
        <v>5</v>
      </c>
      <c r="B14" s="208">
        <v>45338</v>
      </c>
      <c r="C14" s="212"/>
      <c r="D14" s="216" t="s">
        <v>854</v>
      </c>
      <c r="E14" s="213" t="s">
        <v>577</v>
      </c>
      <c r="F14" s="207" t="s">
        <v>884</v>
      </c>
      <c r="G14" s="209">
        <v>805</v>
      </c>
      <c r="H14" s="207"/>
      <c r="I14" s="207" t="s">
        <v>885</v>
      </c>
      <c r="J14" s="209" t="s">
        <v>578</v>
      </c>
      <c r="K14" s="209"/>
      <c r="L14" s="210"/>
      <c r="M14" s="214"/>
      <c r="N14" s="209"/>
      <c r="O14" s="215"/>
      <c r="P14" s="210">
        <f>VLOOKUP(D14,'MidCap Intra'!$B$11:$C$568,2,0)</f>
        <v>881.7</v>
      </c>
      <c r="Q14" s="261"/>
      <c r="S14" s="37" t="s">
        <v>771</v>
      </c>
    </row>
    <row r="15" spans="1:27" ht="15" customHeight="1">
      <c r="A15" s="211">
        <v>6</v>
      </c>
      <c r="B15" s="208">
        <v>45343</v>
      </c>
      <c r="C15" s="212"/>
      <c r="D15" s="216" t="s">
        <v>137</v>
      </c>
      <c r="E15" s="213" t="s">
        <v>577</v>
      </c>
      <c r="F15" s="207" t="s">
        <v>904</v>
      </c>
      <c r="G15" s="209">
        <v>164</v>
      </c>
      <c r="H15" s="207"/>
      <c r="I15" s="207" t="s">
        <v>905</v>
      </c>
      <c r="J15" s="209" t="s">
        <v>578</v>
      </c>
      <c r="K15" s="209"/>
      <c r="L15" s="210"/>
      <c r="M15" s="214"/>
      <c r="N15" s="209"/>
      <c r="O15" s="215"/>
      <c r="P15" s="210">
        <f>VLOOKUP(D15,'MidCap Intra'!$B$11:$C$568,2,0)</f>
        <v>174.15</v>
      </c>
      <c r="Q15" s="261"/>
      <c r="S15" s="37" t="s">
        <v>579</v>
      </c>
    </row>
    <row r="16" spans="1:27" ht="15" customHeight="1">
      <c r="A16" s="211">
        <v>7</v>
      </c>
      <c r="B16" s="208">
        <v>45345</v>
      </c>
      <c r="C16" s="212"/>
      <c r="D16" s="216" t="s">
        <v>875</v>
      </c>
      <c r="E16" s="213" t="s">
        <v>577</v>
      </c>
      <c r="F16" s="207" t="s">
        <v>907</v>
      </c>
      <c r="G16" s="209">
        <v>238</v>
      </c>
      <c r="H16" s="207"/>
      <c r="I16" s="207" t="s">
        <v>866</v>
      </c>
      <c r="J16" s="209" t="s">
        <v>578</v>
      </c>
      <c r="K16" s="209"/>
      <c r="L16" s="210"/>
      <c r="M16" s="214"/>
      <c r="N16" s="209"/>
      <c r="O16" s="215"/>
      <c r="P16" s="210"/>
      <c r="Q16" s="261"/>
      <c r="S16" s="37" t="s">
        <v>579</v>
      </c>
    </row>
    <row r="17" spans="1:39" ht="15" customHeight="1">
      <c r="A17" s="274">
        <v>8</v>
      </c>
      <c r="B17" s="275">
        <v>45351</v>
      </c>
      <c r="C17" s="276"/>
      <c r="D17" s="277" t="s">
        <v>422</v>
      </c>
      <c r="E17" s="278" t="s">
        <v>577</v>
      </c>
      <c r="F17" s="310">
        <v>119.5</v>
      </c>
      <c r="G17" s="205">
        <v>111.8</v>
      </c>
      <c r="H17" s="310">
        <v>125.5</v>
      </c>
      <c r="I17" s="310" t="s">
        <v>913</v>
      </c>
      <c r="J17" s="279" t="s">
        <v>903</v>
      </c>
      <c r="K17" s="279">
        <f t="shared" ref="K17" si="3">H17-F17</f>
        <v>6</v>
      </c>
      <c r="L17" s="280">
        <f t="shared" ref="L17" si="4">(F17*-0.3)/100</f>
        <v>-0.35850000000000004</v>
      </c>
      <c r="M17" s="281">
        <f t="shared" ref="M17" si="5">(K17+L17)/F17</f>
        <v>4.7209205020920499E-2</v>
      </c>
      <c r="N17" s="279" t="s">
        <v>580</v>
      </c>
      <c r="O17" s="282">
        <v>45352</v>
      </c>
      <c r="P17" s="295"/>
      <c r="Q17" s="261"/>
      <c r="S17" s="37" t="s">
        <v>579</v>
      </c>
    </row>
    <row r="18" spans="1:39" ht="15" customHeight="1">
      <c r="A18" s="211">
        <v>9</v>
      </c>
      <c r="B18" s="208">
        <v>45352</v>
      </c>
      <c r="C18" s="212"/>
      <c r="D18" s="216" t="s">
        <v>240</v>
      </c>
      <c r="E18" s="213" t="s">
        <v>577</v>
      </c>
      <c r="F18" s="207" t="s">
        <v>922</v>
      </c>
      <c r="G18" s="209">
        <v>477.5</v>
      </c>
      <c r="H18" s="207"/>
      <c r="I18" s="207" t="s">
        <v>923</v>
      </c>
      <c r="J18" s="209" t="s">
        <v>578</v>
      </c>
      <c r="K18" s="209"/>
      <c r="L18" s="210"/>
      <c r="M18" s="214"/>
      <c r="N18" s="209"/>
      <c r="O18" s="215"/>
      <c r="P18" s="210">
        <f>VLOOKUP(D18,'MidCap Intra'!$B$11:$C$568,2,0)</f>
        <v>514.54999999999995</v>
      </c>
      <c r="Q18" s="261"/>
      <c r="S18" s="37"/>
    </row>
    <row r="19" spans="1:39" ht="15" customHeight="1">
      <c r="A19" s="274">
        <v>10</v>
      </c>
      <c r="B19" s="275">
        <v>45353</v>
      </c>
      <c r="C19" s="276"/>
      <c r="D19" s="277" t="s">
        <v>212</v>
      </c>
      <c r="E19" s="278" t="s">
        <v>577</v>
      </c>
      <c r="F19" s="310">
        <v>136.75</v>
      </c>
      <c r="G19" s="205">
        <v>128</v>
      </c>
      <c r="H19" s="310">
        <v>144.1</v>
      </c>
      <c r="I19" s="310" t="s">
        <v>933</v>
      </c>
      <c r="J19" s="279" t="s">
        <v>943</v>
      </c>
      <c r="K19" s="279">
        <f t="shared" ref="K19" si="6">H19-F19</f>
        <v>7.3499999999999943</v>
      </c>
      <c r="L19" s="280">
        <f t="shared" ref="L19" si="7">(F19*-0.3)/100</f>
        <v>-0.41025</v>
      </c>
      <c r="M19" s="281">
        <f t="shared" ref="M19" si="8">(K19+L19)/F19</f>
        <v>5.0747714808043839E-2</v>
      </c>
      <c r="N19" s="279" t="s">
        <v>580</v>
      </c>
      <c r="O19" s="282">
        <v>45355</v>
      </c>
      <c r="P19" s="295"/>
      <c r="Q19" s="261"/>
      <c r="S19" s="37"/>
    </row>
    <row r="20" spans="1:39" ht="15" customHeight="1">
      <c r="A20" s="211">
        <v>11</v>
      </c>
      <c r="B20" s="208">
        <v>45355</v>
      </c>
      <c r="C20" s="212"/>
      <c r="D20" s="216" t="s">
        <v>228</v>
      </c>
      <c r="E20" s="213" t="s">
        <v>577</v>
      </c>
      <c r="F20" s="207" t="s">
        <v>934</v>
      </c>
      <c r="G20" s="209">
        <v>139</v>
      </c>
      <c r="H20" s="207"/>
      <c r="I20" s="207" t="s">
        <v>935</v>
      </c>
      <c r="J20" s="209" t="s">
        <v>578</v>
      </c>
      <c r="K20" s="209"/>
      <c r="L20" s="210"/>
      <c r="M20" s="214"/>
      <c r="N20" s="209"/>
      <c r="O20" s="215"/>
      <c r="P20" s="210">
        <f>VLOOKUP(D20,'MidCap Intra'!$B$11:$C$568,2,0)</f>
        <v>153.44999999999999</v>
      </c>
      <c r="Q20" s="261"/>
      <c r="S20" s="37" t="s">
        <v>579</v>
      </c>
    </row>
    <row r="21" spans="1:39" ht="15" customHeight="1">
      <c r="A21" s="211">
        <v>12</v>
      </c>
      <c r="B21" s="208">
        <v>45355</v>
      </c>
      <c r="C21" s="212"/>
      <c r="D21" s="216" t="s">
        <v>397</v>
      </c>
      <c r="E21" s="213" t="s">
        <v>577</v>
      </c>
      <c r="F21" s="213" t="s">
        <v>978</v>
      </c>
      <c r="G21" s="209">
        <v>3290</v>
      </c>
      <c r="H21" s="207"/>
      <c r="I21" s="207" t="s">
        <v>939</v>
      </c>
      <c r="J21" s="209" t="s">
        <v>578</v>
      </c>
      <c r="K21" s="209"/>
      <c r="L21" s="210"/>
      <c r="M21" s="214"/>
      <c r="N21" s="209"/>
      <c r="O21" s="215"/>
      <c r="P21" s="210">
        <f>VLOOKUP(D21,'MidCap Intra'!$B$11:$C$568,2,0)</f>
        <v>3435.85</v>
      </c>
      <c r="Q21" s="261"/>
      <c r="S21" s="37" t="s">
        <v>579</v>
      </c>
    </row>
    <row r="22" spans="1:39" ht="15" customHeight="1">
      <c r="A22" s="274">
        <v>13</v>
      </c>
      <c r="B22" s="275">
        <v>45356</v>
      </c>
      <c r="C22" s="276"/>
      <c r="D22" s="277" t="s">
        <v>241</v>
      </c>
      <c r="E22" s="278" t="s">
        <v>577</v>
      </c>
      <c r="F22" s="310">
        <v>155</v>
      </c>
      <c r="G22" s="205">
        <v>144</v>
      </c>
      <c r="H22" s="310">
        <v>164.25</v>
      </c>
      <c r="I22" s="310" t="s">
        <v>964</v>
      </c>
      <c r="J22" s="279" t="s">
        <v>1031</v>
      </c>
      <c r="K22" s="279">
        <f t="shared" ref="K22" si="9">H22-F22</f>
        <v>9.25</v>
      </c>
      <c r="L22" s="280">
        <f t="shared" ref="L22" si="10">(F22*-0.3)/100</f>
        <v>-0.46500000000000002</v>
      </c>
      <c r="M22" s="281">
        <f t="shared" ref="M22" si="11">(K22+L22)/F22</f>
        <v>5.6677419354838714E-2</v>
      </c>
      <c r="N22" s="279" t="s">
        <v>580</v>
      </c>
      <c r="O22" s="282">
        <v>45362</v>
      </c>
      <c r="P22" s="295"/>
      <c r="Q22" s="261"/>
      <c r="S22" s="37" t="s">
        <v>579</v>
      </c>
    </row>
    <row r="23" spans="1:39" ht="15" customHeight="1">
      <c r="A23" s="211">
        <v>14</v>
      </c>
      <c r="B23" s="208">
        <v>45357</v>
      </c>
      <c r="C23" s="212"/>
      <c r="D23" s="216" t="s">
        <v>364</v>
      </c>
      <c r="E23" s="213" t="s">
        <v>577</v>
      </c>
      <c r="F23" s="207" t="s">
        <v>972</v>
      </c>
      <c r="G23" s="209">
        <v>2700</v>
      </c>
      <c r="H23" s="207"/>
      <c r="I23" s="207" t="s">
        <v>973</v>
      </c>
      <c r="J23" s="209" t="s">
        <v>578</v>
      </c>
      <c r="K23" s="209"/>
      <c r="L23" s="210"/>
      <c r="M23" s="214"/>
      <c r="N23" s="209"/>
      <c r="O23" s="215"/>
      <c r="P23" s="210">
        <f>VLOOKUP(D23,'MidCap Intra'!$B$11:$C$568,2,0)</f>
        <v>3006.45</v>
      </c>
      <c r="Q23" s="261"/>
      <c r="S23" s="37" t="s">
        <v>579</v>
      </c>
    </row>
    <row r="24" spans="1:39" ht="15" customHeight="1">
      <c r="A24" s="211">
        <v>15</v>
      </c>
      <c r="B24" s="208">
        <v>45357</v>
      </c>
      <c r="C24" s="212"/>
      <c r="D24" s="216" t="s">
        <v>151</v>
      </c>
      <c r="E24" s="213" t="s">
        <v>577</v>
      </c>
      <c r="F24" s="207" t="s">
        <v>974</v>
      </c>
      <c r="G24" s="209">
        <v>230</v>
      </c>
      <c r="H24" s="207"/>
      <c r="I24" s="207" t="s">
        <v>975</v>
      </c>
      <c r="J24" s="209" t="s">
        <v>578</v>
      </c>
      <c r="K24" s="209"/>
      <c r="L24" s="210"/>
      <c r="M24" s="214"/>
      <c r="N24" s="209"/>
      <c r="O24" s="215"/>
      <c r="P24" s="210">
        <f>VLOOKUP(D24,'MidCap Intra'!$B$11:$C$568,2,0)</f>
        <v>247.45</v>
      </c>
      <c r="Q24" s="261"/>
      <c r="S24" s="37" t="s">
        <v>579</v>
      </c>
    </row>
    <row r="25" spans="1:39" ht="15" customHeight="1">
      <c r="A25" s="211">
        <v>16</v>
      </c>
      <c r="B25" s="208">
        <v>45362</v>
      </c>
      <c r="C25" s="212"/>
      <c r="D25" s="216" t="s">
        <v>188</v>
      </c>
      <c r="E25" s="213" t="s">
        <v>577</v>
      </c>
      <c r="F25" s="207" t="s">
        <v>1032</v>
      </c>
      <c r="G25" s="209">
        <v>2390</v>
      </c>
      <c r="H25" s="207"/>
      <c r="I25" s="207" t="s">
        <v>1033</v>
      </c>
      <c r="J25" s="209" t="s">
        <v>578</v>
      </c>
      <c r="K25" s="209"/>
      <c r="L25" s="210"/>
      <c r="M25" s="214"/>
      <c r="N25" s="209"/>
      <c r="O25" s="215"/>
      <c r="P25" s="210">
        <f>VLOOKUP(D25,'MidCap Intra'!$B$11:$C$568,2,0)</f>
        <v>2611.5</v>
      </c>
      <c r="Q25" s="261"/>
      <c r="S25" s="37"/>
    </row>
    <row r="26" spans="1:39" ht="15" customHeight="1">
      <c r="A26" s="211">
        <v>17</v>
      </c>
      <c r="B26" s="208">
        <v>45362</v>
      </c>
      <c r="C26" s="212"/>
      <c r="D26" s="216" t="s">
        <v>890</v>
      </c>
      <c r="E26" s="213" t="s">
        <v>577</v>
      </c>
      <c r="F26" s="207" t="s">
        <v>1039</v>
      </c>
      <c r="G26" s="209">
        <v>668</v>
      </c>
      <c r="H26" s="207"/>
      <c r="I26" s="207" t="s">
        <v>1040</v>
      </c>
      <c r="J26" s="209" t="s">
        <v>578</v>
      </c>
      <c r="K26" s="209"/>
      <c r="L26" s="210"/>
      <c r="M26" s="214"/>
      <c r="N26" s="209"/>
      <c r="O26" s="215"/>
      <c r="P26" s="210">
        <f>VLOOKUP(D26,'MidCap Intra'!$B$11:$C$568,2,0)</f>
        <v>732.45</v>
      </c>
      <c r="Q26" s="261"/>
      <c r="S26" s="37"/>
    </row>
    <row r="27" spans="1:39" ht="15" customHeight="1">
      <c r="A27" s="211"/>
      <c r="B27" s="208"/>
      <c r="C27" s="212"/>
      <c r="D27" s="216"/>
      <c r="E27" s="213"/>
      <c r="F27" s="207"/>
      <c r="G27" s="209"/>
      <c r="H27" s="207"/>
      <c r="I27" s="207"/>
      <c r="J27" s="209"/>
      <c r="K27" s="209"/>
      <c r="L27" s="210"/>
      <c r="M27" s="214"/>
      <c r="N27" s="209"/>
      <c r="O27" s="215"/>
      <c r="P27" s="210"/>
      <c r="Q27" s="261"/>
      <c r="S27" s="37"/>
    </row>
    <row r="28" spans="1:39" ht="15" customHeight="1">
      <c r="A28" s="211"/>
      <c r="B28" s="208"/>
      <c r="C28" s="212"/>
      <c r="D28" s="216"/>
      <c r="E28" s="213"/>
      <c r="F28" s="207"/>
      <c r="G28" s="209"/>
      <c r="H28" s="207"/>
      <c r="I28" s="207"/>
      <c r="J28" s="209"/>
      <c r="K28" s="209"/>
      <c r="L28" s="210"/>
      <c r="M28" s="214"/>
      <c r="N28" s="209"/>
      <c r="O28" s="215"/>
      <c r="P28" s="210"/>
      <c r="Q28" s="261"/>
      <c r="S28" s="37"/>
    </row>
    <row r="30" spans="1:39" ht="14.25" customHeight="1">
      <c r="A30" s="100"/>
      <c r="B30" s="101"/>
      <c r="C30" s="102"/>
      <c r="D30" s="103"/>
      <c r="E30" s="104"/>
      <c r="F30" s="104"/>
      <c r="G30" s="100"/>
      <c r="H30" s="104"/>
      <c r="I30" s="105"/>
      <c r="J30" s="106"/>
      <c r="K30" s="106"/>
      <c r="L30" s="107"/>
      <c r="M30" s="108"/>
      <c r="N30" s="109"/>
      <c r="O30" s="110"/>
      <c r="P30" s="111"/>
      <c r="Q30" s="111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2" t="s">
        <v>581</v>
      </c>
      <c r="B31" s="113"/>
      <c r="C31" s="114"/>
      <c r="E31" s="115"/>
      <c r="F31" s="115"/>
      <c r="G31" s="115"/>
      <c r="H31" s="115"/>
      <c r="I31" s="115"/>
      <c r="J31" s="116"/>
      <c r="K31" s="115"/>
      <c r="L31" s="117"/>
      <c r="M31" s="54"/>
      <c r="N31" s="116"/>
      <c r="O31" s="114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8" t="s">
        <v>582</v>
      </c>
      <c r="B32" s="112"/>
      <c r="C32" s="112"/>
      <c r="D32" s="112"/>
      <c r="E32" s="37"/>
      <c r="F32" s="119" t="s">
        <v>583</v>
      </c>
      <c r="G32" s="6"/>
      <c r="H32" s="6"/>
      <c r="I32" s="6"/>
      <c r="J32" s="120"/>
      <c r="K32" s="121"/>
      <c r="L32" s="121"/>
      <c r="M32" s="122"/>
      <c r="N32" s="1"/>
      <c r="O32" s="123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2" t="s">
        <v>584</v>
      </c>
      <c r="B33" s="112"/>
      <c r="C33" s="112"/>
      <c r="D33" s="112" t="s">
        <v>585</v>
      </c>
      <c r="E33" s="6"/>
      <c r="F33" s="119" t="s">
        <v>586</v>
      </c>
      <c r="G33" s="6"/>
      <c r="H33" s="6"/>
      <c r="I33" s="6"/>
      <c r="J33" s="120"/>
      <c r="K33" s="121"/>
      <c r="L33" s="121"/>
      <c r="M33" s="122"/>
      <c r="N33" s="1"/>
      <c r="O33" s="123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2"/>
      <c r="B34" s="112"/>
      <c r="C34" s="112"/>
      <c r="D34" s="112"/>
      <c r="E34" s="6"/>
      <c r="F34" s="6"/>
      <c r="G34" s="6"/>
      <c r="H34" s="6"/>
      <c r="I34" s="6"/>
      <c r="J34" s="124"/>
      <c r="K34" s="121"/>
      <c r="L34" s="121"/>
      <c r="M34" s="6"/>
      <c r="N34" s="125"/>
      <c r="O34" s="1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223"/>
      <c r="B35" s="223"/>
      <c r="C35" s="223"/>
      <c r="D35" s="223"/>
      <c r="E35" s="224"/>
      <c r="F35" s="224"/>
      <c r="G35" s="224"/>
      <c r="H35" s="224"/>
      <c r="I35" s="224"/>
      <c r="J35" s="225"/>
      <c r="K35" s="226"/>
      <c r="L35" s="226"/>
      <c r="M35" s="224"/>
      <c r="N35" s="227"/>
      <c r="O35" s="228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4.25" customHeight="1">
      <c r="A36" s="112"/>
      <c r="B36" s="112"/>
      <c r="C36" s="112"/>
      <c r="D36" s="112"/>
      <c r="E36" s="6"/>
      <c r="F36" s="6"/>
      <c r="G36" s="6"/>
      <c r="H36" s="6"/>
      <c r="I36" s="6"/>
      <c r="J36" s="124"/>
      <c r="K36" s="121"/>
      <c r="L36" s="122"/>
      <c r="M36" s="6"/>
      <c r="N36" s="125"/>
      <c r="O36" s="1"/>
      <c r="P36" s="37"/>
      <c r="Q36" s="37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135" t="s">
        <v>591</v>
      </c>
      <c r="B37" s="135"/>
      <c r="C37" s="135"/>
      <c r="D37" s="135"/>
      <c r="E37" s="6"/>
      <c r="F37" s="6"/>
      <c r="G37" s="6"/>
      <c r="H37" s="6"/>
      <c r="I37" s="6"/>
      <c r="J37" s="6"/>
      <c r="K37" s="6"/>
      <c r="L37" s="6"/>
      <c r="M37" s="6"/>
      <c r="N37" s="6"/>
      <c r="O37" s="24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38.25" customHeight="1">
      <c r="A38" s="93" t="s">
        <v>16</v>
      </c>
      <c r="B38" s="93" t="s">
        <v>553</v>
      </c>
      <c r="C38" s="93"/>
      <c r="D38" s="94" t="s">
        <v>564</v>
      </c>
      <c r="E38" s="93" t="s">
        <v>565</v>
      </c>
      <c r="F38" s="93" t="s">
        <v>566</v>
      </c>
      <c r="G38" s="93" t="s">
        <v>587</v>
      </c>
      <c r="H38" s="93" t="s">
        <v>568</v>
      </c>
      <c r="I38" s="217" t="s">
        <v>569</v>
      </c>
      <c r="J38" s="219" t="s">
        <v>570</v>
      </c>
      <c r="K38" s="218" t="s">
        <v>592</v>
      </c>
      <c r="L38" s="95" t="s">
        <v>572</v>
      </c>
      <c r="M38" s="136" t="s">
        <v>593</v>
      </c>
      <c r="N38" s="93" t="s">
        <v>594</v>
      </c>
      <c r="O38" s="92" t="s">
        <v>574</v>
      </c>
      <c r="P38" s="94" t="s">
        <v>575</v>
      </c>
      <c r="Q38" s="264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.75" customHeight="1">
      <c r="A39" s="310">
        <v>1</v>
      </c>
      <c r="B39" s="311">
        <v>45348</v>
      </c>
      <c r="C39" s="237"/>
      <c r="D39" s="237" t="s">
        <v>910</v>
      </c>
      <c r="E39" s="310" t="s">
        <v>589</v>
      </c>
      <c r="F39" s="310">
        <v>812.5</v>
      </c>
      <c r="G39" s="310">
        <v>795</v>
      </c>
      <c r="H39" s="310">
        <v>826</v>
      </c>
      <c r="I39" s="205" t="s">
        <v>911</v>
      </c>
      <c r="J39" s="312" t="s">
        <v>918</v>
      </c>
      <c r="K39" s="220">
        <f>H39-F39</f>
        <v>13.5</v>
      </c>
      <c r="L39" s="293">
        <f t="shared" ref="L39" si="12">(H39*N39)*0.03%</f>
        <v>167.26499999999999</v>
      </c>
      <c r="M39" s="221">
        <f t="shared" ref="M39" si="13">(K39*N39)-L39</f>
        <v>8945.2350000000006</v>
      </c>
      <c r="N39" s="220">
        <v>675</v>
      </c>
      <c r="O39" s="99" t="s">
        <v>580</v>
      </c>
      <c r="P39" s="222">
        <v>45352</v>
      </c>
      <c r="Q39" s="259"/>
      <c r="R39" s="137"/>
      <c r="S39" s="54" t="s">
        <v>771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38"/>
      <c r="AH39" s="139"/>
      <c r="AI39" s="137"/>
      <c r="AJ39" s="137"/>
      <c r="AK39" s="138"/>
      <c r="AL39" s="138"/>
      <c r="AM39" s="138"/>
    </row>
    <row r="40" spans="1:39" ht="12.75" customHeight="1">
      <c r="A40" s="310">
        <v>2</v>
      </c>
      <c r="B40" s="311">
        <v>45351</v>
      </c>
      <c r="C40" s="237"/>
      <c r="D40" s="237" t="s">
        <v>914</v>
      </c>
      <c r="E40" s="310" t="s">
        <v>589</v>
      </c>
      <c r="F40" s="310">
        <v>151.19999999999999</v>
      </c>
      <c r="G40" s="310">
        <v>149</v>
      </c>
      <c r="H40" s="310">
        <v>153</v>
      </c>
      <c r="I40" s="205" t="s">
        <v>913</v>
      </c>
      <c r="J40" s="312" t="s">
        <v>920</v>
      </c>
      <c r="K40" s="220">
        <f>H40-F40</f>
        <v>1.8000000000000114</v>
      </c>
      <c r="L40" s="293">
        <f t="shared" ref="L40" si="14">(H40*N40)*0.03%</f>
        <v>229.49999999999997</v>
      </c>
      <c r="M40" s="221">
        <f t="shared" ref="M40" si="15">(K40*N40)-L40</f>
        <v>8770.5000000000564</v>
      </c>
      <c r="N40" s="220">
        <v>5000</v>
      </c>
      <c r="O40" s="99" t="s">
        <v>580</v>
      </c>
      <c r="P40" s="222">
        <v>45352</v>
      </c>
      <c r="Q40" s="259"/>
      <c r="R40" s="137"/>
      <c r="S40" s="54" t="s">
        <v>771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38"/>
      <c r="AH40" s="139"/>
      <c r="AI40" s="137"/>
      <c r="AJ40" s="137"/>
      <c r="AK40" s="138"/>
      <c r="AL40" s="138"/>
      <c r="AM40" s="138"/>
    </row>
    <row r="41" spans="1:39" ht="12.75" customHeight="1">
      <c r="A41" s="310">
        <v>3</v>
      </c>
      <c r="B41" s="311">
        <v>45351</v>
      </c>
      <c r="C41" s="237"/>
      <c r="D41" s="237" t="s">
        <v>915</v>
      </c>
      <c r="E41" s="310" t="s">
        <v>589</v>
      </c>
      <c r="F41" s="310">
        <v>2934</v>
      </c>
      <c r="G41" s="310">
        <v>2890</v>
      </c>
      <c r="H41" s="310">
        <v>2963.5</v>
      </c>
      <c r="I41" s="205" t="s">
        <v>916</v>
      </c>
      <c r="J41" s="312" t="s">
        <v>941</v>
      </c>
      <c r="K41" s="220">
        <f>H41-F41</f>
        <v>29.5</v>
      </c>
      <c r="L41" s="293">
        <f t="shared" ref="L41:L42" si="16">(H41*N41)*0.03%</f>
        <v>222.26249999999999</v>
      </c>
      <c r="M41" s="221">
        <f t="shared" ref="M41:M42" si="17">(K41*N41)-L41</f>
        <v>7152.7375000000002</v>
      </c>
      <c r="N41" s="220">
        <v>250</v>
      </c>
      <c r="O41" s="99" t="s">
        <v>580</v>
      </c>
      <c r="P41" s="222">
        <v>45352</v>
      </c>
      <c r="Q41" s="259"/>
      <c r="R41" s="137"/>
      <c r="S41" s="54" t="s">
        <v>879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8"/>
      <c r="AH41" s="139"/>
      <c r="AI41" s="137"/>
      <c r="AJ41" s="137"/>
      <c r="AK41" s="138"/>
      <c r="AL41" s="138"/>
      <c r="AM41" s="138"/>
    </row>
    <row r="42" spans="1:39" ht="12.75" customHeight="1">
      <c r="A42" s="283">
        <v>4</v>
      </c>
      <c r="B42" s="284">
        <v>45352</v>
      </c>
      <c r="C42" s="285"/>
      <c r="D42" s="285" t="s">
        <v>912</v>
      </c>
      <c r="E42" s="283" t="s">
        <v>860</v>
      </c>
      <c r="F42" s="283">
        <v>22295</v>
      </c>
      <c r="G42" s="283">
        <v>22420</v>
      </c>
      <c r="H42" s="283">
        <v>22405</v>
      </c>
      <c r="I42" s="286" t="s">
        <v>919</v>
      </c>
      <c r="J42" s="313" t="s">
        <v>906</v>
      </c>
      <c r="K42" s="289">
        <f>F42-H42</f>
        <v>-110</v>
      </c>
      <c r="L42" s="294">
        <f t="shared" si="16"/>
        <v>336.07499999999999</v>
      </c>
      <c r="M42" s="288">
        <f t="shared" si="17"/>
        <v>-5836.0749999999998</v>
      </c>
      <c r="N42" s="289">
        <v>50</v>
      </c>
      <c r="O42" s="290" t="s">
        <v>590</v>
      </c>
      <c r="P42" s="291">
        <v>45352</v>
      </c>
      <c r="Q42" s="259"/>
      <c r="R42" s="137"/>
      <c r="S42" s="54" t="s">
        <v>579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8"/>
      <c r="AH42" s="139"/>
      <c r="AI42" s="137"/>
      <c r="AJ42" s="137"/>
      <c r="AK42" s="138"/>
      <c r="AL42" s="138"/>
      <c r="AM42" s="138"/>
    </row>
    <row r="43" spans="1:39" ht="12.75" customHeight="1">
      <c r="A43" s="283">
        <v>5</v>
      </c>
      <c r="B43" s="284">
        <v>45352</v>
      </c>
      <c r="C43" s="285"/>
      <c r="D43" s="285" t="s">
        <v>924</v>
      </c>
      <c r="E43" s="283" t="s">
        <v>589</v>
      </c>
      <c r="F43" s="283">
        <v>3707.5</v>
      </c>
      <c r="G43" s="283">
        <v>3668</v>
      </c>
      <c r="H43" s="283">
        <v>3668</v>
      </c>
      <c r="I43" s="286" t="s">
        <v>927</v>
      </c>
      <c r="J43" s="313" t="s">
        <v>940</v>
      </c>
      <c r="K43" s="289">
        <f>H43-F43</f>
        <v>-39.5</v>
      </c>
      <c r="L43" s="294">
        <f t="shared" ref="L43" si="18">(H43*N43)*0.03%</f>
        <v>275.09999999999997</v>
      </c>
      <c r="M43" s="288">
        <f t="shared" ref="M43" si="19">(K43*N43)-L43</f>
        <v>-10150.1</v>
      </c>
      <c r="N43" s="289">
        <v>250</v>
      </c>
      <c r="O43" s="290" t="s">
        <v>590</v>
      </c>
      <c r="P43" s="291">
        <v>45355</v>
      </c>
      <c r="Q43" s="259"/>
      <c r="R43" s="137"/>
      <c r="S43" s="54" t="s">
        <v>879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8"/>
      <c r="AH43" s="139"/>
      <c r="AI43" s="137"/>
      <c r="AJ43" s="137"/>
      <c r="AK43" s="138"/>
      <c r="AL43" s="138"/>
      <c r="AM43" s="138"/>
    </row>
    <row r="44" spans="1:39" ht="12.75" customHeight="1">
      <c r="A44" s="310">
        <v>6</v>
      </c>
      <c r="B44" s="311">
        <v>45352</v>
      </c>
      <c r="C44" s="237"/>
      <c r="D44" s="237" t="s">
        <v>925</v>
      </c>
      <c r="E44" s="310" t="s">
        <v>589</v>
      </c>
      <c r="F44" s="310">
        <v>47575</v>
      </c>
      <c r="G44" s="310">
        <v>47200</v>
      </c>
      <c r="H44" s="310">
        <v>47740</v>
      </c>
      <c r="I44" s="205" t="s">
        <v>928</v>
      </c>
      <c r="J44" s="312" t="s">
        <v>936</v>
      </c>
      <c r="K44" s="220">
        <f>H44-F44</f>
        <v>165</v>
      </c>
      <c r="L44" s="293">
        <f t="shared" ref="L44" si="20">(H44*N44)*0.03%</f>
        <v>214.82999999999998</v>
      </c>
      <c r="M44" s="221">
        <f t="shared" ref="M44" si="21">(K44*N44)-L44</f>
        <v>2260.17</v>
      </c>
      <c r="N44" s="220">
        <v>15</v>
      </c>
      <c r="O44" s="99" t="s">
        <v>580</v>
      </c>
      <c r="P44" s="222">
        <v>45355</v>
      </c>
      <c r="Q44" s="259"/>
      <c r="R44" s="137"/>
      <c r="S44" s="54" t="s">
        <v>579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8"/>
      <c r="AH44" s="139"/>
      <c r="AI44" s="137"/>
      <c r="AJ44" s="137"/>
      <c r="AK44" s="138"/>
      <c r="AL44" s="138"/>
      <c r="AM44" s="138"/>
    </row>
    <row r="45" spans="1:39" ht="12.75" customHeight="1">
      <c r="A45" s="310">
        <v>7</v>
      </c>
      <c r="B45" s="311">
        <v>45352</v>
      </c>
      <c r="C45" s="237"/>
      <c r="D45" s="237" t="s">
        <v>926</v>
      </c>
      <c r="E45" s="310" t="s">
        <v>589</v>
      </c>
      <c r="F45" s="310">
        <v>3775</v>
      </c>
      <c r="G45" s="310">
        <v>3718</v>
      </c>
      <c r="H45" s="310">
        <v>3823</v>
      </c>
      <c r="I45" s="205" t="s">
        <v>929</v>
      </c>
      <c r="J45" s="312" t="s">
        <v>985</v>
      </c>
      <c r="K45" s="220">
        <f>H45-F45</f>
        <v>48</v>
      </c>
      <c r="L45" s="293">
        <f t="shared" ref="L45" si="22">(H45*N45)*0.03%</f>
        <v>200.70749999999998</v>
      </c>
      <c r="M45" s="221">
        <f t="shared" ref="M45" si="23">(K45*N45)-L45</f>
        <v>8199.2924999999996</v>
      </c>
      <c r="N45" s="220">
        <v>175</v>
      </c>
      <c r="O45" s="99" t="s">
        <v>580</v>
      </c>
      <c r="P45" s="222">
        <v>45357</v>
      </c>
      <c r="Q45" s="259"/>
      <c r="R45" s="137"/>
      <c r="S45" s="54" t="s">
        <v>579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8"/>
      <c r="AH45" s="139"/>
      <c r="AI45" s="137"/>
      <c r="AJ45" s="137"/>
      <c r="AK45" s="138"/>
      <c r="AL45" s="138"/>
      <c r="AM45" s="138"/>
    </row>
    <row r="46" spans="1:39" ht="12.75" customHeight="1">
      <c r="A46" s="283">
        <v>8</v>
      </c>
      <c r="B46" s="284">
        <v>45353</v>
      </c>
      <c r="C46" s="285"/>
      <c r="D46" s="285" t="s">
        <v>931</v>
      </c>
      <c r="E46" s="283" t="s">
        <v>589</v>
      </c>
      <c r="F46" s="283">
        <v>2757.5</v>
      </c>
      <c r="G46" s="283">
        <v>2718</v>
      </c>
      <c r="H46" s="283">
        <v>2718</v>
      </c>
      <c r="I46" s="286" t="s">
        <v>932</v>
      </c>
      <c r="J46" s="313" t="s">
        <v>940</v>
      </c>
      <c r="K46" s="289">
        <f>H46-F46</f>
        <v>-39.5</v>
      </c>
      <c r="L46" s="294">
        <f t="shared" ref="L46" si="24">(H46*N46)*0.03%</f>
        <v>203.85</v>
      </c>
      <c r="M46" s="288">
        <f>(K46*N46)-L46</f>
        <v>-10078.85</v>
      </c>
      <c r="N46" s="289">
        <v>250</v>
      </c>
      <c r="O46" s="290" t="s">
        <v>590</v>
      </c>
      <c r="P46" s="291">
        <v>45355</v>
      </c>
      <c r="Q46" s="259"/>
      <c r="R46" s="137"/>
      <c r="S46" s="54" t="s">
        <v>879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8"/>
      <c r="AH46" s="139"/>
      <c r="AI46" s="137"/>
      <c r="AJ46" s="137"/>
      <c r="AK46" s="138"/>
      <c r="AL46" s="138"/>
      <c r="AM46" s="138"/>
    </row>
    <row r="47" spans="1:39" ht="12.75" customHeight="1">
      <c r="A47" s="283">
        <v>9</v>
      </c>
      <c r="B47" s="284">
        <v>45354</v>
      </c>
      <c r="C47" s="285"/>
      <c r="D47" s="285" t="s">
        <v>910</v>
      </c>
      <c r="E47" s="283" t="s">
        <v>589</v>
      </c>
      <c r="F47" s="283">
        <v>834</v>
      </c>
      <c r="G47" s="283">
        <v>816</v>
      </c>
      <c r="H47" s="283">
        <v>816</v>
      </c>
      <c r="I47" s="286" t="s">
        <v>937</v>
      </c>
      <c r="J47" s="313" t="s">
        <v>971</v>
      </c>
      <c r="K47" s="289">
        <f>H47-F47</f>
        <v>-18</v>
      </c>
      <c r="L47" s="294">
        <f t="shared" ref="L47" si="25">(H47*N47)*0.03%</f>
        <v>165.23999999999998</v>
      </c>
      <c r="M47" s="288">
        <f t="shared" ref="M47" si="26">(K47*N47)-L47</f>
        <v>-12315.24</v>
      </c>
      <c r="N47" s="289">
        <v>675</v>
      </c>
      <c r="O47" s="290" t="s">
        <v>590</v>
      </c>
      <c r="P47" s="291">
        <v>45357</v>
      </c>
      <c r="Q47" s="259"/>
      <c r="R47" s="137"/>
      <c r="S47" s="54" t="s">
        <v>771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8"/>
      <c r="AH47" s="139"/>
      <c r="AI47" s="137"/>
      <c r="AJ47" s="137"/>
      <c r="AK47" s="138"/>
      <c r="AL47" s="138"/>
      <c r="AM47" s="138"/>
    </row>
    <row r="48" spans="1:39" ht="12.75" customHeight="1">
      <c r="A48" s="207">
        <v>10</v>
      </c>
      <c r="B48" s="265">
        <v>45356</v>
      </c>
      <c r="C48" s="260"/>
      <c r="D48" s="260" t="s">
        <v>965</v>
      </c>
      <c r="E48" s="207" t="s">
        <v>589</v>
      </c>
      <c r="F48" s="207" t="s">
        <v>966</v>
      </c>
      <c r="G48" s="207">
        <v>1425</v>
      </c>
      <c r="H48" s="207"/>
      <c r="I48" s="209" t="s">
        <v>967</v>
      </c>
      <c r="J48" s="206" t="s">
        <v>578</v>
      </c>
      <c r="K48" s="96"/>
      <c r="L48" s="98"/>
      <c r="M48" s="262"/>
      <c r="N48" s="96"/>
      <c r="O48" s="97"/>
      <c r="P48" s="266"/>
      <c r="Q48" s="259"/>
      <c r="R48" s="137"/>
      <c r="S48" s="54" t="s">
        <v>579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8"/>
      <c r="AH48" s="139"/>
      <c r="AI48" s="137"/>
      <c r="AJ48" s="137"/>
      <c r="AK48" s="138"/>
      <c r="AL48" s="138"/>
      <c r="AM48" s="138"/>
    </row>
    <row r="49" spans="1:39" ht="12.75" customHeight="1">
      <c r="A49" s="310">
        <v>11</v>
      </c>
      <c r="B49" s="311">
        <v>45357</v>
      </c>
      <c r="C49" s="237"/>
      <c r="D49" s="237" t="s">
        <v>976</v>
      </c>
      <c r="E49" s="310" t="s">
        <v>589</v>
      </c>
      <c r="F49" s="310">
        <v>4020</v>
      </c>
      <c r="G49" s="310">
        <v>3960</v>
      </c>
      <c r="H49" s="310">
        <v>4067.5</v>
      </c>
      <c r="I49" s="205" t="s">
        <v>977</v>
      </c>
      <c r="J49" s="312" t="s">
        <v>599</v>
      </c>
      <c r="K49" s="220">
        <f>H49-F49</f>
        <v>47.5</v>
      </c>
      <c r="L49" s="293">
        <f t="shared" ref="L49" si="27">(H49*N49)*0.03%</f>
        <v>213.54374999999999</v>
      </c>
      <c r="M49" s="221">
        <f t="shared" ref="M49" si="28">(K49*N49)-L49</f>
        <v>8098.9562500000002</v>
      </c>
      <c r="N49" s="220">
        <v>175</v>
      </c>
      <c r="O49" s="99" t="s">
        <v>580</v>
      </c>
      <c r="P49" s="222">
        <v>45357</v>
      </c>
      <c r="Q49" s="259"/>
      <c r="R49" s="137"/>
      <c r="S49" s="54" t="s">
        <v>879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8"/>
      <c r="AH49" s="139"/>
      <c r="AI49" s="137"/>
      <c r="AJ49" s="137"/>
      <c r="AK49" s="138"/>
      <c r="AL49" s="138"/>
      <c r="AM49" s="138"/>
    </row>
    <row r="50" spans="1:39" ht="12.75" customHeight="1">
      <c r="A50" s="207">
        <v>12</v>
      </c>
      <c r="B50" s="265">
        <v>45357</v>
      </c>
      <c r="C50" s="260"/>
      <c r="D50" s="260" t="s">
        <v>979</v>
      </c>
      <c r="E50" s="207" t="s">
        <v>589</v>
      </c>
      <c r="F50" s="207" t="s">
        <v>980</v>
      </c>
      <c r="G50" s="207">
        <v>1590</v>
      </c>
      <c r="H50" s="207"/>
      <c r="I50" s="209" t="s">
        <v>981</v>
      </c>
      <c r="J50" s="206" t="s">
        <v>578</v>
      </c>
      <c r="K50" s="96"/>
      <c r="L50" s="98"/>
      <c r="M50" s="262"/>
      <c r="N50" s="96"/>
      <c r="O50" s="97"/>
      <c r="P50" s="266"/>
      <c r="Q50" s="259"/>
      <c r="R50" s="137"/>
      <c r="S50" s="54" t="s">
        <v>879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8"/>
      <c r="AH50" s="139"/>
      <c r="AI50" s="137"/>
      <c r="AJ50" s="137"/>
      <c r="AK50" s="138"/>
      <c r="AL50" s="138"/>
      <c r="AM50" s="138"/>
    </row>
    <row r="51" spans="1:39" ht="12.75" customHeight="1">
      <c r="A51" s="325">
        <v>13</v>
      </c>
      <c r="B51" s="336">
        <v>45357</v>
      </c>
      <c r="C51" s="324"/>
      <c r="D51" s="324" t="s">
        <v>982</v>
      </c>
      <c r="E51" s="325" t="s">
        <v>589</v>
      </c>
      <c r="F51" s="325">
        <v>410.5</v>
      </c>
      <c r="G51" s="325">
        <v>403</v>
      </c>
      <c r="H51" s="325">
        <v>410.5</v>
      </c>
      <c r="I51" s="326" t="s">
        <v>983</v>
      </c>
      <c r="J51" s="337" t="s">
        <v>998</v>
      </c>
      <c r="K51" s="338">
        <f>H51-F51</f>
        <v>0</v>
      </c>
      <c r="L51" s="339">
        <f t="shared" ref="L51:L52" si="29">(H51*N51)*0.03%</f>
        <v>197.04</v>
      </c>
      <c r="M51" s="340">
        <f t="shared" ref="M51:M52" si="30">(K51*N51)-L51</f>
        <v>-197.04</v>
      </c>
      <c r="N51" s="338">
        <v>1600</v>
      </c>
      <c r="O51" s="341" t="s">
        <v>597</v>
      </c>
      <c r="P51" s="342">
        <v>45358</v>
      </c>
      <c r="Q51" s="259"/>
      <c r="R51" s="137"/>
      <c r="S51" s="54" t="s">
        <v>579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8"/>
      <c r="AH51" s="139"/>
      <c r="AI51" s="137"/>
      <c r="AJ51" s="137"/>
      <c r="AK51" s="138"/>
      <c r="AL51" s="138"/>
      <c r="AM51" s="138"/>
    </row>
    <row r="52" spans="1:39" ht="12.75" customHeight="1">
      <c r="A52" s="283">
        <v>14</v>
      </c>
      <c r="B52" s="284">
        <v>45357</v>
      </c>
      <c r="C52" s="285"/>
      <c r="D52" s="285" t="s">
        <v>912</v>
      </c>
      <c r="E52" s="283" t="s">
        <v>589</v>
      </c>
      <c r="F52" s="283">
        <v>22590</v>
      </c>
      <c r="G52" s="283">
        <v>22480</v>
      </c>
      <c r="H52" s="283">
        <v>22545</v>
      </c>
      <c r="I52" s="286" t="s">
        <v>984</v>
      </c>
      <c r="J52" s="313" t="s">
        <v>1006</v>
      </c>
      <c r="K52" s="289">
        <f>H52-F52</f>
        <v>-45</v>
      </c>
      <c r="L52" s="294">
        <f t="shared" si="29"/>
        <v>338.17499999999995</v>
      </c>
      <c r="M52" s="288">
        <f t="shared" si="30"/>
        <v>-2588.1750000000002</v>
      </c>
      <c r="N52" s="289">
        <v>50</v>
      </c>
      <c r="O52" s="290" t="s">
        <v>590</v>
      </c>
      <c r="P52" s="291">
        <v>45358</v>
      </c>
      <c r="Q52" s="259"/>
      <c r="R52" s="137"/>
      <c r="S52" s="54" t="s">
        <v>579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8"/>
      <c r="AH52" s="139"/>
      <c r="AI52" s="137"/>
      <c r="AJ52" s="137"/>
      <c r="AK52" s="138"/>
      <c r="AL52" s="138"/>
      <c r="AM52" s="138"/>
    </row>
    <row r="53" spans="1:39" ht="12.75" customHeight="1">
      <c r="A53" s="310">
        <v>15</v>
      </c>
      <c r="B53" s="311">
        <v>45358</v>
      </c>
      <c r="C53" s="237"/>
      <c r="D53" s="237" t="s">
        <v>999</v>
      </c>
      <c r="E53" s="310" t="s">
        <v>589</v>
      </c>
      <c r="F53" s="310">
        <v>4865</v>
      </c>
      <c r="G53" s="310">
        <v>4815</v>
      </c>
      <c r="H53" s="310">
        <v>4918</v>
      </c>
      <c r="I53" s="205" t="s">
        <v>1000</v>
      </c>
      <c r="J53" s="312" t="s">
        <v>1005</v>
      </c>
      <c r="K53" s="220">
        <f>H53-F53</f>
        <v>53</v>
      </c>
      <c r="L53" s="293">
        <f t="shared" ref="L53" si="31">(H53*N53)*0.03%</f>
        <v>295.08</v>
      </c>
      <c r="M53" s="221">
        <f t="shared" ref="M53" si="32">(K53*N53)-L53</f>
        <v>10304.92</v>
      </c>
      <c r="N53" s="220">
        <v>200</v>
      </c>
      <c r="O53" s="99" t="s">
        <v>580</v>
      </c>
      <c r="P53" s="222">
        <v>45358</v>
      </c>
      <c r="Q53" s="259"/>
      <c r="R53" s="137"/>
      <c r="S53" s="54" t="s">
        <v>579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8"/>
      <c r="AH53" s="139"/>
      <c r="AI53" s="137"/>
      <c r="AJ53" s="137"/>
      <c r="AK53" s="138"/>
      <c r="AL53" s="138"/>
      <c r="AM53" s="138"/>
    </row>
    <row r="54" spans="1:39" ht="12.75" customHeight="1">
      <c r="A54" s="310">
        <v>16</v>
      </c>
      <c r="B54" s="311">
        <v>45358</v>
      </c>
      <c r="C54" s="237"/>
      <c r="D54" s="237" t="s">
        <v>1001</v>
      </c>
      <c r="E54" s="310" t="s">
        <v>589</v>
      </c>
      <c r="F54" s="310">
        <v>4732</v>
      </c>
      <c r="G54" s="310">
        <v>4655</v>
      </c>
      <c r="H54" s="310">
        <v>4805</v>
      </c>
      <c r="I54" s="205" t="s">
        <v>1002</v>
      </c>
      <c r="J54" s="312" t="s">
        <v>1038</v>
      </c>
      <c r="K54" s="220">
        <f>H54-F54</f>
        <v>73</v>
      </c>
      <c r="L54" s="293">
        <f t="shared" ref="L54:L55" si="33">(H54*N54)*0.03%</f>
        <v>216.22499999999999</v>
      </c>
      <c r="M54" s="221">
        <f t="shared" ref="M54:M55" si="34">(K54*N54)-L54</f>
        <v>10733.775</v>
      </c>
      <c r="N54" s="220">
        <v>150</v>
      </c>
      <c r="O54" s="99" t="s">
        <v>580</v>
      </c>
      <c r="P54" s="222">
        <v>45362</v>
      </c>
      <c r="Q54" s="259"/>
      <c r="R54" s="137"/>
      <c r="S54" s="54" t="s">
        <v>771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8"/>
      <c r="AH54" s="139"/>
      <c r="AI54" s="137"/>
      <c r="AJ54" s="137"/>
      <c r="AK54" s="138"/>
      <c r="AL54" s="138"/>
      <c r="AM54" s="138"/>
    </row>
    <row r="55" spans="1:39" ht="12.75" customHeight="1">
      <c r="A55" s="325">
        <v>17</v>
      </c>
      <c r="B55" s="336">
        <v>45362</v>
      </c>
      <c r="C55" s="324"/>
      <c r="D55" s="324" t="s">
        <v>912</v>
      </c>
      <c r="E55" s="325" t="s">
        <v>589</v>
      </c>
      <c r="F55" s="325">
        <v>22490</v>
      </c>
      <c r="G55" s="325">
        <v>22315</v>
      </c>
      <c r="H55" s="325">
        <v>22495</v>
      </c>
      <c r="I55" s="326" t="s">
        <v>1037</v>
      </c>
      <c r="J55" s="337" t="s">
        <v>953</v>
      </c>
      <c r="K55" s="338">
        <f>H55-F55</f>
        <v>5</v>
      </c>
      <c r="L55" s="339">
        <f t="shared" si="33"/>
        <v>337.42499999999995</v>
      </c>
      <c r="M55" s="340">
        <f t="shared" si="34"/>
        <v>-87.424999999999955</v>
      </c>
      <c r="N55" s="338">
        <v>50</v>
      </c>
      <c r="O55" s="341" t="s">
        <v>597</v>
      </c>
      <c r="P55" s="342">
        <v>45362</v>
      </c>
      <c r="Q55" s="259"/>
      <c r="R55" s="137"/>
      <c r="S55" s="5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8"/>
      <c r="AH55" s="139"/>
      <c r="AI55" s="137"/>
      <c r="AJ55" s="137"/>
      <c r="AK55" s="138"/>
      <c r="AL55" s="138"/>
      <c r="AM55" s="138"/>
    </row>
    <row r="56" spans="1:39" ht="12.75" customHeight="1">
      <c r="A56" s="207"/>
      <c r="B56" s="265"/>
      <c r="C56" s="260"/>
      <c r="D56" s="260"/>
      <c r="E56" s="207"/>
      <c r="F56" s="207"/>
      <c r="G56" s="207"/>
      <c r="H56" s="207"/>
      <c r="I56" s="209"/>
      <c r="J56" s="206"/>
      <c r="K56" s="96"/>
      <c r="L56" s="98"/>
      <c r="M56" s="262"/>
      <c r="N56" s="96"/>
      <c r="O56" s="97"/>
      <c r="P56" s="266"/>
      <c r="Q56" s="259"/>
      <c r="R56" s="137"/>
      <c r="S56" s="5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8"/>
      <c r="AH56" s="139"/>
      <c r="AI56" s="137"/>
      <c r="AJ56" s="137"/>
      <c r="AK56" s="138"/>
      <c r="AL56" s="138"/>
      <c r="AM56" s="138"/>
    </row>
    <row r="57" spans="1:39" ht="12.75" customHeight="1">
      <c r="A57" s="207"/>
      <c r="B57" s="265"/>
      <c r="C57" s="260"/>
      <c r="D57" s="260"/>
      <c r="E57" s="207"/>
      <c r="F57" s="207"/>
      <c r="G57" s="207"/>
      <c r="H57" s="207"/>
      <c r="I57" s="209"/>
      <c r="J57" s="206"/>
      <c r="K57" s="96"/>
      <c r="L57" s="98"/>
      <c r="M57" s="262"/>
      <c r="N57" s="96"/>
      <c r="O57" s="97"/>
      <c r="P57" s="266"/>
      <c r="Q57" s="259"/>
      <c r="R57" s="137"/>
      <c r="S57" s="5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8"/>
      <c r="AH57" s="139"/>
      <c r="AI57" s="137"/>
      <c r="AJ57" s="137"/>
      <c r="AK57" s="138"/>
      <c r="AL57" s="138"/>
      <c r="AM57" s="138"/>
    </row>
    <row r="59" spans="1:39" ht="12.75" customHeight="1">
      <c r="A59" s="138"/>
      <c r="B59" s="140"/>
      <c r="C59" s="137"/>
      <c r="D59" s="137"/>
      <c r="E59" s="138"/>
      <c r="F59" s="138"/>
      <c r="G59" s="138"/>
      <c r="H59" s="141"/>
      <c r="I59" s="141"/>
      <c r="J59" s="141"/>
      <c r="K59" s="137"/>
      <c r="L59" s="138"/>
      <c r="M59" s="138"/>
      <c r="N59" s="138"/>
      <c r="O59" s="141"/>
      <c r="P59" s="141"/>
      <c r="Q59" s="141"/>
      <c r="R59" s="137"/>
      <c r="S59" s="5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8"/>
      <c r="AH59" s="139"/>
      <c r="AI59" s="137"/>
      <c r="AJ59" s="137"/>
      <c r="AK59" s="138"/>
      <c r="AL59" s="138"/>
      <c r="AM59" s="138"/>
    </row>
    <row r="60" spans="1:39">
      <c r="A60" s="142" t="s">
        <v>595</v>
      </c>
      <c r="B60" s="142"/>
      <c r="C60" s="142"/>
      <c r="D60" s="142"/>
      <c r="E60" s="143"/>
      <c r="F60" s="105"/>
      <c r="G60" s="105"/>
      <c r="H60" s="105"/>
      <c r="I60" s="105"/>
      <c r="J60" s="1"/>
      <c r="K60" s="6"/>
      <c r="L60" s="6"/>
      <c r="M60" s="6"/>
      <c r="N60" s="1"/>
      <c r="O60" s="1"/>
      <c r="P60" s="37"/>
      <c r="Q60" s="37"/>
      <c r="R60" s="37"/>
      <c r="S60" s="6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37"/>
      <c r="AH60" s="37"/>
      <c r="AI60" s="37"/>
      <c r="AJ60" s="37"/>
      <c r="AK60" s="37"/>
      <c r="AL60" s="37"/>
      <c r="AM60" s="37"/>
    </row>
    <row r="61" spans="1:39" ht="38.25">
      <c r="A61" s="93" t="s">
        <v>16</v>
      </c>
      <c r="B61" s="93" t="s">
        <v>553</v>
      </c>
      <c r="C61" s="93"/>
      <c r="D61" s="94" t="s">
        <v>564</v>
      </c>
      <c r="E61" s="93" t="s">
        <v>565</v>
      </c>
      <c r="F61" s="93" t="s">
        <v>566</v>
      </c>
      <c r="G61" s="93" t="s">
        <v>587</v>
      </c>
      <c r="H61" s="93" t="s">
        <v>568</v>
      </c>
      <c r="I61" s="93" t="s">
        <v>569</v>
      </c>
      <c r="J61" s="92" t="s">
        <v>570</v>
      </c>
      <c r="K61" s="92" t="s">
        <v>596</v>
      </c>
      <c r="L61" s="95" t="s">
        <v>572</v>
      </c>
      <c r="M61" s="136" t="s">
        <v>593</v>
      </c>
      <c r="N61" s="93" t="s">
        <v>594</v>
      </c>
      <c r="O61" s="93" t="s">
        <v>574</v>
      </c>
      <c r="P61" s="94" t="s">
        <v>575</v>
      </c>
      <c r="Q61" s="263"/>
      <c r="R61" s="37"/>
      <c r="S61" s="6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37"/>
      <c r="AH61" s="37"/>
      <c r="AI61" s="37"/>
      <c r="AJ61" s="37"/>
      <c r="AK61" s="37"/>
      <c r="AL61" s="37"/>
      <c r="AM61" s="37"/>
    </row>
    <row r="62" spans="1:39" s="306" customFormat="1" ht="12.75" customHeight="1">
      <c r="A62" s="283">
        <v>1</v>
      </c>
      <c r="B62" s="284">
        <v>45352</v>
      </c>
      <c r="C62" s="285"/>
      <c r="D62" s="285" t="s">
        <v>917</v>
      </c>
      <c r="E62" s="283" t="s">
        <v>589</v>
      </c>
      <c r="F62" s="283">
        <v>97</v>
      </c>
      <c r="G62" s="283">
        <v>60</v>
      </c>
      <c r="H62" s="283">
        <v>64</v>
      </c>
      <c r="I62" s="286" t="s">
        <v>883</v>
      </c>
      <c r="J62" s="287" t="s">
        <v>921</v>
      </c>
      <c r="K62" s="292">
        <f>H62-F62</f>
        <v>-33</v>
      </c>
      <c r="L62" s="314">
        <v>50</v>
      </c>
      <c r="M62" s="315">
        <f t="shared" ref="M62" si="35">(K62*N62)-L62</f>
        <v>-1700</v>
      </c>
      <c r="N62" s="292">
        <v>50</v>
      </c>
      <c r="O62" s="287" t="s">
        <v>590</v>
      </c>
      <c r="P62" s="284">
        <v>45352</v>
      </c>
      <c r="Q62" s="300"/>
      <c r="R62" s="301"/>
      <c r="S62" s="302" t="s">
        <v>579</v>
      </c>
      <c r="T62" s="303"/>
      <c r="U62" s="303"/>
      <c r="V62" s="303"/>
      <c r="W62" s="303"/>
      <c r="X62" s="303"/>
      <c r="Y62" s="303"/>
      <c r="Z62" s="303"/>
      <c r="AA62" s="303"/>
      <c r="AB62" s="303"/>
      <c r="AC62" s="303"/>
      <c r="AD62" s="303"/>
      <c r="AE62" s="303"/>
      <c r="AF62" s="303"/>
      <c r="AG62" s="304"/>
      <c r="AH62" s="305"/>
      <c r="AI62" s="301"/>
      <c r="AJ62" s="301"/>
      <c r="AK62" s="304"/>
      <c r="AL62" s="304"/>
      <c r="AM62" s="304"/>
    </row>
    <row r="63" spans="1:39" s="306" customFormat="1" ht="12.75" customHeight="1">
      <c r="A63" s="372">
        <v>2</v>
      </c>
      <c r="B63" s="370">
        <v>45355</v>
      </c>
      <c r="C63" s="324"/>
      <c r="D63" s="324" t="s">
        <v>944</v>
      </c>
      <c r="E63" s="325" t="s">
        <v>860</v>
      </c>
      <c r="F63" s="325">
        <v>30</v>
      </c>
      <c r="G63" s="325"/>
      <c r="H63" s="325">
        <v>10</v>
      </c>
      <c r="I63" s="326"/>
      <c r="J63" s="368" t="s">
        <v>953</v>
      </c>
      <c r="K63" s="327">
        <f>F63-H63</f>
        <v>20</v>
      </c>
      <c r="L63" s="328">
        <v>50</v>
      </c>
      <c r="M63" s="374">
        <v>100</v>
      </c>
      <c r="N63" s="327">
        <v>40</v>
      </c>
      <c r="O63" s="368" t="s">
        <v>597</v>
      </c>
      <c r="P63" s="370">
        <v>45356</v>
      </c>
      <c r="Q63" s="300"/>
      <c r="R63" s="301"/>
      <c r="S63" s="302" t="s">
        <v>879</v>
      </c>
      <c r="T63" s="303"/>
      <c r="U63" s="303"/>
      <c r="V63" s="303"/>
      <c r="W63" s="303"/>
      <c r="X63" s="303"/>
      <c r="Y63" s="303"/>
      <c r="Z63" s="303"/>
      <c r="AA63" s="303"/>
      <c r="AB63" s="303"/>
      <c r="AC63" s="303"/>
      <c r="AD63" s="303"/>
      <c r="AE63" s="303"/>
      <c r="AF63" s="303"/>
      <c r="AG63" s="304"/>
      <c r="AH63" s="305"/>
      <c r="AI63" s="301"/>
      <c r="AJ63" s="301"/>
      <c r="AK63" s="304"/>
      <c r="AL63" s="304"/>
      <c r="AM63" s="304"/>
    </row>
    <row r="64" spans="1:39" s="306" customFormat="1" ht="12.75" customHeight="1">
      <c r="A64" s="373"/>
      <c r="B64" s="371"/>
      <c r="C64" s="324"/>
      <c r="D64" s="324" t="s">
        <v>945</v>
      </c>
      <c r="E64" s="325" t="s">
        <v>860</v>
      </c>
      <c r="F64" s="325">
        <v>37</v>
      </c>
      <c r="G64" s="325"/>
      <c r="H64" s="325">
        <v>52</v>
      </c>
      <c r="I64" s="326"/>
      <c r="J64" s="369"/>
      <c r="K64" s="327">
        <f>F64-H64</f>
        <v>-15</v>
      </c>
      <c r="L64" s="328">
        <v>50</v>
      </c>
      <c r="M64" s="375"/>
      <c r="N64" s="327">
        <v>40</v>
      </c>
      <c r="O64" s="369"/>
      <c r="P64" s="371"/>
      <c r="Q64" s="300"/>
      <c r="R64" s="301"/>
      <c r="S64" s="302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  <c r="AD64" s="303"/>
      <c r="AE64" s="303"/>
      <c r="AF64" s="303"/>
      <c r="AG64" s="304"/>
      <c r="AH64" s="305"/>
      <c r="AI64" s="301"/>
      <c r="AJ64" s="301"/>
      <c r="AK64" s="304"/>
      <c r="AL64" s="304"/>
      <c r="AM64" s="304"/>
    </row>
    <row r="65" spans="1:39" s="306" customFormat="1" ht="12.75" customHeight="1">
      <c r="A65" s="310">
        <v>3</v>
      </c>
      <c r="B65" s="311">
        <v>45356</v>
      </c>
      <c r="C65" s="237"/>
      <c r="D65" s="237" t="s">
        <v>956</v>
      </c>
      <c r="E65" s="310" t="s">
        <v>589</v>
      </c>
      <c r="F65" s="310">
        <v>240</v>
      </c>
      <c r="G65" s="310">
        <v>90</v>
      </c>
      <c r="H65" s="310">
        <v>300</v>
      </c>
      <c r="I65" s="310" t="s">
        <v>957</v>
      </c>
      <c r="J65" s="333" t="s">
        <v>794</v>
      </c>
      <c r="K65" s="279">
        <f>H65-F65</f>
        <v>60</v>
      </c>
      <c r="L65" s="334">
        <v>50</v>
      </c>
      <c r="M65" s="335">
        <f t="shared" ref="M65" si="36">(K65*N65)-L65</f>
        <v>850</v>
      </c>
      <c r="N65" s="279">
        <v>15</v>
      </c>
      <c r="O65" s="333" t="s">
        <v>580</v>
      </c>
      <c r="P65" s="311">
        <v>45356</v>
      </c>
      <c r="Q65" s="300"/>
      <c r="R65" s="301"/>
      <c r="S65" s="302" t="s">
        <v>579</v>
      </c>
      <c r="T65" s="303"/>
      <c r="U65" s="303"/>
      <c r="V65" s="303"/>
      <c r="W65" s="303"/>
      <c r="X65" s="303"/>
      <c r="Y65" s="303"/>
      <c r="Z65" s="303"/>
      <c r="AA65" s="303"/>
      <c r="AB65" s="303"/>
      <c r="AC65" s="303"/>
      <c r="AD65" s="303"/>
      <c r="AE65" s="303"/>
      <c r="AF65" s="303"/>
      <c r="AG65" s="304"/>
      <c r="AH65" s="305"/>
      <c r="AI65" s="301"/>
      <c r="AJ65" s="301"/>
      <c r="AK65" s="304"/>
      <c r="AL65" s="304"/>
      <c r="AM65" s="304"/>
    </row>
    <row r="66" spans="1:39" s="306" customFormat="1" ht="12.75" customHeight="1">
      <c r="A66" s="310">
        <v>4</v>
      </c>
      <c r="B66" s="311">
        <v>45356</v>
      </c>
      <c r="C66" s="237"/>
      <c r="D66" s="237" t="s">
        <v>958</v>
      </c>
      <c r="E66" s="310" t="s">
        <v>589</v>
      </c>
      <c r="F66" s="310">
        <v>30</v>
      </c>
      <c r="G66" s="310">
        <v>5</v>
      </c>
      <c r="H66" s="310">
        <v>45</v>
      </c>
      <c r="I66" s="310" t="s">
        <v>959</v>
      </c>
      <c r="J66" s="333" t="s">
        <v>963</v>
      </c>
      <c r="K66" s="279">
        <f>H66-F66</f>
        <v>15</v>
      </c>
      <c r="L66" s="334">
        <v>50</v>
      </c>
      <c r="M66" s="335">
        <f t="shared" ref="M66" si="37">(K66*N66)-L66</f>
        <v>550</v>
      </c>
      <c r="N66" s="279">
        <v>40</v>
      </c>
      <c r="O66" s="333" t="s">
        <v>580</v>
      </c>
      <c r="P66" s="311">
        <v>45356</v>
      </c>
      <c r="Q66" s="300"/>
      <c r="R66" s="301"/>
      <c r="S66" s="302" t="s">
        <v>879</v>
      </c>
      <c r="T66" s="303"/>
      <c r="U66" s="303"/>
      <c r="V66" s="303"/>
      <c r="W66" s="303"/>
      <c r="X66" s="303"/>
      <c r="Y66" s="303"/>
      <c r="Z66" s="303"/>
      <c r="AA66" s="303"/>
      <c r="AB66" s="303"/>
      <c r="AC66" s="303"/>
      <c r="AD66" s="303"/>
      <c r="AE66" s="303"/>
      <c r="AF66" s="303"/>
      <c r="AG66" s="304"/>
      <c r="AH66" s="305"/>
      <c r="AI66" s="301"/>
      <c r="AJ66" s="301"/>
      <c r="AK66" s="304"/>
      <c r="AL66" s="304"/>
      <c r="AM66" s="304"/>
    </row>
    <row r="67" spans="1:39" s="306" customFormat="1" ht="12.75" customHeight="1">
      <c r="A67" s="283">
        <v>5</v>
      </c>
      <c r="B67" s="284">
        <v>45356</v>
      </c>
      <c r="C67" s="285"/>
      <c r="D67" s="285" t="s">
        <v>960</v>
      </c>
      <c r="E67" s="283" t="s">
        <v>860</v>
      </c>
      <c r="F67" s="283">
        <v>250</v>
      </c>
      <c r="G67" s="283">
        <v>305</v>
      </c>
      <c r="H67" s="283">
        <v>297.5</v>
      </c>
      <c r="I67" s="283" t="s">
        <v>961</v>
      </c>
      <c r="J67" s="287" t="s">
        <v>962</v>
      </c>
      <c r="K67" s="292">
        <f>F67-H67</f>
        <v>-47.5</v>
      </c>
      <c r="L67" s="314">
        <v>50</v>
      </c>
      <c r="M67" s="315">
        <f t="shared" ref="M67" si="38">(K67*N67)-L67</f>
        <v>-2425</v>
      </c>
      <c r="N67" s="292">
        <v>50</v>
      </c>
      <c r="O67" s="287" t="s">
        <v>590</v>
      </c>
      <c r="P67" s="284">
        <v>45356</v>
      </c>
      <c r="Q67" s="300"/>
      <c r="R67" s="301"/>
      <c r="S67" s="302" t="s">
        <v>579</v>
      </c>
      <c r="T67" s="303"/>
      <c r="U67" s="303"/>
      <c r="V67" s="303"/>
      <c r="W67" s="303"/>
      <c r="X67" s="303"/>
      <c r="Y67" s="303"/>
      <c r="Z67" s="303"/>
      <c r="AA67" s="303"/>
      <c r="AB67" s="303"/>
      <c r="AC67" s="303"/>
      <c r="AD67" s="303"/>
      <c r="AE67" s="303"/>
      <c r="AF67" s="303"/>
      <c r="AG67" s="304"/>
      <c r="AH67" s="305"/>
      <c r="AI67" s="301"/>
      <c r="AJ67" s="301"/>
      <c r="AK67" s="304"/>
      <c r="AL67" s="304"/>
      <c r="AM67" s="304"/>
    </row>
    <row r="68" spans="1:39" s="306" customFormat="1" ht="12.75" customHeight="1">
      <c r="A68" s="362">
        <v>6</v>
      </c>
      <c r="B68" s="364">
        <v>45358</v>
      </c>
      <c r="C68" s="298"/>
      <c r="D68" s="298" t="s">
        <v>994</v>
      </c>
      <c r="E68" s="296" t="s">
        <v>589</v>
      </c>
      <c r="F68" s="296" t="s">
        <v>996</v>
      </c>
      <c r="G68" s="296"/>
      <c r="H68" s="296"/>
      <c r="I68" s="299"/>
      <c r="J68" s="366"/>
      <c r="K68" s="296"/>
      <c r="L68" s="307"/>
      <c r="M68" s="308"/>
      <c r="N68" s="296"/>
      <c r="O68" s="299"/>
      <c r="P68" s="297"/>
      <c r="Q68" s="300"/>
      <c r="R68" s="301"/>
      <c r="S68" s="302" t="s">
        <v>579</v>
      </c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4"/>
      <c r="AH68" s="305"/>
      <c r="AI68" s="301"/>
      <c r="AJ68" s="301"/>
      <c r="AK68" s="304"/>
      <c r="AL68" s="304"/>
      <c r="AM68" s="304"/>
    </row>
    <row r="69" spans="1:39" s="306" customFormat="1" ht="12.75" customHeight="1">
      <c r="A69" s="363"/>
      <c r="B69" s="365"/>
      <c r="C69" s="298"/>
      <c r="D69" s="298" t="s">
        <v>995</v>
      </c>
      <c r="E69" s="296" t="s">
        <v>860</v>
      </c>
      <c r="F69" s="296" t="s">
        <v>997</v>
      </c>
      <c r="G69" s="296"/>
      <c r="H69" s="296"/>
      <c r="I69" s="299"/>
      <c r="J69" s="367"/>
      <c r="K69" s="296"/>
      <c r="L69" s="307"/>
      <c r="M69" s="308"/>
      <c r="N69" s="296"/>
      <c r="O69" s="299"/>
      <c r="P69" s="297"/>
      <c r="Q69" s="300"/>
      <c r="R69" s="301"/>
      <c r="S69" s="302"/>
      <c r="T69" s="303"/>
      <c r="U69" s="303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04"/>
      <c r="AH69" s="305"/>
      <c r="AI69" s="301"/>
      <c r="AJ69" s="301"/>
      <c r="AK69" s="304"/>
      <c r="AL69" s="304"/>
      <c r="AM69" s="304"/>
    </row>
    <row r="70" spans="1:39" s="306" customFormat="1" ht="12.75" customHeight="1">
      <c r="A70" s="310">
        <v>7</v>
      </c>
      <c r="B70" s="311">
        <v>45358</v>
      </c>
      <c r="C70" s="237"/>
      <c r="D70" s="237" t="s">
        <v>1003</v>
      </c>
      <c r="E70" s="310" t="s">
        <v>589</v>
      </c>
      <c r="F70" s="310">
        <v>16</v>
      </c>
      <c r="G70" s="310">
        <v>0</v>
      </c>
      <c r="H70" s="310">
        <v>41</v>
      </c>
      <c r="I70" s="205" t="s">
        <v>1004</v>
      </c>
      <c r="J70" s="333" t="s">
        <v>747</v>
      </c>
      <c r="K70" s="279">
        <f>H70-F70</f>
        <v>25</v>
      </c>
      <c r="L70" s="334">
        <v>50</v>
      </c>
      <c r="M70" s="335">
        <f t="shared" ref="M70:M71" si="39">(K70*N70)-L70</f>
        <v>1200</v>
      </c>
      <c r="N70" s="279">
        <v>50</v>
      </c>
      <c r="O70" s="333" t="s">
        <v>580</v>
      </c>
      <c r="P70" s="311">
        <v>45358</v>
      </c>
      <c r="Q70" s="300"/>
      <c r="R70" s="301"/>
      <c r="S70" s="302" t="s">
        <v>579</v>
      </c>
      <c r="T70" s="303"/>
      <c r="U70" s="303"/>
      <c r="V70" s="303"/>
      <c r="W70" s="303"/>
      <c r="X70" s="303"/>
      <c r="Y70" s="303"/>
      <c r="Z70" s="303"/>
      <c r="AA70" s="303"/>
      <c r="AB70" s="303"/>
      <c r="AC70" s="303"/>
      <c r="AD70" s="303"/>
      <c r="AE70" s="303"/>
      <c r="AF70" s="303"/>
      <c r="AG70" s="304"/>
      <c r="AH70" s="305"/>
      <c r="AI70" s="301"/>
      <c r="AJ70" s="301"/>
      <c r="AK70" s="304"/>
      <c r="AL70" s="304"/>
      <c r="AM70" s="304"/>
    </row>
    <row r="71" spans="1:39" ht="12.75" customHeight="1">
      <c r="A71" s="283">
        <v>8</v>
      </c>
      <c r="B71" s="284">
        <v>45362</v>
      </c>
      <c r="C71" s="285"/>
      <c r="D71" s="285" t="s">
        <v>1034</v>
      </c>
      <c r="E71" s="283" t="s">
        <v>589</v>
      </c>
      <c r="F71" s="283">
        <v>295</v>
      </c>
      <c r="G71" s="283">
        <v>190</v>
      </c>
      <c r="H71" s="283">
        <v>190</v>
      </c>
      <c r="I71" s="286" t="s">
        <v>1035</v>
      </c>
      <c r="J71" s="287" t="s">
        <v>1036</v>
      </c>
      <c r="K71" s="292">
        <f>H71-F71</f>
        <v>-105</v>
      </c>
      <c r="L71" s="314">
        <v>50</v>
      </c>
      <c r="M71" s="315">
        <f t="shared" si="39"/>
        <v>-1625</v>
      </c>
      <c r="N71" s="292">
        <v>15</v>
      </c>
      <c r="O71" s="287" t="s">
        <v>590</v>
      </c>
      <c r="P71" s="284">
        <v>45362</v>
      </c>
      <c r="Q71" s="259"/>
      <c r="R71" s="137"/>
      <c r="S71" s="5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8"/>
      <c r="AH71" s="139"/>
      <c r="AI71" s="137"/>
      <c r="AJ71" s="137"/>
      <c r="AK71" s="138"/>
      <c r="AL71" s="138"/>
      <c r="AM71" s="138"/>
    </row>
    <row r="72" spans="1:39" ht="12.75" customHeight="1">
      <c r="A72" s="356">
        <v>9</v>
      </c>
      <c r="B72" s="358">
        <v>45362</v>
      </c>
      <c r="C72" s="260"/>
      <c r="D72" s="260" t="s">
        <v>1041</v>
      </c>
      <c r="E72" s="207" t="s">
        <v>860</v>
      </c>
      <c r="F72" s="207" t="s">
        <v>1043</v>
      </c>
      <c r="G72" s="207"/>
      <c r="H72" s="207"/>
      <c r="I72" s="209"/>
      <c r="J72" s="360" t="s">
        <v>578</v>
      </c>
      <c r="K72" s="207"/>
      <c r="L72" s="210"/>
      <c r="M72" s="343"/>
      <c r="N72" s="207"/>
      <c r="O72" s="209"/>
      <c r="P72" s="265"/>
      <c r="Q72" s="259"/>
      <c r="R72" s="137"/>
      <c r="S72" s="5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8"/>
      <c r="AH72" s="139"/>
      <c r="AI72" s="137"/>
      <c r="AJ72" s="137"/>
      <c r="AK72" s="138"/>
      <c r="AL72" s="138"/>
      <c r="AM72" s="138"/>
    </row>
    <row r="73" spans="1:39" ht="12.75" customHeight="1">
      <c r="A73" s="357"/>
      <c r="B73" s="359"/>
      <c r="C73" s="260"/>
      <c r="D73" s="260" t="s">
        <v>1042</v>
      </c>
      <c r="E73" s="207" t="s">
        <v>860</v>
      </c>
      <c r="F73" s="207" t="s">
        <v>1044</v>
      </c>
      <c r="G73" s="207"/>
      <c r="H73" s="207"/>
      <c r="I73" s="209"/>
      <c r="J73" s="361"/>
      <c r="K73" s="207"/>
      <c r="L73" s="210"/>
      <c r="M73" s="343"/>
      <c r="N73" s="207"/>
      <c r="O73" s="209"/>
      <c r="P73" s="265"/>
      <c r="Q73" s="259"/>
      <c r="R73" s="137"/>
      <c r="S73" s="5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8"/>
      <c r="AH73" s="139"/>
      <c r="AI73" s="137"/>
      <c r="AJ73" s="137"/>
      <c r="AK73" s="138"/>
      <c r="AL73" s="138"/>
      <c r="AM73" s="138"/>
    </row>
    <row r="74" spans="1:39" ht="12.75" customHeight="1">
      <c r="A74" s="207"/>
      <c r="B74" s="265"/>
      <c r="C74" s="260"/>
      <c r="D74" s="260"/>
      <c r="E74" s="207"/>
      <c r="F74" s="207"/>
      <c r="G74" s="207"/>
      <c r="H74" s="207"/>
      <c r="I74" s="209"/>
      <c r="J74" s="209"/>
      <c r="K74" s="207"/>
      <c r="L74" s="210"/>
      <c r="M74" s="343"/>
      <c r="N74" s="207"/>
      <c r="O74" s="209"/>
      <c r="P74" s="265"/>
      <c r="Q74" s="259"/>
      <c r="R74" s="137"/>
      <c r="S74" s="5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38"/>
      <c r="AH74" s="139"/>
      <c r="AI74" s="137"/>
      <c r="AJ74" s="137"/>
      <c r="AK74" s="138"/>
      <c r="AL74" s="138"/>
      <c r="AM74" s="138"/>
    </row>
    <row r="75" spans="1:39" s="306" customFormat="1" ht="12.75" customHeight="1">
      <c r="A75" s="296"/>
      <c r="B75" s="297"/>
      <c r="C75" s="298"/>
      <c r="D75" s="298"/>
      <c r="E75" s="296"/>
      <c r="F75" s="296"/>
      <c r="G75" s="296"/>
      <c r="H75" s="296"/>
      <c r="I75" s="299"/>
      <c r="J75" s="299"/>
      <c r="K75" s="296"/>
      <c r="L75" s="309"/>
      <c r="M75" s="308"/>
      <c r="N75" s="296"/>
      <c r="O75" s="299"/>
      <c r="P75" s="297"/>
      <c r="Q75" s="300"/>
      <c r="R75" s="301"/>
      <c r="S75" s="302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4"/>
      <c r="AH75" s="305"/>
      <c r="AI75" s="301"/>
      <c r="AJ75" s="301"/>
      <c r="AK75" s="304"/>
      <c r="AL75" s="304"/>
      <c r="AM75" s="304"/>
    </row>
    <row r="76" spans="1:39" ht="38.25" customHeight="1">
      <c r="A76" s="91" t="s">
        <v>601</v>
      </c>
      <c r="B76" s="144"/>
      <c r="C76" s="144"/>
      <c r="D76" s="145"/>
      <c r="E76" s="126"/>
      <c r="F76" s="6"/>
      <c r="G76" s="6"/>
      <c r="H76" s="127"/>
      <c r="I76" s="146"/>
      <c r="J76" s="1"/>
      <c r="K76" s="6"/>
      <c r="L76" s="6"/>
      <c r="M76" s="6"/>
      <c r="N76" s="1"/>
      <c r="O76" s="1"/>
      <c r="R76" s="1"/>
      <c r="S76" s="6"/>
      <c r="T76" s="1"/>
      <c r="U76" s="1"/>
      <c r="V76" s="1"/>
      <c r="W76" s="1"/>
      <c r="X76" s="1"/>
      <c r="Y76" s="6"/>
      <c r="Z76" s="1"/>
      <c r="AA76" s="1"/>
      <c r="AB76" s="1"/>
      <c r="AC76" s="1"/>
      <c r="AD76" s="1"/>
      <c r="AE76" s="6"/>
      <c r="AF76" s="1"/>
      <c r="AG76" s="1"/>
      <c r="AH76" s="1"/>
      <c r="AI76" s="1"/>
      <c r="AJ76" s="1"/>
      <c r="AK76" s="6"/>
      <c r="AL76" s="1"/>
    </row>
    <row r="77" spans="1:39" ht="38.25">
      <c r="A77" s="92" t="s">
        <v>16</v>
      </c>
      <c r="B77" s="93" t="s">
        <v>553</v>
      </c>
      <c r="C77" s="93"/>
      <c r="D77" s="94" t="s">
        <v>564</v>
      </c>
      <c r="E77" s="93" t="s">
        <v>565</v>
      </c>
      <c r="F77" s="93" t="s">
        <v>566</v>
      </c>
      <c r="G77" s="93" t="s">
        <v>567</v>
      </c>
      <c r="H77" s="93" t="s">
        <v>568</v>
      </c>
      <c r="I77" s="93" t="s">
        <v>569</v>
      </c>
      <c r="J77" s="92" t="s">
        <v>570</v>
      </c>
      <c r="K77" s="130" t="s">
        <v>588</v>
      </c>
      <c r="L77" s="131" t="s">
        <v>572</v>
      </c>
      <c r="M77" s="95" t="s">
        <v>573</v>
      </c>
      <c r="N77" s="93" t="s">
        <v>574</v>
      </c>
      <c r="O77" s="94" t="s">
        <v>575</v>
      </c>
      <c r="P77" s="217" t="s">
        <v>576</v>
      </c>
      <c r="Q77" s="219" t="s">
        <v>853</v>
      </c>
      <c r="R77" s="37"/>
      <c r="S77" s="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</row>
    <row r="78" spans="1:39" ht="14.25" customHeight="1">
      <c r="A78" s="316">
        <v>1</v>
      </c>
      <c r="B78" s="317">
        <v>45336</v>
      </c>
      <c r="C78" s="318"/>
      <c r="D78" s="318" t="s">
        <v>882</v>
      </c>
      <c r="E78" s="316" t="s">
        <v>577</v>
      </c>
      <c r="F78" s="316" t="s">
        <v>880</v>
      </c>
      <c r="G78" s="316">
        <v>818</v>
      </c>
      <c r="H78" s="316"/>
      <c r="I78" s="316" t="s">
        <v>881</v>
      </c>
      <c r="J78" s="319" t="s">
        <v>578</v>
      </c>
      <c r="K78" s="319"/>
      <c r="L78" s="320"/>
      <c r="M78" s="321"/>
      <c r="N78" s="322"/>
      <c r="O78" s="323"/>
      <c r="P78" s="208"/>
      <c r="Q78" s="208"/>
      <c r="R78" s="37"/>
      <c r="S78" s="37" t="s">
        <v>579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</row>
    <row r="79" spans="1:39" ht="12.75" customHeight="1">
      <c r="A79" s="310">
        <v>2</v>
      </c>
      <c r="B79" s="275">
        <v>45345</v>
      </c>
      <c r="C79" s="237"/>
      <c r="D79" s="237" t="s">
        <v>151</v>
      </c>
      <c r="E79" s="310" t="s">
        <v>577</v>
      </c>
      <c r="F79" s="310">
        <v>240</v>
      </c>
      <c r="G79" s="310">
        <v>205</v>
      </c>
      <c r="H79" s="310">
        <v>266</v>
      </c>
      <c r="I79" s="310" t="s">
        <v>908</v>
      </c>
      <c r="J79" s="279" t="s">
        <v>938</v>
      </c>
      <c r="K79" s="279">
        <f t="shared" ref="K79" si="40">H79-F79</f>
        <v>26</v>
      </c>
      <c r="L79" s="280">
        <f t="shared" ref="L79" si="41">(F79*-0.3)/100</f>
        <v>-0.72</v>
      </c>
      <c r="M79" s="281">
        <f t="shared" ref="M79" si="42">(K79+L79)/F79</f>
        <v>0.10533333333333333</v>
      </c>
      <c r="N79" s="279" t="s">
        <v>580</v>
      </c>
      <c r="O79" s="282">
        <v>45355</v>
      </c>
      <c r="P79" s="275"/>
      <c r="Q79" s="208"/>
      <c r="S79" s="6" t="s">
        <v>579</v>
      </c>
      <c r="T79" s="1"/>
      <c r="U79" s="1"/>
      <c r="V79" s="1"/>
      <c r="W79" s="1"/>
      <c r="X79" s="1"/>
      <c r="Y79" s="1"/>
      <c r="Z79" s="1"/>
    </row>
    <row r="80" spans="1:39" ht="12.75" customHeight="1">
      <c r="A80" s="207">
        <v>3</v>
      </c>
      <c r="B80" s="208">
        <v>45356</v>
      </c>
      <c r="C80" s="260"/>
      <c r="D80" s="260" t="s">
        <v>300</v>
      </c>
      <c r="E80" s="207" t="s">
        <v>577</v>
      </c>
      <c r="F80" s="207" t="s">
        <v>968</v>
      </c>
      <c r="G80" s="207">
        <v>35</v>
      </c>
      <c r="H80" s="207"/>
      <c r="I80" s="207" t="s">
        <v>954</v>
      </c>
      <c r="J80" s="207" t="s">
        <v>578</v>
      </c>
      <c r="K80" s="207"/>
      <c r="L80" s="331"/>
      <c r="M80" s="332"/>
      <c r="N80" s="207"/>
      <c r="O80" s="265"/>
      <c r="P80" s="208"/>
      <c r="Q80" s="329"/>
      <c r="S80" s="330"/>
      <c r="T80" s="239"/>
      <c r="U80" s="239"/>
      <c r="V80" s="239"/>
      <c r="W80" s="239"/>
      <c r="X80" s="239"/>
      <c r="Y80" s="239"/>
      <c r="Z80" s="239"/>
    </row>
    <row r="81" spans="1:27" ht="12.75" customHeight="1">
      <c r="A81" s="207"/>
      <c r="B81" s="208"/>
      <c r="C81" s="260"/>
      <c r="D81" s="260"/>
      <c r="E81" s="207"/>
      <c r="F81" s="207"/>
      <c r="G81" s="207"/>
      <c r="H81" s="207"/>
      <c r="I81" s="207"/>
      <c r="J81" s="207"/>
      <c r="K81" s="207"/>
      <c r="L81" s="331"/>
      <c r="M81" s="332"/>
      <c r="N81" s="207"/>
      <c r="O81" s="265"/>
      <c r="P81" s="208"/>
      <c r="Q81" s="329"/>
      <c r="S81" s="330"/>
      <c r="T81" s="239"/>
      <c r="U81" s="239"/>
      <c r="V81" s="239"/>
      <c r="W81" s="239"/>
      <c r="X81" s="239"/>
      <c r="Y81" s="239"/>
      <c r="Z81" s="239"/>
    </row>
    <row r="82" spans="1:27" ht="12.75" customHeight="1">
      <c r="A82" s="112" t="s">
        <v>581</v>
      </c>
      <c r="B82" s="112"/>
      <c r="C82" s="112"/>
      <c r="D82" s="112"/>
      <c r="E82" s="37"/>
      <c r="F82" s="119" t="s">
        <v>583</v>
      </c>
      <c r="G82" s="54"/>
      <c r="H82" s="54"/>
      <c r="I82" s="54"/>
      <c r="J82" s="6"/>
      <c r="K82" s="132"/>
      <c r="L82" s="133"/>
      <c r="M82" s="6"/>
      <c r="N82" s="102"/>
      <c r="O82" s="147"/>
      <c r="P82" s="1"/>
      <c r="Q82" s="228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18" t="s">
        <v>582</v>
      </c>
      <c r="B83" s="112"/>
      <c r="C83" s="112"/>
      <c r="D83" s="112"/>
      <c r="E83" s="6"/>
      <c r="F83" s="119" t="s">
        <v>586</v>
      </c>
      <c r="G83" s="6"/>
      <c r="H83" s="6" t="s">
        <v>603</v>
      </c>
      <c r="I83" s="6"/>
      <c r="J83" s="1"/>
      <c r="K83" s="6"/>
      <c r="L83" s="6"/>
      <c r="M83" s="6"/>
      <c r="N83" s="1"/>
      <c r="O83" s="1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18"/>
      <c r="B84" s="112"/>
      <c r="C84" s="112"/>
      <c r="D84" s="112"/>
      <c r="E84" s="6"/>
      <c r="F84" s="119"/>
      <c r="G84" s="6"/>
      <c r="H84" s="6"/>
      <c r="I84" s="6"/>
      <c r="J84" s="1"/>
      <c r="K84" s="6"/>
      <c r="L84" s="6"/>
      <c r="M84" s="6"/>
      <c r="N84" s="1"/>
      <c r="O84" s="1"/>
      <c r="R84" s="1"/>
      <c r="S84" s="54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18"/>
      <c r="B85" s="112"/>
      <c r="C85" s="112"/>
      <c r="D85" s="112"/>
      <c r="E85" s="6"/>
      <c r="F85" s="119"/>
      <c r="G85" s="54"/>
      <c r="H85" s="37"/>
      <c r="I85" s="54"/>
      <c r="J85" s="6"/>
      <c r="K85" s="132"/>
      <c r="L85" s="133"/>
      <c r="M85" s="6"/>
      <c r="N85" s="102"/>
      <c r="O85" s="134"/>
      <c r="P85" s="1"/>
      <c r="Q85" s="228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18"/>
      <c r="B86" s="112"/>
      <c r="C86" s="112"/>
      <c r="D86" s="112"/>
      <c r="E86" s="6"/>
      <c r="F86" s="119"/>
      <c r="G86" s="54"/>
      <c r="H86" s="37"/>
      <c r="I86" s="54"/>
      <c r="J86" s="6"/>
      <c r="K86" s="132"/>
      <c r="L86" s="133"/>
      <c r="M86" s="6"/>
      <c r="N86" s="102"/>
      <c r="O86" s="134"/>
      <c r="P86" s="1"/>
      <c r="Q86" s="228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18"/>
      <c r="B87" s="112"/>
      <c r="C87" s="112"/>
      <c r="D87" s="112"/>
      <c r="E87" s="6"/>
      <c r="F87" s="119"/>
      <c r="G87" s="54"/>
      <c r="H87" s="37"/>
      <c r="I87" s="54"/>
      <c r="J87" s="6"/>
      <c r="K87" s="132"/>
      <c r="L87" s="133"/>
      <c r="M87" s="6"/>
      <c r="N87" s="102"/>
      <c r="O87" s="134"/>
      <c r="P87" s="1"/>
      <c r="Q87" s="228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18"/>
      <c r="B88" s="112"/>
      <c r="C88" s="112"/>
      <c r="D88" s="112"/>
      <c r="E88" s="6"/>
      <c r="F88" s="119"/>
      <c r="G88" s="54"/>
      <c r="H88" s="37"/>
      <c r="I88" s="54"/>
      <c r="J88" s="6"/>
      <c r="K88" s="132"/>
      <c r="L88" s="133"/>
      <c r="M88" s="6"/>
      <c r="N88" s="102"/>
      <c r="O88" s="134"/>
      <c r="P88" s="1"/>
      <c r="Q88" s="228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18"/>
      <c r="B89" s="112"/>
      <c r="C89" s="112"/>
      <c r="D89" s="112"/>
      <c r="E89" s="6"/>
      <c r="F89" s="119"/>
      <c r="G89" s="54"/>
      <c r="H89" s="37"/>
      <c r="I89" s="54"/>
      <c r="J89" s="6"/>
      <c r="K89" s="132"/>
      <c r="L89" s="133"/>
      <c r="M89" s="6"/>
      <c r="N89" s="102"/>
      <c r="O89" s="134"/>
      <c r="P89" s="1"/>
      <c r="Q89" s="228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18"/>
      <c r="B90" s="112"/>
      <c r="C90" s="112"/>
      <c r="D90" s="112"/>
      <c r="E90" s="6"/>
      <c r="F90" s="119"/>
      <c r="G90" s="54"/>
      <c r="H90" s="37"/>
      <c r="I90" s="54"/>
      <c r="J90" s="6"/>
      <c r="K90" s="132"/>
      <c r="L90" s="133"/>
      <c r="M90" s="6"/>
      <c r="N90" s="102"/>
      <c r="O90" s="134"/>
      <c r="P90" s="1"/>
      <c r="Q90" s="228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54"/>
      <c r="B91" s="101"/>
      <c r="C91" s="101"/>
      <c r="D91" s="37"/>
      <c r="E91" s="54"/>
      <c r="F91" s="54"/>
      <c r="G91" s="54"/>
      <c r="H91" s="37"/>
      <c r="I91" s="54"/>
      <c r="J91" s="6"/>
      <c r="K91" s="132"/>
      <c r="L91" s="133"/>
      <c r="M91" s="6"/>
      <c r="N91" s="102"/>
      <c r="O91" s="134"/>
      <c r="P91" s="1"/>
      <c r="Q91" s="228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38.25" customHeight="1">
      <c r="A92" s="37"/>
      <c r="B92" s="148" t="s">
        <v>604</v>
      </c>
      <c r="C92" s="148"/>
      <c r="D92" s="148"/>
      <c r="E92" s="148"/>
      <c r="F92" s="6"/>
      <c r="G92" s="6"/>
      <c r="H92" s="128"/>
      <c r="I92" s="6"/>
      <c r="J92" s="128"/>
      <c r="K92" s="129"/>
      <c r="L92" s="6"/>
      <c r="M92" s="6"/>
      <c r="N92" s="1"/>
      <c r="O92" s="1"/>
      <c r="P92" s="1"/>
      <c r="Q92" s="228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92" t="s">
        <v>16</v>
      </c>
      <c r="B93" s="93" t="s">
        <v>553</v>
      </c>
      <c r="C93" s="93"/>
      <c r="D93" s="94" t="s">
        <v>564</v>
      </c>
      <c r="E93" s="93" t="s">
        <v>565</v>
      </c>
      <c r="F93" s="93" t="s">
        <v>566</v>
      </c>
      <c r="G93" s="93" t="s">
        <v>605</v>
      </c>
      <c r="H93" s="93" t="s">
        <v>606</v>
      </c>
      <c r="I93" s="93" t="s">
        <v>569</v>
      </c>
      <c r="J93" s="149" t="s">
        <v>570</v>
      </c>
      <c r="K93" s="93" t="s">
        <v>571</v>
      </c>
      <c r="L93" s="93" t="s">
        <v>607</v>
      </c>
      <c r="M93" s="93" t="s">
        <v>574</v>
      </c>
      <c r="N93" s="94" t="s">
        <v>575</v>
      </c>
      <c r="O93" s="1"/>
      <c r="P93" s="1"/>
      <c r="Q93" s="228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0">
        <v>1</v>
      </c>
      <c r="B94" s="151">
        <v>41579</v>
      </c>
      <c r="C94" s="151"/>
      <c r="D94" s="152" t="s">
        <v>608</v>
      </c>
      <c r="E94" s="153" t="s">
        <v>577</v>
      </c>
      <c r="F94" s="154">
        <v>82</v>
      </c>
      <c r="G94" s="153" t="s">
        <v>609</v>
      </c>
      <c r="H94" s="153">
        <v>100</v>
      </c>
      <c r="I94" s="155">
        <v>100</v>
      </c>
      <c r="J94" s="156" t="s">
        <v>610</v>
      </c>
      <c r="K94" s="157">
        <f t="shared" ref="K94:K146" si="43">H94-F94</f>
        <v>18</v>
      </c>
      <c r="L94" s="158">
        <f t="shared" ref="L94:L146" si="44">K94/F94</f>
        <v>0.21951219512195122</v>
      </c>
      <c r="M94" s="153" t="s">
        <v>580</v>
      </c>
      <c r="N94" s="159">
        <v>42657</v>
      </c>
      <c r="O94" s="1"/>
      <c r="P94" s="1"/>
      <c r="Q94" s="228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0">
        <v>2</v>
      </c>
      <c r="B95" s="151">
        <v>41794</v>
      </c>
      <c r="C95" s="151"/>
      <c r="D95" s="152" t="s">
        <v>611</v>
      </c>
      <c r="E95" s="153" t="s">
        <v>589</v>
      </c>
      <c r="F95" s="154">
        <v>257</v>
      </c>
      <c r="G95" s="153" t="s">
        <v>609</v>
      </c>
      <c r="H95" s="153">
        <v>300</v>
      </c>
      <c r="I95" s="155">
        <v>300</v>
      </c>
      <c r="J95" s="156" t="s">
        <v>610</v>
      </c>
      <c r="K95" s="157">
        <f t="shared" si="43"/>
        <v>43</v>
      </c>
      <c r="L95" s="158">
        <f t="shared" si="44"/>
        <v>0.16731517509727625</v>
      </c>
      <c r="M95" s="153" t="s">
        <v>580</v>
      </c>
      <c r="N95" s="159">
        <v>41822</v>
      </c>
      <c r="O95" s="1"/>
      <c r="P95" s="1"/>
      <c r="Q95" s="228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0">
        <v>3</v>
      </c>
      <c r="B96" s="151">
        <v>41828</v>
      </c>
      <c r="C96" s="151"/>
      <c r="D96" s="152" t="s">
        <v>612</v>
      </c>
      <c r="E96" s="153" t="s">
        <v>589</v>
      </c>
      <c r="F96" s="154">
        <v>393</v>
      </c>
      <c r="G96" s="153" t="s">
        <v>609</v>
      </c>
      <c r="H96" s="153">
        <v>468</v>
      </c>
      <c r="I96" s="155">
        <v>468</v>
      </c>
      <c r="J96" s="156" t="s">
        <v>610</v>
      </c>
      <c r="K96" s="157">
        <f t="shared" si="43"/>
        <v>75</v>
      </c>
      <c r="L96" s="158">
        <f t="shared" si="44"/>
        <v>0.19083969465648856</v>
      </c>
      <c r="M96" s="153" t="s">
        <v>580</v>
      </c>
      <c r="N96" s="159">
        <v>41863</v>
      </c>
      <c r="O96" s="1"/>
      <c r="P96" s="1"/>
      <c r="Q96" s="228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0">
        <v>4</v>
      </c>
      <c r="B97" s="151">
        <v>41857</v>
      </c>
      <c r="C97" s="151"/>
      <c r="D97" s="152" t="s">
        <v>613</v>
      </c>
      <c r="E97" s="153" t="s">
        <v>589</v>
      </c>
      <c r="F97" s="154">
        <v>205</v>
      </c>
      <c r="G97" s="153" t="s">
        <v>609</v>
      </c>
      <c r="H97" s="153">
        <v>275</v>
      </c>
      <c r="I97" s="155">
        <v>250</v>
      </c>
      <c r="J97" s="156" t="s">
        <v>610</v>
      </c>
      <c r="K97" s="157">
        <f t="shared" si="43"/>
        <v>70</v>
      </c>
      <c r="L97" s="158">
        <f t="shared" si="44"/>
        <v>0.34146341463414637</v>
      </c>
      <c r="M97" s="153" t="s">
        <v>580</v>
      </c>
      <c r="N97" s="159">
        <v>41962</v>
      </c>
      <c r="O97" s="1"/>
      <c r="P97" s="1"/>
      <c r="Q97" s="228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0">
        <v>5</v>
      </c>
      <c r="B98" s="151">
        <v>41886</v>
      </c>
      <c r="C98" s="151"/>
      <c r="D98" s="152" t="s">
        <v>614</v>
      </c>
      <c r="E98" s="153" t="s">
        <v>589</v>
      </c>
      <c r="F98" s="154">
        <v>162</v>
      </c>
      <c r="G98" s="153" t="s">
        <v>609</v>
      </c>
      <c r="H98" s="153">
        <v>190</v>
      </c>
      <c r="I98" s="155">
        <v>190</v>
      </c>
      <c r="J98" s="156" t="s">
        <v>610</v>
      </c>
      <c r="K98" s="157">
        <f t="shared" si="43"/>
        <v>28</v>
      </c>
      <c r="L98" s="158">
        <f t="shared" si="44"/>
        <v>0.1728395061728395</v>
      </c>
      <c r="M98" s="153" t="s">
        <v>580</v>
      </c>
      <c r="N98" s="159">
        <v>42006</v>
      </c>
      <c r="O98" s="1"/>
      <c r="P98" s="1"/>
      <c r="Q98" s="228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0">
        <v>6</v>
      </c>
      <c r="B99" s="151">
        <v>41886</v>
      </c>
      <c r="C99" s="151"/>
      <c r="D99" s="152" t="s">
        <v>615</v>
      </c>
      <c r="E99" s="153" t="s">
        <v>589</v>
      </c>
      <c r="F99" s="154">
        <v>75</v>
      </c>
      <c r="G99" s="153" t="s">
        <v>609</v>
      </c>
      <c r="H99" s="153">
        <v>91.5</v>
      </c>
      <c r="I99" s="155" t="s">
        <v>602</v>
      </c>
      <c r="J99" s="156" t="s">
        <v>616</v>
      </c>
      <c r="K99" s="157">
        <f t="shared" si="43"/>
        <v>16.5</v>
      </c>
      <c r="L99" s="158">
        <f t="shared" si="44"/>
        <v>0.22</v>
      </c>
      <c r="M99" s="153" t="s">
        <v>580</v>
      </c>
      <c r="N99" s="159">
        <v>41954</v>
      </c>
      <c r="O99" s="1"/>
      <c r="P99" s="1"/>
      <c r="Q99" s="228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0">
        <v>7</v>
      </c>
      <c r="B100" s="151">
        <v>41913</v>
      </c>
      <c r="C100" s="151"/>
      <c r="D100" s="152" t="s">
        <v>617</v>
      </c>
      <c r="E100" s="153" t="s">
        <v>589</v>
      </c>
      <c r="F100" s="154">
        <v>850</v>
      </c>
      <c r="G100" s="153" t="s">
        <v>609</v>
      </c>
      <c r="H100" s="153">
        <v>982.5</v>
      </c>
      <c r="I100" s="155">
        <v>1050</v>
      </c>
      <c r="J100" s="156" t="s">
        <v>618</v>
      </c>
      <c r="K100" s="157">
        <f t="shared" si="43"/>
        <v>132.5</v>
      </c>
      <c r="L100" s="158">
        <f t="shared" si="44"/>
        <v>0.15588235294117647</v>
      </c>
      <c r="M100" s="153" t="s">
        <v>580</v>
      </c>
      <c r="N100" s="159">
        <v>42039</v>
      </c>
      <c r="O100" s="1"/>
      <c r="P100" s="1"/>
      <c r="Q100" s="228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0">
        <v>8</v>
      </c>
      <c r="B101" s="151">
        <v>41913</v>
      </c>
      <c r="C101" s="151"/>
      <c r="D101" s="152" t="s">
        <v>619</v>
      </c>
      <c r="E101" s="153" t="s">
        <v>589</v>
      </c>
      <c r="F101" s="154">
        <v>475</v>
      </c>
      <c r="G101" s="153" t="s">
        <v>609</v>
      </c>
      <c r="H101" s="153">
        <v>515</v>
      </c>
      <c r="I101" s="155">
        <v>600</v>
      </c>
      <c r="J101" s="156" t="s">
        <v>620</v>
      </c>
      <c r="K101" s="157">
        <f t="shared" si="43"/>
        <v>40</v>
      </c>
      <c r="L101" s="158">
        <f t="shared" si="44"/>
        <v>8.4210526315789472E-2</v>
      </c>
      <c r="M101" s="153" t="s">
        <v>580</v>
      </c>
      <c r="N101" s="159">
        <v>41939</v>
      </c>
      <c r="O101" s="1"/>
      <c r="P101" s="1"/>
      <c r="Q101" s="228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0">
        <v>9</v>
      </c>
      <c r="B102" s="151">
        <v>41913</v>
      </c>
      <c r="C102" s="151"/>
      <c r="D102" s="152" t="s">
        <v>621</v>
      </c>
      <c r="E102" s="153" t="s">
        <v>589</v>
      </c>
      <c r="F102" s="154">
        <v>86</v>
      </c>
      <c r="G102" s="153" t="s">
        <v>609</v>
      </c>
      <c r="H102" s="153">
        <v>99</v>
      </c>
      <c r="I102" s="155">
        <v>140</v>
      </c>
      <c r="J102" s="156" t="s">
        <v>622</v>
      </c>
      <c r="K102" s="157">
        <f t="shared" si="43"/>
        <v>13</v>
      </c>
      <c r="L102" s="158">
        <f t="shared" si="44"/>
        <v>0.15116279069767441</v>
      </c>
      <c r="M102" s="153" t="s">
        <v>580</v>
      </c>
      <c r="N102" s="159">
        <v>41939</v>
      </c>
      <c r="O102" s="1"/>
      <c r="P102" s="1"/>
      <c r="Q102" s="228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0">
        <v>10</v>
      </c>
      <c r="B103" s="151">
        <v>41926</v>
      </c>
      <c r="C103" s="151"/>
      <c r="D103" s="152" t="s">
        <v>623</v>
      </c>
      <c r="E103" s="153" t="s">
        <v>589</v>
      </c>
      <c r="F103" s="154">
        <v>496.6</v>
      </c>
      <c r="G103" s="153" t="s">
        <v>609</v>
      </c>
      <c r="H103" s="153">
        <v>621</v>
      </c>
      <c r="I103" s="155">
        <v>580</v>
      </c>
      <c r="J103" s="156" t="s">
        <v>610</v>
      </c>
      <c r="K103" s="157">
        <f t="shared" si="43"/>
        <v>124.39999999999998</v>
      </c>
      <c r="L103" s="158">
        <f t="shared" si="44"/>
        <v>0.25050342327829234</v>
      </c>
      <c r="M103" s="153" t="s">
        <v>580</v>
      </c>
      <c r="N103" s="159">
        <v>42605</v>
      </c>
      <c r="O103" s="1"/>
      <c r="P103" s="1"/>
      <c r="Q103" s="228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0">
        <v>11</v>
      </c>
      <c r="B104" s="151">
        <v>41926</v>
      </c>
      <c r="C104" s="151"/>
      <c r="D104" s="152" t="s">
        <v>624</v>
      </c>
      <c r="E104" s="153" t="s">
        <v>589</v>
      </c>
      <c r="F104" s="154">
        <v>2481.9</v>
      </c>
      <c r="G104" s="153" t="s">
        <v>609</v>
      </c>
      <c r="H104" s="153">
        <v>2840</v>
      </c>
      <c r="I104" s="155">
        <v>2870</v>
      </c>
      <c r="J104" s="156" t="s">
        <v>625</v>
      </c>
      <c r="K104" s="157">
        <f t="shared" si="43"/>
        <v>358.09999999999991</v>
      </c>
      <c r="L104" s="158">
        <f t="shared" si="44"/>
        <v>0.14428462065353154</v>
      </c>
      <c r="M104" s="153" t="s">
        <v>580</v>
      </c>
      <c r="N104" s="159">
        <v>42017</v>
      </c>
      <c r="O104" s="1"/>
      <c r="P104" s="1"/>
      <c r="Q104" s="228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0">
        <v>12</v>
      </c>
      <c r="B105" s="151">
        <v>41928</v>
      </c>
      <c r="C105" s="151"/>
      <c r="D105" s="152" t="s">
        <v>626</v>
      </c>
      <c r="E105" s="153" t="s">
        <v>589</v>
      </c>
      <c r="F105" s="154">
        <v>84.5</v>
      </c>
      <c r="G105" s="153" t="s">
        <v>609</v>
      </c>
      <c r="H105" s="153">
        <v>93</v>
      </c>
      <c r="I105" s="155">
        <v>110</v>
      </c>
      <c r="J105" s="156" t="s">
        <v>627</v>
      </c>
      <c r="K105" s="157">
        <f t="shared" si="43"/>
        <v>8.5</v>
      </c>
      <c r="L105" s="158">
        <f t="shared" si="44"/>
        <v>0.10059171597633136</v>
      </c>
      <c r="M105" s="153" t="s">
        <v>580</v>
      </c>
      <c r="N105" s="159">
        <v>41939</v>
      </c>
      <c r="O105" s="1"/>
      <c r="P105" s="1"/>
      <c r="Q105" s="228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0">
        <v>13</v>
      </c>
      <c r="B106" s="151">
        <v>41928</v>
      </c>
      <c r="C106" s="151"/>
      <c r="D106" s="152" t="s">
        <v>628</v>
      </c>
      <c r="E106" s="153" t="s">
        <v>589</v>
      </c>
      <c r="F106" s="154">
        <v>401</v>
      </c>
      <c r="G106" s="153" t="s">
        <v>609</v>
      </c>
      <c r="H106" s="153">
        <v>428</v>
      </c>
      <c r="I106" s="155">
        <v>450</v>
      </c>
      <c r="J106" s="156" t="s">
        <v>629</v>
      </c>
      <c r="K106" s="157">
        <f t="shared" si="43"/>
        <v>27</v>
      </c>
      <c r="L106" s="158">
        <f t="shared" si="44"/>
        <v>6.7331670822942641E-2</v>
      </c>
      <c r="M106" s="153" t="s">
        <v>580</v>
      </c>
      <c r="N106" s="159">
        <v>42020</v>
      </c>
      <c r="O106" s="1"/>
      <c r="P106" s="1"/>
      <c r="Q106" s="228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0">
        <v>14</v>
      </c>
      <c r="B107" s="151">
        <v>41928</v>
      </c>
      <c r="C107" s="151"/>
      <c r="D107" s="152" t="s">
        <v>630</v>
      </c>
      <c r="E107" s="153" t="s">
        <v>589</v>
      </c>
      <c r="F107" s="154">
        <v>101</v>
      </c>
      <c r="G107" s="153" t="s">
        <v>609</v>
      </c>
      <c r="H107" s="153">
        <v>112</v>
      </c>
      <c r="I107" s="155">
        <v>120</v>
      </c>
      <c r="J107" s="156" t="s">
        <v>631</v>
      </c>
      <c r="K107" s="157">
        <f t="shared" si="43"/>
        <v>11</v>
      </c>
      <c r="L107" s="158">
        <f t="shared" si="44"/>
        <v>0.10891089108910891</v>
      </c>
      <c r="M107" s="153" t="s">
        <v>580</v>
      </c>
      <c r="N107" s="159">
        <v>41939</v>
      </c>
      <c r="O107" s="1"/>
      <c r="P107" s="1"/>
      <c r="Q107" s="228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0">
        <v>15</v>
      </c>
      <c r="B108" s="151">
        <v>41954</v>
      </c>
      <c r="C108" s="151"/>
      <c r="D108" s="152" t="s">
        <v>632</v>
      </c>
      <c r="E108" s="153" t="s">
        <v>589</v>
      </c>
      <c r="F108" s="154">
        <v>59</v>
      </c>
      <c r="G108" s="153" t="s">
        <v>609</v>
      </c>
      <c r="H108" s="153">
        <v>76</v>
      </c>
      <c r="I108" s="155">
        <v>76</v>
      </c>
      <c r="J108" s="156" t="s">
        <v>610</v>
      </c>
      <c r="K108" s="157">
        <f t="shared" si="43"/>
        <v>17</v>
      </c>
      <c r="L108" s="158">
        <f t="shared" si="44"/>
        <v>0.28813559322033899</v>
      </c>
      <c r="M108" s="153" t="s">
        <v>580</v>
      </c>
      <c r="N108" s="159">
        <v>43032</v>
      </c>
      <c r="O108" s="1"/>
      <c r="P108" s="1"/>
      <c r="Q108" s="228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0">
        <v>16</v>
      </c>
      <c r="B109" s="151">
        <v>41954</v>
      </c>
      <c r="C109" s="151"/>
      <c r="D109" s="152" t="s">
        <v>621</v>
      </c>
      <c r="E109" s="153" t="s">
        <v>589</v>
      </c>
      <c r="F109" s="154">
        <v>99</v>
      </c>
      <c r="G109" s="153" t="s">
        <v>609</v>
      </c>
      <c r="H109" s="153">
        <v>120</v>
      </c>
      <c r="I109" s="155">
        <v>120</v>
      </c>
      <c r="J109" s="156" t="s">
        <v>598</v>
      </c>
      <c r="K109" s="157">
        <f t="shared" si="43"/>
        <v>21</v>
      </c>
      <c r="L109" s="158">
        <f t="shared" si="44"/>
        <v>0.21212121212121213</v>
      </c>
      <c r="M109" s="153" t="s">
        <v>580</v>
      </c>
      <c r="N109" s="159">
        <v>41960</v>
      </c>
      <c r="O109" s="1"/>
      <c r="P109" s="1"/>
      <c r="Q109" s="228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0">
        <v>17</v>
      </c>
      <c r="B110" s="151">
        <v>41956</v>
      </c>
      <c r="C110" s="151"/>
      <c r="D110" s="152" t="s">
        <v>633</v>
      </c>
      <c r="E110" s="153" t="s">
        <v>589</v>
      </c>
      <c r="F110" s="154">
        <v>22</v>
      </c>
      <c r="G110" s="153" t="s">
        <v>609</v>
      </c>
      <c r="H110" s="153">
        <v>33.549999999999997</v>
      </c>
      <c r="I110" s="155">
        <v>32</v>
      </c>
      <c r="J110" s="156" t="s">
        <v>634</v>
      </c>
      <c r="K110" s="157">
        <f t="shared" si="43"/>
        <v>11.549999999999997</v>
      </c>
      <c r="L110" s="158">
        <f t="shared" si="44"/>
        <v>0.52499999999999991</v>
      </c>
      <c r="M110" s="153" t="s">
        <v>580</v>
      </c>
      <c r="N110" s="159">
        <v>42188</v>
      </c>
      <c r="O110" s="1"/>
      <c r="P110" s="1"/>
      <c r="Q110" s="228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0">
        <v>18</v>
      </c>
      <c r="B111" s="151">
        <v>41976</v>
      </c>
      <c r="C111" s="151"/>
      <c r="D111" s="152" t="s">
        <v>635</v>
      </c>
      <c r="E111" s="153" t="s">
        <v>589</v>
      </c>
      <c r="F111" s="154">
        <v>440</v>
      </c>
      <c r="G111" s="153" t="s">
        <v>609</v>
      </c>
      <c r="H111" s="153">
        <v>520</v>
      </c>
      <c r="I111" s="155">
        <v>520</v>
      </c>
      <c r="J111" s="156" t="s">
        <v>636</v>
      </c>
      <c r="K111" s="157">
        <f t="shared" si="43"/>
        <v>80</v>
      </c>
      <c r="L111" s="158">
        <f t="shared" si="44"/>
        <v>0.18181818181818182</v>
      </c>
      <c r="M111" s="153" t="s">
        <v>580</v>
      </c>
      <c r="N111" s="159">
        <v>42208</v>
      </c>
      <c r="O111" s="1"/>
      <c r="P111" s="1"/>
      <c r="Q111" s="228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0">
        <v>19</v>
      </c>
      <c r="B112" s="151">
        <v>41976</v>
      </c>
      <c r="C112" s="151"/>
      <c r="D112" s="152" t="s">
        <v>637</v>
      </c>
      <c r="E112" s="153" t="s">
        <v>589</v>
      </c>
      <c r="F112" s="154">
        <v>360</v>
      </c>
      <c r="G112" s="153" t="s">
        <v>609</v>
      </c>
      <c r="H112" s="153">
        <v>427</v>
      </c>
      <c r="I112" s="155">
        <v>425</v>
      </c>
      <c r="J112" s="156" t="s">
        <v>638</v>
      </c>
      <c r="K112" s="157">
        <f t="shared" si="43"/>
        <v>67</v>
      </c>
      <c r="L112" s="158">
        <f t="shared" si="44"/>
        <v>0.18611111111111112</v>
      </c>
      <c r="M112" s="153" t="s">
        <v>580</v>
      </c>
      <c r="N112" s="159">
        <v>42058</v>
      </c>
      <c r="O112" s="1"/>
      <c r="P112" s="1"/>
      <c r="Q112" s="228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0">
        <v>20</v>
      </c>
      <c r="B113" s="151">
        <v>42012</v>
      </c>
      <c r="C113" s="151"/>
      <c r="D113" s="152" t="s">
        <v>639</v>
      </c>
      <c r="E113" s="153" t="s">
        <v>589</v>
      </c>
      <c r="F113" s="154">
        <v>360</v>
      </c>
      <c r="G113" s="153" t="s">
        <v>609</v>
      </c>
      <c r="H113" s="153">
        <v>455</v>
      </c>
      <c r="I113" s="155">
        <v>420</v>
      </c>
      <c r="J113" s="156" t="s">
        <v>640</v>
      </c>
      <c r="K113" s="157">
        <f t="shared" si="43"/>
        <v>95</v>
      </c>
      <c r="L113" s="158">
        <f t="shared" si="44"/>
        <v>0.2638888888888889</v>
      </c>
      <c r="M113" s="153" t="s">
        <v>580</v>
      </c>
      <c r="N113" s="159">
        <v>42024</v>
      </c>
      <c r="O113" s="1"/>
      <c r="P113" s="1"/>
      <c r="Q113" s="228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0">
        <v>21</v>
      </c>
      <c r="B114" s="151">
        <v>42012</v>
      </c>
      <c r="C114" s="151"/>
      <c r="D114" s="152" t="s">
        <v>641</v>
      </c>
      <c r="E114" s="153" t="s">
        <v>589</v>
      </c>
      <c r="F114" s="154">
        <v>130</v>
      </c>
      <c r="G114" s="153"/>
      <c r="H114" s="153">
        <v>175.5</v>
      </c>
      <c r="I114" s="155">
        <v>165</v>
      </c>
      <c r="J114" s="156" t="s">
        <v>642</v>
      </c>
      <c r="K114" s="157">
        <f t="shared" si="43"/>
        <v>45.5</v>
      </c>
      <c r="L114" s="158">
        <f t="shared" si="44"/>
        <v>0.35</v>
      </c>
      <c r="M114" s="153" t="s">
        <v>580</v>
      </c>
      <c r="N114" s="159">
        <v>43088</v>
      </c>
      <c r="O114" s="1"/>
      <c r="P114" s="1"/>
      <c r="Q114" s="228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0">
        <v>22</v>
      </c>
      <c r="B115" s="151">
        <v>42040</v>
      </c>
      <c r="C115" s="151"/>
      <c r="D115" s="152" t="s">
        <v>399</v>
      </c>
      <c r="E115" s="153" t="s">
        <v>577</v>
      </c>
      <c r="F115" s="154">
        <v>98</v>
      </c>
      <c r="G115" s="153"/>
      <c r="H115" s="153">
        <v>120</v>
      </c>
      <c r="I115" s="155">
        <v>120</v>
      </c>
      <c r="J115" s="156" t="s">
        <v>610</v>
      </c>
      <c r="K115" s="157">
        <f t="shared" si="43"/>
        <v>22</v>
      </c>
      <c r="L115" s="158">
        <f t="shared" si="44"/>
        <v>0.22448979591836735</v>
      </c>
      <c r="M115" s="153" t="s">
        <v>580</v>
      </c>
      <c r="N115" s="159">
        <v>42753</v>
      </c>
      <c r="O115" s="1"/>
      <c r="P115" s="1"/>
      <c r="Q115" s="228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0">
        <v>23</v>
      </c>
      <c r="B116" s="151">
        <v>42040</v>
      </c>
      <c r="C116" s="151"/>
      <c r="D116" s="152" t="s">
        <v>643</v>
      </c>
      <c r="E116" s="153" t="s">
        <v>577</v>
      </c>
      <c r="F116" s="154">
        <v>196</v>
      </c>
      <c r="G116" s="153"/>
      <c r="H116" s="153">
        <v>262</v>
      </c>
      <c r="I116" s="155">
        <v>255</v>
      </c>
      <c r="J116" s="156" t="s">
        <v>610</v>
      </c>
      <c r="K116" s="157">
        <f t="shared" si="43"/>
        <v>66</v>
      </c>
      <c r="L116" s="158">
        <f t="shared" si="44"/>
        <v>0.33673469387755101</v>
      </c>
      <c r="M116" s="153" t="s">
        <v>580</v>
      </c>
      <c r="N116" s="159">
        <v>42599</v>
      </c>
      <c r="O116" s="1"/>
      <c r="P116" s="1"/>
      <c r="Q116" s="228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60">
        <v>24</v>
      </c>
      <c r="B117" s="161">
        <v>42067</v>
      </c>
      <c r="C117" s="161"/>
      <c r="D117" s="162" t="s">
        <v>398</v>
      </c>
      <c r="E117" s="163" t="s">
        <v>577</v>
      </c>
      <c r="F117" s="164">
        <v>235</v>
      </c>
      <c r="G117" s="164"/>
      <c r="H117" s="165">
        <v>77</v>
      </c>
      <c r="I117" s="165" t="s">
        <v>644</v>
      </c>
      <c r="J117" s="166" t="s">
        <v>645</v>
      </c>
      <c r="K117" s="167">
        <f t="shared" si="43"/>
        <v>-158</v>
      </c>
      <c r="L117" s="168">
        <f t="shared" si="44"/>
        <v>-0.67234042553191486</v>
      </c>
      <c r="M117" s="164" t="s">
        <v>590</v>
      </c>
      <c r="N117" s="161">
        <v>43522</v>
      </c>
      <c r="O117" s="1"/>
      <c r="P117" s="1"/>
      <c r="Q117" s="228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0">
        <v>25</v>
      </c>
      <c r="B118" s="151">
        <v>42067</v>
      </c>
      <c r="C118" s="151"/>
      <c r="D118" s="152" t="s">
        <v>646</v>
      </c>
      <c r="E118" s="153" t="s">
        <v>577</v>
      </c>
      <c r="F118" s="154">
        <v>185</v>
      </c>
      <c r="G118" s="153"/>
      <c r="H118" s="153">
        <v>224</v>
      </c>
      <c r="I118" s="155" t="s">
        <v>647</v>
      </c>
      <c r="J118" s="156" t="s">
        <v>610</v>
      </c>
      <c r="K118" s="157">
        <f t="shared" si="43"/>
        <v>39</v>
      </c>
      <c r="L118" s="158">
        <f t="shared" si="44"/>
        <v>0.21081081081081082</v>
      </c>
      <c r="M118" s="153" t="s">
        <v>580</v>
      </c>
      <c r="N118" s="159">
        <v>42647</v>
      </c>
      <c r="O118" s="1"/>
      <c r="P118" s="1"/>
      <c r="Q118" s="228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60">
        <v>26</v>
      </c>
      <c r="B119" s="161">
        <v>42090</v>
      </c>
      <c r="C119" s="161"/>
      <c r="D119" s="169" t="s">
        <v>648</v>
      </c>
      <c r="E119" s="164" t="s">
        <v>577</v>
      </c>
      <c r="F119" s="164">
        <v>49.5</v>
      </c>
      <c r="G119" s="165"/>
      <c r="H119" s="165">
        <v>15.85</v>
      </c>
      <c r="I119" s="165">
        <v>67</v>
      </c>
      <c r="J119" s="166" t="s">
        <v>649</v>
      </c>
      <c r="K119" s="165">
        <f t="shared" si="43"/>
        <v>-33.65</v>
      </c>
      <c r="L119" s="170">
        <f t="shared" si="44"/>
        <v>-0.67979797979797973</v>
      </c>
      <c r="M119" s="164" t="s">
        <v>590</v>
      </c>
      <c r="N119" s="171">
        <v>43627</v>
      </c>
      <c r="O119" s="1"/>
      <c r="P119" s="1"/>
      <c r="Q119" s="228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0">
        <v>27</v>
      </c>
      <c r="B120" s="151">
        <v>42093</v>
      </c>
      <c r="C120" s="151"/>
      <c r="D120" s="152" t="s">
        <v>650</v>
      </c>
      <c r="E120" s="153" t="s">
        <v>577</v>
      </c>
      <c r="F120" s="154">
        <v>183.5</v>
      </c>
      <c r="G120" s="153"/>
      <c r="H120" s="153">
        <v>219</v>
      </c>
      <c r="I120" s="155">
        <v>218</v>
      </c>
      <c r="J120" s="156" t="s">
        <v>651</v>
      </c>
      <c r="K120" s="157">
        <f t="shared" si="43"/>
        <v>35.5</v>
      </c>
      <c r="L120" s="158">
        <f t="shared" si="44"/>
        <v>0.19346049046321526</v>
      </c>
      <c r="M120" s="153" t="s">
        <v>580</v>
      </c>
      <c r="N120" s="159">
        <v>42103</v>
      </c>
      <c r="O120" s="1"/>
      <c r="P120" s="1"/>
      <c r="Q120" s="228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0">
        <v>28</v>
      </c>
      <c r="B121" s="151">
        <v>42114</v>
      </c>
      <c r="C121" s="151"/>
      <c r="D121" s="152" t="s">
        <v>652</v>
      </c>
      <c r="E121" s="153" t="s">
        <v>577</v>
      </c>
      <c r="F121" s="154">
        <f>(227+237)/2</f>
        <v>232</v>
      </c>
      <c r="G121" s="153"/>
      <c r="H121" s="153">
        <v>298</v>
      </c>
      <c r="I121" s="155">
        <v>298</v>
      </c>
      <c r="J121" s="156" t="s">
        <v>610</v>
      </c>
      <c r="K121" s="157">
        <f t="shared" si="43"/>
        <v>66</v>
      </c>
      <c r="L121" s="158">
        <f t="shared" si="44"/>
        <v>0.28448275862068967</v>
      </c>
      <c r="M121" s="153" t="s">
        <v>580</v>
      </c>
      <c r="N121" s="159">
        <v>42823</v>
      </c>
      <c r="O121" s="1"/>
      <c r="P121" s="1"/>
      <c r="Q121" s="228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0">
        <v>29</v>
      </c>
      <c r="B122" s="151">
        <v>42128</v>
      </c>
      <c r="C122" s="151"/>
      <c r="D122" s="152" t="s">
        <v>653</v>
      </c>
      <c r="E122" s="153" t="s">
        <v>589</v>
      </c>
      <c r="F122" s="154">
        <v>385</v>
      </c>
      <c r="G122" s="153"/>
      <c r="H122" s="153">
        <f>212.5+331</f>
        <v>543.5</v>
      </c>
      <c r="I122" s="155">
        <v>510</v>
      </c>
      <c r="J122" s="156" t="s">
        <v>654</v>
      </c>
      <c r="K122" s="157">
        <f t="shared" si="43"/>
        <v>158.5</v>
      </c>
      <c r="L122" s="158">
        <f t="shared" si="44"/>
        <v>0.41168831168831171</v>
      </c>
      <c r="M122" s="153" t="s">
        <v>580</v>
      </c>
      <c r="N122" s="159">
        <v>42235</v>
      </c>
      <c r="O122" s="1"/>
      <c r="P122" s="1"/>
      <c r="Q122" s="228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0">
        <v>30</v>
      </c>
      <c r="B123" s="151">
        <v>42128</v>
      </c>
      <c r="C123" s="151"/>
      <c r="D123" s="152" t="s">
        <v>655</v>
      </c>
      <c r="E123" s="153" t="s">
        <v>589</v>
      </c>
      <c r="F123" s="154">
        <v>115.5</v>
      </c>
      <c r="G123" s="153"/>
      <c r="H123" s="153">
        <v>146</v>
      </c>
      <c r="I123" s="155">
        <v>142</v>
      </c>
      <c r="J123" s="156" t="s">
        <v>656</v>
      </c>
      <c r="K123" s="157">
        <f t="shared" si="43"/>
        <v>30.5</v>
      </c>
      <c r="L123" s="158">
        <f t="shared" si="44"/>
        <v>0.26406926406926406</v>
      </c>
      <c r="M123" s="153" t="s">
        <v>580</v>
      </c>
      <c r="N123" s="159">
        <v>42202</v>
      </c>
      <c r="O123" s="1"/>
      <c r="P123" s="1"/>
      <c r="Q123" s="228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0">
        <v>31</v>
      </c>
      <c r="B124" s="151">
        <v>42151</v>
      </c>
      <c r="C124" s="151"/>
      <c r="D124" s="152" t="s">
        <v>530</v>
      </c>
      <c r="E124" s="153" t="s">
        <v>589</v>
      </c>
      <c r="F124" s="154">
        <v>237.5</v>
      </c>
      <c r="G124" s="153"/>
      <c r="H124" s="153">
        <v>279.5</v>
      </c>
      <c r="I124" s="155">
        <v>278</v>
      </c>
      <c r="J124" s="156" t="s">
        <v>610</v>
      </c>
      <c r="K124" s="157">
        <f t="shared" si="43"/>
        <v>42</v>
      </c>
      <c r="L124" s="158">
        <f t="shared" si="44"/>
        <v>0.17684210526315788</v>
      </c>
      <c r="M124" s="153" t="s">
        <v>580</v>
      </c>
      <c r="N124" s="159">
        <v>42222</v>
      </c>
      <c r="O124" s="1"/>
      <c r="P124" s="1"/>
      <c r="Q124" s="228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0">
        <v>32</v>
      </c>
      <c r="B125" s="151">
        <v>42174</v>
      </c>
      <c r="C125" s="151"/>
      <c r="D125" s="152" t="s">
        <v>628</v>
      </c>
      <c r="E125" s="153" t="s">
        <v>577</v>
      </c>
      <c r="F125" s="154">
        <v>340</v>
      </c>
      <c r="G125" s="153"/>
      <c r="H125" s="153">
        <v>448</v>
      </c>
      <c r="I125" s="155">
        <v>448</v>
      </c>
      <c r="J125" s="156" t="s">
        <v>610</v>
      </c>
      <c r="K125" s="157">
        <f t="shared" si="43"/>
        <v>108</v>
      </c>
      <c r="L125" s="158">
        <f t="shared" si="44"/>
        <v>0.31764705882352939</v>
      </c>
      <c r="M125" s="153" t="s">
        <v>580</v>
      </c>
      <c r="N125" s="159">
        <v>43018</v>
      </c>
      <c r="O125" s="1"/>
      <c r="P125" s="1"/>
      <c r="Q125" s="228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0">
        <v>33</v>
      </c>
      <c r="B126" s="151">
        <v>42191</v>
      </c>
      <c r="C126" s="151"/>
      <c r="D126" s="152" t="s">
        <v>657</v>
      </c>
      <c r="E126" s="153" t="s">
        <v>577</v>
      </c>
      <c r="F126" s="154">
        <v>390</v>
      </c>
      <c r="G126" s="153"/>
      <c r="H126" s="153">
        <v>460</v>
      </c>
      <c r="I126" s="155">
        <v>460</v>
      </c>
      <c r="J126" s="156" t="s">
        <v>610</v>
      </c>
      <c r="K126" s="157">
        <f t="shared" si="43"/>
        <v>70</v>
      </c>
      <c r="L126" s="158">
        <f t="shared" si="44"/>
        <v>0.17948717948717949</v>
      </c>
      <c r="M126" s="153" t="s">
        <v>580</v>
      </c>
      <c r="N126" s="159">
        <v>42478</v>
      </c>
      <c r="O126" s="1"/>
      <c r="P126" s="1"/>
      <c r="Q126" s="228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60">
        <v>34</v>
      </c>
      <c r="B127" s="161">
        <v>42195</v>
      </c>
      <c r="C127" s="161"/>
      <c r="D127" s="162" t="s">
        <v>658</v>
      </c>
      <c r="E127" s="163" t="s">
        <v>577</v>
      </c>
      <c r="F127" s="164">
        <v>122.5</v>
      </c>
      <c r="G127" s="164"/>
      <c r="H127" s="165">
        <v>61</v>
      </c>
      <c r="I127" s="165">
        <v>172</v>
      </c>
      <c r="J127" s="166" t="s">
        <v>659</v>
      </c>
      <c r="K127" s="167">
        <f t="shared" si="43"/>
        <v>-61.5</v>
      </c>
      <c r="L127" s="168">
        <f t="shared" si="44"/>
        <v>-0.50204081632653064</v>
      </c>
      <c r="M127" s="164" t="s">
        <v>590</v>
      </c>
      <c r="N127" s="161">
        <v>43333</v>
      </c>
      <c r="O127" s="1"/>
      <c r="P127" s="1"/>
      <c r="Q127" s="228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0">
        <v>35</v>
      </c>
      <c r="B128" s="151">
        <v>42219</v>
      </c>
      <c r="C128" s="151"/>
      <c r="D128" s="152" t="s">
        <v>660</v>
      </c>
      <c r="E128" s="153" t="s">
        <v>577</v>
      </c>
      <c r="F128" s="154">
        <v>297.5</v>
      </c>
      <c r="G128" s="153"/>
      <c r="H128" s="153">
        <v>350</v>
      </c>
      <c r="I128" s="155">
        <v>360</v>
      </c>
      <c r="J128" s="156" t="s">
        <v>661</v>
      </c>
      <c r="K128" s="157">
        <f t="shared" si="43"/>
        <v>52.5</v>
      </c>
      <c r="L128" s="158">
        <f t="shared" si="44"/>
        <v>0.17647058823529413</v>
      </c>
      <c r="M128" s="153" t="s">
        <v>580</v>
      </c>
      <c r="N128" s="159">
        <v>42232</v>
      </c>
      <c r="O128" s="1"/>
      <c r="P128" s="1"/>
      <c r="Q128" s="228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0">
        <v>36</v>
      </c>
      <c r="B129" s="151">
        <v>42219</v>
      </c>
      <c r="C129" s="151"/>
      <c r="D129" s="152" t="s">
        <v>662</v>
      </c>
      <c r="E129" s="153" t="s">
        <v>577</v>
      </c>
      <c r="F129" s="154">
        <v>115.5</v>
      </c>
      <c r="G129" s="153"/>
      <c r="H129" s="153">
        <v>149</v>
      </c>
      <c r="I129" s="155">
        <v>140</v>
      </c>
      <c r="J129" s="156" t="s">
        <v>663</v>
      </c>
      <c r="K129" s="157">
        <f t="shared" si="43"/>
        <v>33.5</v>
      </c>
      <c r="L129" s="158">
        <f t="shared" si="44"/>
        <v>0.29004329004329005</v>
      </c>
      <c r="M129" s="153" t="s">
        <v>580</v>
      </c>
      <c r="N129" s="159">
        <v>42740</v>
      </c>
      <c r="O129" s="1"/>
      <c r="P129" s="1"/>
      <c r="Q129" s="228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0">
        <v>37</v>
      </c>
      <c r="B130" s="151">
        <v>42251</v>
      </c>
      <c r="C130" s="151"/>
      <c r="D130" s="152" t="s">
        <v>530</v>
      </c>
      <c r="E130" s="153" t="s">
        <v>577</v>
      </c>
      <c r="F130" s="154">
        <v>226</v>
      </c>
      <c r="G130" s="153"/>
      <c r="H130" s="153">
        <v>292</v>
      </c>
      <c r="I130" s="155">
        <v>292</v>
      </c>
      <c r="J130" s="156" t="s">
        <v>664</v>
      </c>
      <c r="K130" s="157">
        <f t="shared" si="43"/>
        <v>66</v>
      </c>
      <c r="L130" s="158">
        <f t="shared" si="44"/>
        <v>0.29203539823008851</v>
      </c>
      <c r="M130" s="153" t="s">
        <v>580</v>
      </c>
      <c r="N130" s="159">
        <v>42286</v>
      </c>
      <c r="O130" s="1"/>
      <c r="P130" s="1"/>
      <c r="Q130" s="228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0">
        <v>38</v>
      </c>
      <c r="B131" s="151">
        <v>42254</v>
      </c>
      <c r="C131" s="151"/>
      <c r="D131" s="152" t="s">
        <v>652</v>
      </c>
      <c r="E131" s="153" t="s">
        <v>577</v>
      </c>
      <c r="F131" s="154">
        <v>232.5</v>
      </c>
      <c r="G131" s="153"/>
      <c r="H131" s="153">
        <v>312.5</v>
      </c>
      <c r="I131" s="155">
        <v>310</v>
      </c>
      <c r="J131" s="156" t="s">
        <v>610</v>
      </c>
      <c r="K131" s="157">
        <f t="shared" si="43"/>
        <v>80</v>
      </c>
      <c r="L131" s="158">
        <f t="shared" si="44"/>
        <v>0.34408602150537637</v>
      </c>
      <c r="M131" s="153" t="s">
        <v>580</v>
      </c>
      <c r="N131" s="159">
        <v>42823</v>
      </c>
      <c r="O131" s="1"/>
      <c r="P131" s="1"/>
      <c r="Q131" s="228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0">
        <v>39</v>
      </c>
      <c r="B132" s="151">
        <v>42268</v>
      </c>
      <c r="C132" s="151"/>
      <c r="D132" s="152" t="s">
        <v>665</v>
      </c>
      <c r="E132" s="153" t="s">
        <v>577</v>
      </c>
      <c r="F132" s="154">
        <v>196.5</v>
      </c>
      <c r="G132" s="153"/>
      <c r="H132" s="153">
        <v>238</v>
      </c>
      <c r="I132" s="155">
        <v>238</v>
      </c>
      <c r="J132" s="156" t="s">
        <v>664</v>
      </c>
      <c r="K132" s="157">
        <f t="shared" si="43"/>
        <v>41.5</v>
      </c>
      <c r="L132" s="158">
        <f t="shared" si="44"/>
        <v>0.21119592875318066</v>
      </c>
      <c r="M132" s="153" t="s">
        <v>580</v>
      </c>
      <c r="N132" s="159">
        <v>42291</v>
      </c>
      <c r="O132" s="1"/>
      <c r="P132" s="1"/>
      <c r="Q132" s="228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0">
        <v>40</v>
      </c>
      <c r="B133" s="151">
        <v>42271</v>
      </c>
      <c r="C133" s="151"/>
      <c r="D133" s="152" t="s">
        <v>608</v>
      </c>
      <c r="E133" s="153" t="s">
        <v>577</v>
      </c>
      <c r="F133" s="154">
        <v>65</v>
      </c>
      <c r="G133" s="153"/>
      <c r="H133" s="153">
        <v>82</v>
      </c>
      <c r="I133" s="155">
        <v>82</v>
      </c>
      <c r="J133" s="156" t="s">
        <v>664</v>
      </c>
      <c r="K133" s="157">
        <f t="shared" si="43"/>
        <v>17</v>
      </c>
      <c r="L133" s="158">
        <f t="shared" si="44"/>
        <v>0.26153846153846155</v>
      </c>
      <c r="M133" s="153" t="s">
        <v>580</v>
      </c>
      <c r="N133" s="159">
        <v>42578</v>
      </c>
      <c r="O133" s="1"/>
      <c r="P133" s="1"/>
      <c r="Q133" s="228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0">
        <v>41</v>
      </c>
      <c r="B134" s="151">
        <v>42291</v>
      </c>
      <c r="C134" s="151"/>
      <c r="D134" s="152" t="s">
        <v>666</v>
      </c>
      <c r="E134" s="153" t="s">
        <v>577</v>
      </c>
      <c r="F134" s="154">
        <v>144</v>
      </c>
      <c r="G134" s="153"/>
      <c r="H134" s="153">
        <v>182.5</v>
      </c>
      <c r="I134" s="155">
        <v>181</v>
      </c>
      <c r="J134" s="156" t="s">
        <v>664</v>
      </c>
      <c r="K134" s="157">
        <f t="shared" si="43"/>
        <v>38.5</v>
      </c>
      <c r="L134" s="158">
        <f t="shared" si="44"/>
        <v>0.2673611111111111</v>
      </c>
      <c r="M134" s="153" t="s">
        <v>580</v>
      </c>
      <c r="N134" s="159">
        <v>42817</v>
      </c>
      <c r="O134" s="1"/>
      <c r="P134" s="1"/>
      <c r="Q134" s="228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0">
        <v>42</v>
      </c>
      <c r="B135" s="151">
        <v>42291</v>
      </c>
      <c r="C135" s="151"/>
      <c r="D135" s="152" t="s">
        <v>667</v>
      </c>
      <c r="E135" s="153" t="s">
        <v>577</v>
      </c>
      <c r="F135" s="154">
        <v>264</v>
      </c>
      <c r="G135" s="153"/>
      <c r="H135" s="153">
        <v>311</v>
      </c>
      <c r="I135" s="155">
        <v>311</v>
      </c>
      <c r="J135" s="156" t="s">
        <v>664</v>
      </c>
      <c r="K135" s="157">
        <f t="shared" si="43"/>
        <v>47</v>
      </c>
      <c r="L135" s="158">
        <f t="shared" si="44"/>
        <v>0.17803030303030304</v>
      </c>
      <c r="M135" s="153" t="s">
        <v>580</v>
      </c>
      <c r="N135" s="159">
        <v>42604</v>
      </c>
      <c r="O135" s="1"/>
      <c r="P135" s="1"/>
      <c r="Q135" s="228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0">
        <v>43</v>
      </c>
      <c r="B136" s="151">
        <v>42318</v>
      </c>
      <c r="C136" s="151"/>
      <c r="D136" s="152" t="s">
        <v>668</v>
      </c>
      <c r="E136" s="153" t="s">
        <v>589</v>
      </c>
      <c r="F136" s="154">
        <v>549.5</v>
      </c>
      <c r="G136" s="153"/>
      <c r="H136" s="153">
        <v>630</v>
      </c>
      <c r="I136" s="155">
        <v>630</v>
      </c>
      <c r="J136" s="156" t="s">
        <v>664</v>
      </c>
      <c r="K136" s="157">
        <f t="shared" si="43"/>
        <v>80.5</v>
      </c>
      <c r="L136" s="158">
        <f t="shared" si="44"/>
        <v>0.1464968152866242</v>
      </c>
      <c r="M136" s="153" t="s">
        <v>580</v>
      </c>
      <c r="N136" s="159">
        <v>42419</v>
      </c>
      <c r="O136" s="1"/>
      <c r="P136" s="1"/>
      <c r="Q136" s="228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0">
        <v>44</v>
      </c>
      <c r="B137" s="151">
        <v>42342</v>
      </c>
      <c r="C137" s="151"/>
      <c r="D137" s="152" t="s">
        <v>669</v>
      </c>
      <c r="E137" s="153" t="s">
        <v>577</v>
      </c>
      <c r="F137" s="154">
        <v>1027.5</v>
      </c>
      <c r="G137" s="153"/>
      <c r="H137" s="153">
        <v>1315</v>
      </c>
      <c r="I137" s="155">
        <v>1250</v>
      </c>
      <c r="J137" s="156" t="s">
        <v>664</v>
      </c>
      <c r="K137" s="157">
        <f t="shared" si="43"/>
        <v>287.5</v>
      </c>
      <c r="L137" s="158">
        <f t="shared" si="44"/>
        <v>0.27980535279805352</v>
      </c>
      <c r="M137" s="153" t="s">
        <v>580</v>
      </c>
      <c r="N137" s="159">
        <v>43244</v>
      </c>
      <c r="O137" s="1"/>
      <c r="P137" s="1"/>
      <c r="Q137" s="228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0">
        <v>45</v>
      </c>
      <c r="B138" s="151">
        <v>42367</v>
      </c>
      <c r="C138" s="151"/>
      <c r="D138" s="152" t="s">
        <v>670</v>
      </c>
      <c r="E138" s="153" t="s">
        <v>577</v>
      </c>
      <c r="F138" s="154">
        <v>465</v>
      </c>
      <c r="G138" s="153"/>
      <c r="H138" s="153">
        <v>540</v>
      </c>
      <c r="I138" s="155">
        <v>540</v>
      </c>
      <c r="J138" s="156" t="s">
        <v>664</v>
      </c>
      <c r="K138" s="157">
        <f t="shared" si="43"/>
        <v>75</v>
      </c>
      <c r="L138" s="158">
        <f t="shared" si="44"/>
        <v>0.16129032258064516</v>
      </c>
      <c r="M138" s="153" t="s">
        <v>580</v>
      </c>
      <c r="N138" s="159">
        <v>42530</v>
      </c>
      <c r="O138" s="1"/>
      <c r="P138" s="1"/>
      <c r="Q138" s="228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0">
        <v>46</v>
      </c>
      <c r="B139" s="151">
        <v>42380</v>
      </c>
      <c r="C139" s="151"/>
      <c r="D139" s="152" t="s">
        <v>399</v>
      </c>
      <c r="E139" s="153" t="s">
        <v>589</v>
      </c>
      <c r="F139" s="154">
        <v>81</v>
      </c>
      <c r="G139" s="153"/>
      <c r="H139" s="153">
        <v>110</v>
      </c>
      <c r="I139" s="155">
        <v>110</v>
      </c>
      <c r="J139" s="156" t="s">
        <v>664</v>
      </c>
      <c r="K139" s="157">
        <f t="shared" si="43"/>
        <v>29</v>
      </c>
      <c r="L139" s="158">
        <f t="shared" si="44"/>
        <v>0.35802469135802467</v>
      </c>
      <c r="M139" s="153" t="s">
        <v>580</v>
      </c>
      <c r="N139" s="159">
        <v>42745</v>
      </c>
      <c r="O139" s="1"/>
      <c r="P139" s="1"/>
      <c r="Q139" s="228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0">
        <v>47</v>
      </c>
      <c r="B140" s="151">
        <v>42382</v>
      </c>
      <c r="C140" s="151"/>
      <c r="D140" s="152" t="s">
        <v>671</v>
      </c>
      <c r="E140" s="153" t="s">
        <v>589</v>
      </c>
      <c r="F140" s="154">
        <v>417.5</v>
      </c>
      <c r="G140" s="153"/>
      <c r="H140" s="153">
        <v>547</v>
      </c>
      <c r="I140" s="155">
        <v>535</v>
      </c>
      <c r="J140" s="156" t="s">
        <v>664</v>
      </c>
      <c r="K140" s="157">
        <f t="shared" si="43"/>
        <v>129.5</v>
      </c>
      <c r="L140" s="158">
        <f t="shared" si="44"/>
        <v>0.31017964071856285</v>
      </c>
      <c r="M140" s="153" t="s">
        <v>580</v>
      </c>
      <c r="N140" s="159">
        <v>42578</v>
      </c>
      <c r="O140" s="1"/>
      <c r="P140" s="1"/>
      <c r="Q140" s="228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0">
        <v>48</v>
      </c>
      <c r="B141" s="151">
        <v>42408</v>
      </c>
      <c r="C141" s="151"/>
      <c r="D141" s="152" t="s">
        <v>672</v>
      </c>
      <c r="E141" s="153" t="s">
        <v>577</v>
      </c>
      <c r="F141" s="154">
        <v>650</v>
      </c>
      <c r="G141" s="153"/>
      <c r="H141" s="153">
        <v>800</v>
      </c>
      <c r="I141" s="155">
        <v>800</v>
      </c>
      <c r="J141" s="156" t="s">
        <v>664</v>
      </c>
      <c r="K141" s="157">
        <f t="shared" si="43"/>
        <v>150</v>
      </c>
      <c r="L141" s="158">
        <f t="shared" si="44"/>
        <v>0.23076923076923078</v>
      </c>
      <c r="M141" s="153" t="s">
        <v>580</v>
      </c>
      <c r="N141" s="159">
        <v>43154</v>
      </c>
      <c r="O141" s="1"/>
      <c r="P141" s="1"/>
      <c r="Q141" s="228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0">
        <v>49</v>
      </c>
      <c r="B142" s="151">
        <v>42433</v>
      </c>
      <c r="C142" s="151"/>
      <c r="D142" s="152" t="s">
        <v>237</v>
      </c>
      <c r="E142" s="153" t="s">
        <v>577</v>
      </c>
      <c r="F142" s="154">
        <v>437.5</v>
      </c>
      <c r="G142" s="153"/>
      <c r="H142" s="153">
        <v>504.5</v>
      </c>
      <c r="I142" s="155">
        <v>522</v>
      </c>
      <c r="J142" s="156" t="s">
        <v>673</v>
      </c>
      <c r="K142" s="157">
        <f t="shared" si="43"/>
        <v>67</v>
      </c>
      <c r="L142" s="158">
        <f t="shared" si="44"/>
        <v>0.15314285714285714</v>
      </c>
      <c r="M142" s="153" t="s">
        <v>580</v>
      </c>
      <c r="N142" s="159">
        <v>42480</v>
      </c>
      <c r="O142" s="1"/>
      <c r="P142" s="1"/>
      <c r="Q142" s="228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0">
        <v>50</v>
      </c>
      <c r="B143" s="151">
        <v>42438</v>
      </c>
      <c r="C143" s="151"/>
      <c r="D143" s="152" t="s">
        <v>674</v>
      </c>
      <c r="E143" s="153" t="s">
        <v>577</v>
      </c>
      <c r="F143" s="154">
        <v>189.5</v>
      </c>
      <c r="G143" s="153"/>
      <c r="H143" s="153">
        <v>218</v>
      </c>
      <c r="I143" s="155">
        <v>218</v>
      </c>
      <c r="J143" s="156" t="s">
        <v>664</v>
      </c>
      <c r="K143" s="157">
        <f t="shared" si="43"/>
        <v>28.5</v>
      </c>
      <c r="L143" s="158">
        <f t="shared" si="44"/>
        <v>0.15039577836411611</v>
      </c>
      <c r="M143" s="153" t="s">
        <v>580</v>
      </c>
      <c r="N143" s="159">
        <v>43034</v>
      </c>
      <c r="O143" s="1"/>
      <c r="P143" s="1"/>
      <c r="Q143" s="228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60">
        <v>51</v>
      </c>
      <c r="B144" s="161">
        <v>42471</v>
      </c>
      <c r="C144" s="161"/>
      <c r="D144" s="169" t="s">
        <v>675</v>
      </c>
      <c r="E144" s="164" t="s">
        <v>577</v>
      </c>
      <c r="F144" s="164">
        <v>36.5</v>
      </c>
      <c r="G144" s="165"/>
      <c r="H144" s="165">
        <v>15.85</v>
      </c>
      <c r="I144" s="165">
        <v>60</v>
      </c>
      <c r="J144" s="166" t="s">
        <v>676</v>
      </c>
      <c r="K144" s="167">
        <f t="shared" si="43"/>
        <v>-20.65</v>
      </c>
      <c r="L144" s="168">
        <f t="shared" si="44"/>
        <v>-0.5657534246575342</v>
      </c>
      <c r="M144" s="164" t="s">
        <v>590</v>
      </c>
      <c r="N144" s="172">
        <v>43627</v>
      </c>
      <c r="O144" s="1"/>
      <c r="P144" s="1"/>
      <c r="Q144" s="228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0">
        <v>52</v>
      </c>
      <c r="B145" s="151">
        <v>42472</v>
      </c>
      <c r="C145" s="151"/>
      <c r="D145" s="152" t="s">
        <v>677</v>
      </c>
      <c r="E145" s="153" t="s">
        <v>577</v>
      </c>
      <c r="F145" s="154">
        <v>93</v>
      </c>
      <c r="G145" s="153"/>
      <c r="H145" s="153">
        <v>149</v>
      </c>
      <c r="I145" s="155">
        <v>140</v>
      </c>
      <c r="J145" s="156" t="s">
        <v>678</v>
      </c>
      <c r="K145" s="157">
        <f t="shared" si="43"/>
        <v>56</v>
      </c>
      <c r="L145" s="158">
        <f t="shared" si="44"/>
        <v>0.60215053763440862</v>
      </c>
      <c r="M145" s="153" t="s">
        <v>580</v>
      </c>
      <c r="N145" s="159">
        <v>42740</v>
      </c>
      <c r="O145" s="1"/>
      <c r="P145" s="1"/>
      <c r="Q145" s="228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0">
        <v>53</v>
      </c>
      <c r="B146" s="151">
        <v>42472</v>
      </c>
      <c r="C146" s="151"/>
      <c r="D146" s="152" t="s">
        <v>679</v>
      </c>
      <c r="E146" s="153" t="s">
        <v>577</v>
      </c>
      <c r="F146" s="154">
        <v>130</v>
      </c>
      <c r="G146" s="153"/>
      <c r="H146" s="153">
        <v>150</v>
      </c>
      <c r="I146" s="155" t="s">
        <v>680</v>
      </c>
      <c r="J146" s="156" t="s">
        <v>664</v>
      </c>
      <c r="K146" s="157">
        <f t="shared" si="43"/>
        <v>20</v>
      </c>
      <c r="L146" s="158">
        <f t="shared" si="44"/>
        <v>0.15384615384615385</v>
      </c>
      <c r="M146" s="153" t="s">
        <v>580</v>
      </c>
      <c r="N146" s="159">
        <v>42564</v>
      </c>
      <c r="O146" s="1"/>
      <c r="P146" s="1"/>
      <c r="Q146" s="228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0">
        <v>54</v>
      </c>
      <c r="B147" s="151">
        <v>42473</v>
      </c>
      <c r="C147" s="151"/>
      <c r="D147" s="152" t="s">
        <v>681</v>
      </c>
      <c r="E147" s="153" t="s">
        <v>577</v>
      </c>
      <c r="F147" s="154">
        <v>196</v>
      </c>
      <c r="G147" s="153"/>
      <c r="H147" s="153">
        <v>299</v>
      </c>
      <c r="I147" s="155">
        <v>299</v>
      </c>
      <c r="J147" s="156" t="s">
        <v>664</v>
      </c>
      <c r="K147" s="157">
        <v>103</v>
      </c>
      <c r="L147" s="158">
        <v>0.52551020408163296</v>
      </c>
      <c r="M147" s="153" t="s">
        <v>580</v>
      </c>
      <c r="N147" s="159">
        <v>42620</v>
      </c>
      <c r="O147" s="1"/>
      <c r="P147" s="1"/>
      <c r="Q147" s="228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0">
        <v>55</v>
      </c>
      <c r="B148" s="151">
        <v>42473</v>
      </c>
      <c r="C148" s="151"/>
      <c r="D148" s="152" t="s">
        <v>682</v>
      </c>
      <c r="E148" s="153" t="s">
        <v>577</v>
      </c>
      <c r="F148" s="154">
        <v>88</v>
      </c>
      <c r="G148" s="153"/>
      <c r="H148" s="153">
        <v>103</v>
      </c>
      <c r="I148" s="155">
        <v>103</v>
      </c>
      <c r="J148" s="156" t="s">
        <v>664</v>
      </c>
      <c r="K148" s="157">
        <v>15</v>
      </c>
      <c r="L148" s="158">
        <v>0.170454545454545</v>
      </c>
      <c r="M148" s="153" t="s">
        <v>580</v>
      </c>
      <c r="N148" s="159">
        <v>42530</v>
      </c>
      <c r="O148" s="1"/>
      <c r="P148" s="1"/>
      <c r="Q148" s="228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0">
        <v>56</v>
      </c>
      <c r="B149" s="151">
        <v>42492</v>
      </c>
      <c r="C149" s="151"/>
      <c r="D149" s="152" t="s">
        <v>683</v>
      </c>
      <c r="E149" s="153" t="s">
        <v>577</v>
      </c>
      <c r="F149" s="154">
        <v>127.5</v>
      </c>
      <c r="G149" s="153"/>
      <c r="H149" s="153">
        <v>148</v>
      </c>
      <c r="I149" s="155" t="s">
        <v>684</v>
      </c>
      <c r="J149" s="156" t="s">
        <v>664</v>
      </c>
      <c r="K149" s="157">
        <f t="shared" ref="K149:K153" si="45">H149-F149</f>
        <v>20.5</v>
      </c>
      <c r="L149" s="158">
        <f t="shared" ref="L149:L153" si="46">K149/F149</f>
        <v>0.16078431372549021</v>
      </c>
      <c r="M149" s="153" t="s">
        <v>580</v>
      </c>
      <c r="N149" s="159">
        <v>42564</v>
      </c>
      <c r="O149" s="1"/>
      <c r="P149" s="1"/>
      <c r="Q149" s="228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0">
        <v>57</v>
      </c>
      <c r="B150" s="151">
        <v>42493</v>
      </c>
      <c r="C150" s="151"/>
      <c r="D150" s="152" t="s">
        <v>685</v>
      </c>
      <c r="E150" s="153" t="s">
        <v>577</v>
      </c>
      <c r="F150" s="154">
        <v>675</v>
      </c>
      <c r="G150" s="153"/>
      <c r="H150" s="153">
        <v>815</v>
      </c>
      <c r="I150" s="155" t="s">
        <v>686</v>
      </c>
      <c r="J150" s="156" t="s">
        <v>664</v>
      </c>
      <c r="K150" s="157">
        <f t="shared" si="45"/>
        <v>140</v>
      </c>
      <c r="L150" s="158">
        <f t="shared" si="46"/>
        <v>0.2074074074074074</v>
      </c>
      <c r="M150" s="153" t="s">
        <v>580</v>
      </c>
      <c r="N150" s="159">
        <v>43154</v>
      </c>
      <c r="O150" s="1"/>
      <c r="P150" s="1"/>
      <c r="Q150" s="228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60">
        <v>58</v>
      </c>
      <c r="B151" s="161">
        <v>42522</v>
      </c>
      <c r="C151" s="161"/>
      <c r="D151" s="162" t="s">
        <v>687</v>
      </c>
      <c r="E151" s="163" t="s">
        <v>577</v>
      </c>
      <c r="F151" s="164">
        <v>500</v>
      </c>
      <c r="G151" s="164"/>
      <c r="H151" s="165">
        <v>232.5</v>
      </c>
      <c r="I151" s="165" t="s">
        <v>688</v>
      </c>
      <c r="J151" s="166" t="s">
        <v>689</v>
      </c>
      <c r="K151" s="167">
        <f t="shared" si="45"/>
        <v>-267.5</v>
      </c>
      <c r="L151" s="168">
        <f t="shared" si="46"/>
        <v>-0.53500000000000003</v>
      </c>
      <c r="M151" s="164" t="s">
        <v>590</v>
      </c>
      <c r="N151" s="161">
        <v>43735</v>
      </c>
      <c r="O151" s="1"/>
      <c r="P151" s="1"/>
      <c r="Q151" s="228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0">
        <v>59</v>
      </c>
      <c r="B152" s="151">
        <v>42527</v>
      </c>
      <c r="C152" s="151"/>
      <c r="D152" s="152" t="s">
        <v>532</v>
      </c>
      <c r="E152" s="153" t="s">
        <v>577</v>
      </c>
      <c r="F152" s="154">
        <v>110</v>
      </c>
      <c r="G152" s="153"/>
      <c r="H152" s="153">
        <v>126.5</v>
      </c>
      <c r="I152" s="155">
        <v>125</v>
      </c>
      <c r="J152" s="156" t="s">
        <v>616</v>
      </c>
      <c r="K152" s="157">
        <f t="shared" si="45"/>
        <v>16.5</v>
      </c>
      <c r="L152" s="158">
        <f t="shared" si="46"/>
        <v>0.15</v>
      </c>
      <c r="M152" s="153" t="s">
        <v>580</v>
      </c>
      <c r="N152" s="159">
        <v>42552</v>
      </c>
      <c r="O152" s="1"/>
      <c r="P152" s="1"/>
      <c r="Q152" s="228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0">
        <v>60</v>
      </c>
      <c r="B153" s="151">
        <v>42538</v>
      </c>
      <c r="C153" s="151"/>
      <c r="D153" s="152" t="s">
        <v>690</v>
      </c>
      <c r="E153" s="153" t="s">
        <v>577</v>
      </c>
      <c r="F153" s="154">
        <v>44</v>
      </c>
      <c r="G153" s="153"/>
      <c r="H153" s="153">
        <v>69.5</v>
      </c>
      <c r="I153" s="155">
        <v>69.5</v>
      </c>
      <c r="J153" s="156" t="s">
        <v>691</v>
      </c>
      <c r="K153" s="157">
        <f t="shared" si="45"/>
        <v>25.5</v>
      </c>
      <c r="L153" s="158">
        <f t="shared" si="46"/>
        <v>0.57954545454545459</v>
      </c>
      <c r="M153" s="153" t="s">
        <v>580</v>
      </c>
      <c r="N153" s="159">
        <v>42977</v>
      </c>
      <c r="O153" s="1"/>
      <c r="P153" s="1"/>
      <c r="Q153" s="228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0">
        <v>61</v>
      </c>
      <c r="B154" s="151">
        <v>42549</v>
      </c>
      <c r="C154" s="151"/>
      <c r="D154" s="152" t="s">
        <v>692</v>
      </c>
      <c r="E154" s="153" t="s">
        <v>577</v>
      </c>
      <c r="F154" s="154">
        <v>262.5</v>
      </c>
      <c r="G154" s="153"/>
      <c r="H154" s="153">
        <v>340</v>
      </c>
      <c r="I154" s="155">
        <v>333</v>
      </c>
      <c r="J154" s="156" t="s">
        <v>693</v>
      </c>
      <c r="K154" s="157">
        <v>77.5</v>
      </c>
      <c r="L154" s="158">
        <v>0.29523809523809502</v>
      </c>
      <c r="M154" s="153" t="s">
        <v>580</v>
      </c>
      <c r="N154" s="159">
        <v>43017</v>
      </c>
      <c r="O154" s="1"/>
      <c r="P154" s="1"/>
      <c r="Q154" s="228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0">
        <v>62</v>
      </c>
      <c r="B155" s="151">
        <v>42549</v>
      </c>
      <c r="C155" s="151"/>
      <c r="D155" s="152" t="s">
        <v>694</v>
      </c>
      <c r="E155" s="153" t="s">
        <v>577</v>
      </c>
      <c r="F155" s="154">
        <v>840</v>
      </c>
      <c r="G155" s="153"/>
      <c r="H155" s="153">
        <v>1230</v>
      </c>
      <c r="I155" s="155">
        <v>1230</v>
      </c>
      <c r="J155" s="156" t="s">
        <v>664</v>
      </c>
      <c r="K155" s="157">
        <v>390</v>
      </c>
      <c r="L155" s="158">
        <v>0.46428571428571402</v>
      </c>
      <c r="M155" s="153" t="s">
        <v>580</v>
      </c>
      <c r="N155" s="159">
        <v>42649</v>
      </c>
      <c r="O155" s="1"/>
      <c r="P155" s="1"/>
      <c r="Q155" s="228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73">
        <v>63</v>
      </c>
      <c r="B156" s="174">
        <v>42556</v>
      </c>
      <c r="C156" s="174"/>
      <c r="D156" s="175" t="s">
        <v>695</v>
      </c>
      <c r="E156" s="176" t="s">
        <v>577</v>
      </c>
      <c r="F156" s="176">
        <v>395</v>
      </c>
      <c r="G156" s="177"/>
      <c r="H156" s="177">
        <f>(468.5+342.5)/2</f>
        <v>405.5</v>
      </c>
      <c r="I156" s="177">
        <v>510</v>
      </c>
      <c r="J156" s="178" t="s">
        <v>696</v>
      </c>
      <c r="K156" s="179">
        <f t="shared" ref="K156:K162" si="47">H156-F156</f>
        <v>10.5</v>
      </c>
      <c r="L156" s="180">
        <f t="shared" ref="L156:L162" si="48">K156/F156</f>
        <v>2.6582278481012658E-2</v>
      </c>
      <c r="M156" s="176" t="s">
        <v>597</v>
      </c>
      <c r="N156" s="174">
        <v>43606</v>
      </c>
      <c r="O156" s="1"/>
      <c r="P156" s="1"/>
      <c r="Q156" s="228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60">
        <v>64</v>
      </c>
      <c r="B157" s="161">
        <v>42584</v>
      </c>
      <c r="C157" s="161"/>
      <c r="D157" s="162" t="s">
        <v>697</v>
      </c>
      <c r="E157" s="163" t="s">
        <v>589</v>
      </c>
      <c r="F157" s="164">
        <f>169.5-12.8</f>
        <v>156.69999999999999</v>
      </c>
      <c r="G157" s="164"/>
      <c r="H157" s="165">
        <v>77</v>
      </c>
      <c r="I157" s="165" t="s">
        <v>698</v>
      </c>
      <c r="J157" s="166" t="s">
        <v>699</v>
      </c>
      <c r="K157" s="167">
        <f t="shared" si="47"/>
        <v>-79.699999999999989</v>
      </c>
      <c r="L157" s="168">
        <f t="shared" si="48"/>
        <v>-0.50861518825781749</v>
      </c>
      <c r="M157" s="164" t="s">
        <v>590</v>
      </c>
      <c r="N157" s="161">
        <v>43522</v>
      </c>
      <c r="O157" s="1"/>
      <c r="P157" s="1"/>
      <c r="Q157" s="228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60">
        <v>65</v>
      </c>
      <c r="B158" s="161">
        <v>42586</v>
      </c>
      <c r="C158" s="161"/>
      <c r="D158" s="162" t="s">
        <v>700</v>
      </c>
      <c r="E158" s="163" t="s">
        <v>577</v>
      </c>
      <c r="F158" s="164">
        <v>400</v>
      </c>
      <c r="G158" s="164"/>
      <c r="H158" s="165">
        <v>305</v>
      </c>
      <c r="I158" s="165">
        <v>475</v>
      </c>
      <c r="J158" s="166" t="s">
        <v>701</v>
      </c>
      <c r="K158" s="167">
        <f t="shared" si="47"/>
        <v>-95</v>
      </c>
      <c r="L158" s="168">
        <f t="shared" si="48"/>
        <v>-0.23749999999999999</v>
      </c>
      <c r="M158" s="164" t="s">
        <v>590</v>
      </c>
      <c r="N158" s="161">
        <v>43606</v>
      </c>
      <c r="O158" s="1"/>
      <c r="P158" s="1"/>
      <c r="Q158" s="228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0">
        <v>66</v>
      </c>
      <c r="B159" s="151">
        <v>42593</v>
      </c>
      <c r="C159" s="151"/>
      <c r="D159" s="152" t="s">
        <v>702</v>
      </c>
      <c r="E159" s="153" t="s">
        <v>577</v>
      </c>
      <c r="F159" s="154">
        <v>86.5</v>
      </c>
      <c r="G159" s="153"/>
      <c r="H159" s="153">
        <v>130</v>
      </c>
      <c r="I159" s="155">
        <v>130</v>
      </c>
      <c r="J159" s="156" t="s">
        <v>703</v>
      </c>
      <c r="K159" s="157">
        <f t="shared" si="47"/>
        <v>43.5</v>
      </c>
      <c r="L159" s="158">
        <f t="shared" si="48"/>
        <v>0.50289017341040465</v>
      </c>
      <c r="M159" s="153" t="s">
        <v>580</v>
      </c>
      <c r="N159" s="159">
        <v>43091</v>
      </c>
      <c r="O159" s="1"/>
      <c r="P159" s="1"/>
      <c r="Q159" s="228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60">
        <v>67</v>
      </c>
      <c r="B160" s="161">
        <v>42600</v>
      </c>
      <c r="C160" s="161"/>
      <c r="D160" s="162" t="s">
        <v>122</v>
      </c>
      <c r="E160" s="163" t="s">
        <v>577</v>
      </c>
      <c r="F160" s="164">
        <v>133.5</v>
      </c>
      <c r="G160" s="164"/>
      <c r="H160" s="165">
        <v>126.5</v>
      </c>
      <c r="I160" s="165">
        <v>178</v>
      </c>
      <c r="J160" s="166" t="s">
        <v>704</v>
      </c>
      <c r="K160" s="167">
        <f t="shared" si="47"/>
        <v>-7</v>
      </c>
      <c r="L160" s="168">
        <f t="shared" si="48"/>
        <v>-5.2434456928838954E-2</v>
      </c>
      <c r="M160" s="164" t="s">
        <v>590</v>
      </c>
      <c r="N160" s="161">
        <v>42615</v>
      </c>
      <c r="O160" s="1"/>
      <c r="P160" s="1"/>
      <c r="Q160" s="228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0">
        <v>68</v>
      </c>
      <c r="B161" s="151">
        <v>42613</v>
      </c>
      <c r="C161" s="151"/>
      <c r="D161" s="152" t="s">
        <v>705</v>
      </c>
      <c r="E161" s="153" t="s">
        <v>577</v>
      </c>
      <c r="F161" s="154">
        <v>560</v>
      </c>
      <c r="G161" s="153"/>
      <c r="H161" s="153">
        <v>725</v>
      </c>
      <c r="I161" s="155">
        <v>725</v>
      </c>
      <c r="J161" s="156" t="s">
        <v>610</v>
      </c>
      <c r="K161" s="157">
        <f t="shared" si="47"/>
        <v>165</v>
      </c>
      <c r="L161" s="158">
        <f t="shared" si="48"/>
        <v>0.29464285714285715</v>
      </c>
      <c r="M161" s="153" t="s">
        <v>580</v>
      </c>
      <c r="N161" s="159">
        <v>42456</v>
      </c>
      <c r="O161" s="1"/>
      <c r="P161" s="1"/>
      <c r="Q161" s="228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0">
        <v>69</v>
      </c>
      <c r="B162" s="151">
        <v>42614</v>
      </c>
      <c r="C162" s="151"/>
      <c r="D162" s="152" t="s">
        <v>706</v>
      </c>
      <c r="E162" s="153" t="s">
        <v>577</v>
      </c>
      <c r="F162" s="154">
        <v>160.5</v>
      </c>
      <c r="G162" s="153"/>
      <c r="H162" s="153">
        <v>210</v>
      </c>
      <c r="I162" s="155">
        <v>210</v>
      </c>
      <c r="J162" s="156" t="s">
        <v>610</v>
      </c>
      <c r="K162" s="157">
        <f t="shared" si="47"/>
        <v>49.5</v>
      </c>
      <c r="L162" s="158">
        <f t="shared" si="48"/>
        <v>0.30841121495327101</v>
      </c>
      <c r="M162" s="153" t="s">
        <v>580</v>
      </c>
      <c r="N162" s="159">
        <v>42871</v>
      </c>
      <c r="O162" s="1"/>
      <c r="P162" s="1"/>
      <c r="Q162" s="228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0">
        <v>70</v>
      </c>
      <c r="B163" s="151">
        <v>42646</v>
      </c>
      <c r="C163" s="151"/>
      <c r="D163" s="152" t="s">
        <v>409</v>
      </c>
      <c r="E163" s="153" t="s">
        <v>577</v>
      </c>
      <c r="F163" s="154">
        <v>430</v>
      </c>
      <c r="G163" s="153"/>
      <c r="H163" s="153">
        <v>596</v>
      </c>
      <c r="I163" s="155">
        <v>575</v>
      </c>
      <c r="J163" s="156" t="s">
        <v>707</v>
      </c>
      <c r="K163" s="157">
        <v>166</v>
      </c>
      <c r="L163" s="158">
        <v>0.38604651162790699</v>
      </c>
      <c r="M163" s="153" t="s">
        <v>580</v>
      </c>
      <c r="N163" s="159">
        <v>42769</v>
      </c>
      <c r="O163" s="1"/>
      <c r="P163" s="1"/>
      <c r="Q163" s="228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0">
        <v>71</v>
      </c>
      <c r="B164" s="151">
        <v>42657</v>
      </c>
      <c r="C164" s="151"/>
      <c r="D164" s="152" t="s">
        <v>708</v>
      </c>
      <c r="E164" s="153" t="s">
        <v>577</v>
      </c>
      <c r="F164" s="154">
        <v>280</v>
      </c>
      <c r="G164" s="153"/>
      <c r="H164" s="153">
        <v>345</v>
      </c>
      <c r="I164" s="155">
        <v>345</v>
      </c>
      <c r="J164" s="156" t="s">
        <v>610</v>
      </c>
      <c r="K164" s="157">
        <f t="shared" ref="K164:K169" si="49">H164-F164</f>
        <v>65</v>
      </c>
      <c r="L164" s="158">
        <f t="shared" ref="L164:L165" si="50">K164/F164</f>
        <v>0.23214285714285715</v>
      </c>
      <c r="M164" s="153" t="s">
        <v>580</v>
      </c>
      <c r="N164" s="159">
        <v>42814</v>
      </c>
      <c r="O164" s="1"/>
      <c r="P164" s="1"/>
      <c r="Q164" s="228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0">
        <v>72</v>
      </c>
      <c r="B165" s="151">
        <v>42657</v>
      </c>
      <c r="C165" s="151"/>
      <c r="D165" s="152" t="s">
        <v>709</v>
      </c>
      <c r="E165" s="153" t="s">
        <v>577</v>
      </c>
      <c r="F165" s="154">
        <v>245</v>
      </c>
      <c r="G165" s="153"/>
      <c r="H165" s="153">
        <v>325.5</v>
      </c>
      <c r="I165" s="155">
        <v>330</v>
      </c>
      <c r="J165" s="156" t="s">
        <v>710</v>
      </c>
      <c r="K165" s="157">
        <f t="shared" si="49"/>
        <v>80.5</v>
      </c>
      <c r="L165" s="158">
        <f t="shared" si="50"/>
        <v>0.32857142857142857</v>
      </c>
      <c r="M165" s="153" t="s">
        <v>580</v>
      </c>
      <c r="N165" s="159">
        <v>42769</v>
      </c>
      <c r="O165" s="1"/>
      <c r="P165" s="1"/>
      <c r="Q165" s="228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0">
        <v>73</v>
      </c>
      <c r="B166" s="151">
        <v>42660</v>
      </c>
      <c r="C166" s="151"/>
      <c r="D166" s="152" t="s">
        <v>711</v>
      </c>
      <c r="E166" s="153" t="s">
        <v>577</v>
      </c>
      <c r="F166" s="154">
        <v>125</v>
      </c>
      <c r="G166" s="153"/>
      <c r="H166" s="153">
        <v>160</v>
      </c>
      <c r="I166" s="155">
        <v>160</v>
      </c>
      <c r="J166" s="156" t="s">
        <v>664</v>
      </c>
      <c r="K166" s="157">
        <f t="shared" si="49"/>
        <v>35</v>
      </c>
      <c r="L166" s="158">
        <v>0.28000000000000003</v>
      </c>
      <c r="M166" s="153" t="s">
        <v>580</v>
      </c>
      <c r="N166" s="159">
        <v>42803</v>
      </c>
      <c r="O166" s="1"/>
      <c r="P166" s="1"/>
      <c r="Q166" s="228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0">
        <v>74</v>
      </c>
      <c r="B167" s="151">
        <v>42660</v>
      </c>
      <c r="C167" s="151"/>
      <c r="D167" s="152" t="s">
        <v>712</v>
      </c>
      <c r="E167" s="153" t="s">
        <v>577</v>
      </c>
      <c r="F167" s="154">
        <v>114</v>
      </c>
      <c r="G167" s="153"/>
      <c r="H167" s="153">
        <v>145</v>
      </c>
      <c r="I167" s="155">
        <v>145</v>
      </c>
      <c r="J167" s="156" t="s">
        <v>664</v>
      </c>
      <c r="K167" s="157">
        <f t="shared" si="49"/>
        <v>31</v>
      </c>
      <c r="L167" s="158">
        <f t="shared" ref="L167:L169" si="51">K167/F167</f>
        <v>0.27192982456140352</v>
      </c>
      <c r="M167" s="153" t="s">
        <v>580</v>
      </c>
      <c r="N167" s="159">
        <v>42859</v>
      </c>
      <c r="O167" s="1"/>
      <c r="P167" s="1"/>
      <c r="Q167" s="228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0">
        <v>75</v>
      </c>
      <c r="B168" s="151">
        <v>42660</v>
      </c>
      <c r="C168" s="151"/>
      <c r="D168" s="152" t="s">
        <v>713</v>
      </c>
      <c r="E168" s="153" t="s">
        <v>577</v>
      </c>
      <c r="F168" s="154">
        <v>212</v>
      </c>
      <c r="G168" s="153"/>
      <c r="H168" s="153">
        <v>280</v>
      </c>
      <c r="I168" s="155">
        <v>276</v>
      </c>
      <c r="J168" s="156" t="s">
        <v>714</v>
      </c>
      <c r="K168" s="157">
        <f t="shared" si="49"/>
        <v>68</v>
      </c>
      <c r="L168" s="158">
        <f t="shared" si="51"/>
        <v>0.32075471698113206</v>
      </c>
      <c r="M168" s="153" t="s">
        <v>580</v>
      </c>
      <c r="N168" s="159">
        <v>42858</v>
      </c>
      <c r="O168" s="1"/>
      <c r="P168" s="1"/>
      <c r="Q168" s="228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0">
        <v>76</v>
      </c>
      <c r="B169" s="151">
        <v>42678</v>
      </c>
      <c r="C169" s="151"/>
      <c r="D169" s="152" t="s">
        <v>456</v>
      </c>
      <c r="E169" s="153" t="s">
        <v>577</v>
      </c>
      <c r="F169" s="154">
        <v>155</v>
      </c>
      <c r="G169" s="153"/>
      <c r="H169" s="153">
        <v>210</v>
      </c>
      <c r="I169" s="155">
        <v>210</v>
      </c>
      <c r="J169" s="156" t="s">
        <v>715</v>
      </c>
      <c r="K169" s="157">
        <f t="shared" si="49"/>
        <v>55</v>
      </c>
      <c r="L169" s="158">
        <f t="shared" si="51"/>
        <v>0.35483870967741937</v>
      </c>
      <c r="M169" s="153" t="s">
        <v>580</v>
      </c>
      <c r="N169" s="159">
        <v>42944</v>
      </c>
      <c r="O169" s="1"/>
      <c r="P169" s="1"/>
      <c r="Q169" s="228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60">
        <v>77</v>
      </c>
      <c r="B170" s="161">
        <v>42710</v>
      </c>
      <c r="C170" s="161"/>
      <c r="D170" s="162" t="s">
        <v>716</v>
      </c>
      <c r="E170" s="163" t="s">
        <v>577</v>
      </c>
      <c r="F170" s="164">
        <v>150.5</v>
      </c>
      <c r="G170" s="164"/>
      <c r="H170" s="165">
        <v>72.5</v>
      </c>
      <c r="I170" s="165">
        <v>174</v>
      </c>
      <c r="J170" s="166" t="s">
        <v>717</v>
      </c>
      <c r="K170" s="167">
        <v>-78</v>
      </c>
      <c r="L170" s="168">
        <v>-0.51827242524916906</v>
      </c>
      <c r="M170" s="164" t="s">
        <v>590</v>
      </c>
      <c r="N170" s="161">
        <v>43333</v>
      </c>
      <c r="O170" s="1"/>
      <c r="P170" s="1"/>
      <c r="Q170" s="228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0">
        <v>78</v>
      </c>
      <c r="B171" s="151">
        <v>42712</v>
      </c>
      <c r="C171" s="151"/>
      <c r="D171" s="152" t="s">
        <v>718</v>
      </c>
      <c r="E171" s="153" t="s">
        <v>577</v>
      </c>
      <c r="F171" s="154">
        <v>380</v>
      </c>
      <c r="G171" s="153"/>
      <c r="H171" s="153">
        <v>478</v>
      </c>
      <c r="I171" s="155">
        <v>468</v>
      </c>
      <c r="J171" s="156" t="s">
        <v>664</v>
      </c>
      <c r="K171" s="157">
        <f t="shared" ref="K171:K173" si="52">H171-F171</f>
        <v>98</v>
      </c>
      <c r="L171" s="158">
        <f t="shared" ref="L171:L173" si="53">K171/F171</f>
        <v>0.25789473684210529</v>
      </c>
      <c r="M171" s="153" t="s">
        <v>580</v>
      </c>
      <c r="N171" s="159">
        <v>43025</v>
      </c>
      <c r="O171" s="1"/>
      <c r="P171" s="1"/>
      <c r="Q171" s="228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0">
        <v>79</v>
      </c>
      <c r="B172" s="151">
        <v>42734</v>
      </c>
      <c r="C172" s="151"/>
      <c r="D172" s="152" t="s">
        <v>121</v>
      </c>
      <c r="E172" s="153" t="s">
        <v>577</v>
      </c>
      <c r="F172" s="154">
        <v>305</v>
      </c>
      <c r="G172" s="153"/>
      <c r="H172" s="153">
        <v>375</v>
      </c>
      <c r="I172" s="155">
        <v>375</v>
      </c>
      <c r="J172" s="156" t="s">
        <v>664</v>
      </c>
      <c r="K172" s="157">
        <f t="shared" si="52"/>
        <v>70</v>
      </c>
      <c r="L172" s="158">
        <f t="shared" si="53"/>
        <v>0.22950819672131148</v>
      </c>
      <c r="M172" s="153" t="s">
        <v>580</v>
      </c>
      <c r="N172" s="159">
        <v>42768</v>
      </c>
      <c r="O172" s="1"/>
      <c r="P172" s="1"/>
      <c r="Q172" s="228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0">
        <v>80</v>
      </c>
      <c r="B173" s="151">
        <v>42739</v>
      </c>
      <c r="C173" s="151"/>
      <c r="D173" s="152" t="s">
        <v>104</v>
      </c>
      <c r="E173" s="153" t="s">
        <v>577</v>
      </c>
      <c r="F173" s="154">
        <v>99.5</v>
      </c>
      <c r="G173" s="153"/>
      <c r="H173" s="153">
        <v>158</v>
      </c>
      <c r="I173" s="155">
        <v>158</v>
      </c>
      <c r="J173" s="156" t="s">
        <v>664</v>
      </c>
      <c r="K173" s="157">
        <f t="shared" si="52"/>
        <v>58.5</v>
      </c>
      <c r="L173" s="158">
        <f t="shared" si="53"/>
        <v>0.5879396984924623</v>
      </c>
      <c r="M173" s="153" t="s">
        <v>580</v>
      </c>
      <c r="N173" s="159">
        <v>42898</v>
      </c>
      <c r="O173" s="1"/>
      <c r="P173" s="1"/>
      <c r="Q173" s="228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0">
        <v>81</v>
      </c>
      <c r="B174" s="151">
        <v>42739</v>
      </c>
      <c r="C174" s="151"/>
      <c r="D174" s="152" t="s">
        <v>104</v>
      </c>
      <c r="E174" s="153" t="s">
        <v>577</v>
      </c>
      <c r="F174" s="154">
        <v>99.5</v>
      </c>
      <c r="G174" s="153"/>
      <c r="H174" s="153">
        <v>158</v>
      </c>
      <c r="I174" s="155">
        <v>158</v>
      </c>
      <c r="J174" s="156" t="s">
        <v>664</v>
      </c>
      <c r="K174" s="157">
        <v>58.5</v>
      </c>
      <c r="L174" s="158">
        <v>0.58793969849246197</v>
      </c>
      <c r="M174" s="153" t="s">
        <v>580</v>
      </c>
      <c r="N174" s="159">
        <v>42898</v>
      </c>
      <c r="O174" s="1"/>
      <c r="P174" s="1"/>
      <c r="Q174" s="228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0">
        <v>82</v>
      </c>
      <c r="B175" s="151">
        <v>42786</v>
      </c>
      <c r="C175" s="151"/>
      <c r="D175" s="152" t="s">
        <v>210</v>
      </c>
      <c r="E175" s="153" t="s">
        <v>577</v>
      </c>
      <c r="F175" s="154">
        <v>140.5</v>
      </c>
      <c r="G175" s="153"/>
      <c r="H175" s="153">
        <v>220</v>
      </c>
      <c r="I175" s="155">
        <v>220</v>
      </c>
      <c r="J175" s="156" t="s">
        <v>664</v>
      </c>
      <c r="K175" s="157">
        <f>H175-F175</f>
        <v>79.5</v>
      </c>
      <c r="L175" s="158">
        <f>K175/F175</f>
        <v>0.5658362989323843</v>
      </c>
      <c r="M175" s="153" t="s">
        <v>580</v>
      </c>
      <c r="N175" s="159">
        <v>42864</v>
      </c>
      <c r="O175" s="1"/>
      <c r="P175" s="1"/>
      <c r="Q175" s="228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0">
        <v>83</v>
      </c>
      <c r="B176" s="151">
        <v>42786</v>
      </c>
      <c r="C176" s="151"/>
      <c r="D176" s="152" t="s">
        <v>719</v>
      </c>
      <c r="E176" s="153" t="s">
        <v>577</v>
      </c>
      <c r="F176" s="154">
        <v>202.5</v>
      </c>
      <c r="G176" s="153"/>
      <c r="H176" s="153">
        <v>234</v>
      </c>
      <c r="I176" s="155">
        <v>234</v>
      </c>
      <c r="J176" s="156" t="s">
        <v>664</v>
      </c>
      <c r="K176" s="157">
        <v>31.5</v>
      </c>
      <c r="L176" s="158">
        <v>0.155555555555556</v>
      </c>
      <c r="M176" s="153" t="s">
        <v>580</v>
      </c>
      <c r="N176" s="159">
        <v>42836</v>
      </c>
      <c r="O176" s="1"/>
      <c r="P176" s="1"/>
      <c r="Q176" s="228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0">
        <v>84</v>
      </c>
      <c r="B177" s="151">
        <v>42818</v>
      </c>
      <c r="C177" s="151"/>
      <c r="D177" s="152" t="s">
        <v>720</v>
      </c>
      <c r="E177" s="153" t="s">
        <v>577</v>
      </c>
      <c r="F177" s="154">
        <v>300.5</v>
      </c>
      <c r="G177" s="153"/>
      <c r="H177" s="153">
        <v>417.5</v>
      </c>
      <c r="I177" s="155">
        <v>420</v>
      </c>
      <c r="J177" s="156" t="s">
        <v>721</v>
      </c>
      <c r="K177" s="157">
        <f>H177-F177</f>
        <v>117</v>
      </c>
      <c r="L177" s="158">
        <f>K177/F177</f>
        <v>0.38935108153078202</v>
      </c>
      <c r="M177" s="153" t="s">
        <v>580</v>
      </c>
      <c r="N177" s="159">
        <v>43070</v>
      </c>
      <c r="O177" s="1"/>
      <c r="P177" s="1"/>
      <c r="Q177" s="228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0">
        <v>85</v>
      </c>
      <c r="B178" s="151">
        <v>42818</v>
      </c>
      <c r="C178" s="151"/>
      <c r="D178" s="152" t="s">
        <v>694</v>
      </c>
      <c r="E178" s="153" t="s">
        <v>577</v>
      </c>
      <c r="F178" s="154">
        <v>850</v>
      </c>
      <c r="G178" s="153"/>
      <c r="H178" s="153">
        <v>1042.5</v>
      </c>
      <c r="I178" s="155">
        <v>1023</v>
      </c>
      <c r="J178" s="156" t="s">
        <v>722</v>
      </c>
      <c r="K178" s="157">
        <v>192.5</v>
      </c>
      <c r="L178" s="158">
        <v>0.22647058823529401</v>
      </c>
      <c r="M178" s="153" t="s">
        <v>580</v>
      </c>
      <c r="N178" s="159">
        <v>42830</v>
      </c>
      <c r="O178" s="1"/>
      <c r="P178" s="1"/>
      <c r="Q178" s="228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0">
        <v>86</v>
      </c>
      <c r="B179" s="151">
        <v>42830</v>
      </c>
      <c r="C179" s="151"/>
      <c r="D179" s="152" t="s">
        <v>487</v>
      </c>
      <c r="E179" s="153" t="s">
        <v>577</v>
      </c>
      <c r="F179" s="154">
        <v>785</v>
      </c>
      <c r="G179" s="153"/>
      <c r="H179" s="153">
        <v>930</v>
      </c>
      <c r="I179" s="155">
        <v>920</v>
      </c>
      <c r="J179" s="156" t="s">
        <v>723</v>
      </c>
      <c r="K179" s="157">
        <f>H179-F179</f>
        <v>145</v>
      </c>
      <c r="L179" s="158">
        <f>K179/F179</f>
        <v>0.18471337579617833</v>
      </c>
      <c r="M179" s="153" t="s">
        <v>580</v>
      </c>
      <c r="N179" s="159">
        <v>42976</v>
      </c>
      <c r="O179" s="1"/>
      <c r="P179" s="1"/>
      <c r="Q179" s="228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60">
        <v>87</v>
      </c>
      <c r="B180" s="161">
        <v>42831</v>
      </c>
      <c r="C180" s="161"/>
      <c r="D180" s="162" t="s">
        <v>724</v>
      </c>
      <c r="E180" s="163" t="s">
        <v>577</v>
      </c>
      <c r="F180" s="164">
        <v>40</v>
      </c>
      <c r="G180" s="164"/>
      <c r="H180" s="165">
        <v>13.1</v>
      </c>
      <c r="I180" s="165">
        <v>60</v>
      </c>
      <c r="J180" s="166" t="s">
        <v>725</v>
      </c>
      <c r="K180" s="167">
        <v>-26.9</v>
      </c>
      <c r="L180" s="168">
        <v>-0.67249999999999999</v>
      </c>
      <c r="M180" s="164" t="s">
        <v>590</v>
      </c>
      <c r="N180" s="161">
        <v>43138</v>
      </c>
      <c r="O180" s="1"/>
      <c r="P180" s="1"/>
      <c r="Q180" s="228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0">
        <v>88</v>
      </c>
      <c r="B181" s="151">
        <v>42837</v>
      </c>
      <c r="C181" s="151"/>
      <c r="D181" s="152" t="s">
        <v>102</v>
      </c>
      <c r="E181" s="153" t="s">
        <v>577</v>
      </c>
      <c r="F181" s="154">
        <v>289.5</v>
      </c>
      <c r="G181" s="153"/>
      <c r="H181" s="153">
        <v>354</v>
      </c>
      <c r="I181" s="155">
        <v>360</v>
      </c>
      <c r="J181" s="156" t="s">
        <v>726</v>
      </c>
      <c r="K181" s="157">
        <f t="shared" ref="K181:K189" si="54">H181-F181</f>
        <v>64.5</v>
      </c>
      <c r="L181" s="158">
        <f t="shared" ref="L181:L189" si="55">K181/F181</f>
        <v>0.22279792746113988</v>
      </c>
      <c r="M181" s="153" t="s">
        <v>580</v>
      </c>
      <c r="N181" s="159">
        <v>43040</v>
      </c>
      <c r="O181" s="1"/>
      <c r="P181" s="1"/>
      <c r="Q181" s="228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0">
        <v>89</v>
      </c>
      <c r="B182" s="151">
        <v>42845</v>
      </c>
      <c r="C182" s="151"/>
      <c r="D182" s="152" t="s">
        <v>428</v>
      </c>
      <c r="E182" s="153" t="s">
        <v>577</v>
      </c>
      <c r="F182" s="154">
        <v>700</v>
      </c>
      <c r="G182" s="153"/>
      <c r="H182" s="153">
        <v>840</v>
      </c>
      <c r="I182" s="155">
        <v>840</v>
      </c>
      <c r="J182" s="156" t="s">
        <v>727</v>
      </c>
      <c r="K182" s="157">
        <f t="shared" si="54"/>
        <v>140</v>
      </c>
      <c r="L182" s="158">
        <f t="shared" si="55"/>
        <v>0.2</v>
      </c>
      <c r="M182" s="153" t="s">
        <v>580</v>
      </c>
      <c r="N182" s="159">
        <v>42893</v>
      </c>
      <c r="O182" s="1"/>
      <c r="P182" s="1"/>
      <c r="Q182" s="228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0">
        <v>90</v>
      </c>
      <c r="B183" s="151">
        <v>42887</v>
      </c>
      <c r="C183" s="151"/>
      <c r="D183" s="152" t="s">
        <v>728</v>
      </c>
      <c r="E183" s="153" t="s">
        <v>577</v>
      </c>
      <c r="F183" s="154">
        <v>130</v>
      </c>
      <c r="G183" s="153"/>
      <c r="H183" s="153">
        <v>144.25</v>
      </c>
      <c r="I183" s="155">
        <v>170</v>
      </c>
      <c r="J183" s="156" t="s">
        <v>729</v>
      </c>
      <c r="K183" s="157">
        <f t="shared" si="54"/>
        <v>14.25</v>
      </c>
      <c r="L183" s="158">
        <f t="shared" si="55"/>
        <v>0.10961538461538461</v>
      </c>
      <c r="M183" s="153" t="s">
        <v>580</v>
      </c>
      <c r="N183" s="159">
        <v>43675</v>
      </c>
      <c r="O183" s="1"/>
      <c r="P183" s="1"/>
      <c r="Q183" s="228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0">
        <v>91</v>
      </c>
      <c r="B184" s="151">
        <v>42901</v>
      </c>
      <c r="C184" s="151"/>
      <c r="D184" s="152" t="s">
        <v>730</v>
      </c>
      <c r="E184" s="153" t="s">
        <v>577</v>
      </c>
      <c r="F184" s="154">
        <v>214.5</v>
      </c>
      <c r="G184" s="153"/>
      <c r="H184" s="153">
        <v>262</v>
      </c>
      <c r="I184" s="155">
        <v>262</v>
      </c>
      <c r="J184" s="156" t="s">
        <v>599</v>
      </c>
      <c r="K184" s="157">
        <f t="shared" si="54"/>
        <v>47.5</v>
      </c>
      <c r="L184" s="158">
        <f t="shared" si="55"/>
        <v>0.22144522144522144</v>
      </c>
      <c r="M184" s="153" t="s">
        <v>580</v>
      </c>
      <c r="N184" s="159">
        <v>42977</v>
      </c>
      <c r="O184" s="1"/>
      <c r="P184" s="1"/>
      <c r="Q184" s="228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81">
        <v>92</v>
      </c>
      <c r="B185" s="182">
        <v>42933</v>
      </c>
      <c r="C185" s="182"/>
      <c r="D185" s="183" t="s">
        <v>731</v>
      </c>
      <c r="E185" s="184" t="s">
        <v>577</v>
      </c>
      <c r="F185" s="185">
        <v>370</v>
      </c>
      <c r="G185" s="184"/>
      <c r="H185" s="184">
        <v>447.5</v>
      </c>
      <c r="I185" s="186">
        <v>450</v>
      </c>
      <c r="J185" s="187" t="s">
        <v>664</v>
      </c>
      <c r="K185" s="157">
        <f t="shared" si="54"/>
        <v>77.5</v>
      </c>
      <c r="L185" s="188">
        <f t="shared" si="55"/>
        <v>0.20945945945945946</v>
      </c>
      <c r="M185" s="184" t="s">
        <v>580</v>
      </c>
      <c r="N185" s="189">
        <v>43035</v>
      </c>
      <c r="O185" s="1"/>
      <c r="P185" s="1"/>
      <c r="Q185" s="228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1">
        <v>93</v>
      </c>
      <c r="B186" s="182">
        <v>42943</v>
      </c>
      <c r="C186" s="182"/>
      <c r="D186" s="183" t="s">
        <v>208</v>
      </c>
      <c r="E186" s="184" t="s">
        <v>577</v>
      </c>
      <c r="F186" s="185">
        <v>657.5</v>
      </c>
      <c r="G186" s="184"/>
      <c r="H186" s="184">
        <v>825</v>
      </c>
      <c r="I186" s="186">
        <v>820</v>
      </c>
      <c r="J186" s="187" t="s">
        <v>664</v>
      </c>
      <c r="K186" s="157">
        <f t="shared" si="54"/>
        <v>167.5</v>
      </c>
      <c r="L186" s="188">
        <f t="shared" si="55"/>
        <v>0.25475285171102663</v>
      </c>
      <c r="M186" s="184" t="s">
        <v>580</v>
      </c>
      <c r="N186" s="189">
        <v>43090</v>
      </c>
      <c r="O186" s="1"/>
      <c r="P186" s="1"/>
      <c r="Q186" s="228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0">
        <v>94</v>
      </c>
      <c r="B187" s="151">
        <v>42964</v>
      </c>
      <c r="C187" s="151"/>
      <c r="D187" s="152" t="s">
        <v>382</v>
      </c>
      <c r="E187" s="153" t="s">
        <v>577</v>
      </c>
      <c r="F187" s="154">
        <v>605</v>
      </c>
      <c r="G187" s="153"/>
      <c r="H187" s="153">
        <v>750</v>
      </c>
      <c r="I187" s="155">
        <v>750</v>
      </c>
      <c r="J187" s="156" t="s">
        <v>723</v>
      </c>
      <c r="K187" s="157">
        <f t="shared" si="54"/>
        <v>145</v>
      </c>
      <c r="L187" s="158">
        <f t="shared" si="55"/>
        <v>0.23966942148760331</v>
      </c>
      <c r="M187" s="153" t="s">
        <v>580</v>
      </c>
      <c r="N187" s="159">
        <v>43027</v>
      </c>
      <c r="O187" s="1"/>
      <c r="P187" s="1"/>
      <c r="Q187" s="228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60">
        <v>95</v>
      </c>
      <c r="B188" s="161">
        <v>42979</v>
      </c>
      <c r="C188" s="161"/>
      <c r="D188" s="169" t="s">
        <v>732</v>
      </c>
      <c r="E188" s="164" t="s">
        <v>577</v>
      </c>
      <c r="F188" s="164">
        <v>255</v>
      </c>
      <c r="G188" s="165"/>
      <c r="H188" s="165">
        <v>217.25</v>
      </c>
      <c r="I188" s="165">
        <v>320</v>
      </c>
      <c r="J188" s="166" t="s">
        <v>733</v>
      </c>
      <c r="K188" s="167">
        <f t="shared" si="54"/>
        <v>-37.75</v>
      </c>
      <c r="L188" s="170">
        <f t="shared" si="55"/>
        <v>-0.14803921568627451</v>
      </c>
      <c r="M188" s="164" t="s">
        <v>590</v>
      </c>
      <c r="N188" s="161">
        <v>43661</v>
      </c>
      <c r="O188" s="1"/>
      <c r="P188" s="1"/>
      <c r="Q188" s="228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0">
        <v>96</v>
      </c>
      <c r="B189" s="151">
        <v>42997</v>
      </c>
      <c r="C189" s="151"/>
      <c r="D189" s="152" t="s">
        <v>734</v>
      </c>
      <c r="E189" s="153" t="s">
        <v>577</v>
      </c>
      <c r="F189" s="154">
        <v>215</v>
      </c>
      <c r="G189" s="153"/>
      <c r="H189" s="153">
        <v>258</v>
      </c>
      <c r="I189" s="155">
        <v>258</v>
      </c>
      <c r="J189" s="156" t="s">
        <v>664</v>
      </c>
      <c r="K189" s="157">
        <f t="shared" si="54"/>
        <v>43</v>
      </c>
      <c r="L189" s="158">
        <f t="shared" si="55"/>
        <v>0.2</v>
      </c>
      <c r="M189" s="153" t="s">
        <v>580</v>
      </c>
      <c r="N189" s="159">
        <v>43040</v>
      </c>
      <c r="O189" s="1"/>
      <c r="P189" s="1"/>
      <c r="Q189" s="228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0">
        <v>97</v>
      </c>
      <c r="B190" s="151">
        <v>42997</v>
      </c>
      <c r="C190" s="151"/>
      <c r="D190" s="152" t="s">
        <v>734</v>
      </c>
      <c r="E190" s="153" t="s">
        <v>577</v>
      </c>
      <c r="F190" s="154">
        <v>215</v>
      </c>
      <c r="G190" s="153"/>
      <c r="H190" s="153">
        <v>258</v>
      </c>
      <c r="I190" s="155">
        <v>258</v>
      </c>
      <c r="J190" s="187" t="s">
        <v>664</v>
      </c>
      <c r="K190" s="157">
        <v>43</v>
      </c>
      <c r="L190" s="158">
        <v>0.2</v>
      </c>
      <c r="M190" s="153" t="s">
        <v>580</v>
      </c>
      <c r="N190" s="159">
        <v>43040</v>
      </c>
      <c r="O190" s="1"/>
      <c r="P190" s="1"/>
      <c r="Q190" s="228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1">
        <v>98</v>
      </c>
      <c r="B191" s="182">
        <v>42998</v>
      </c>
      <c r="C191" s="182"/>
      <c r="D191" s="183" t="s">
        <v>735</v>
      </c>
      <c r="E191" s="184" t="s">
        <v>577</v>
      </c>
      <c r="F191" s="154">
        <v>75</v>
      </c>
      <c r="G191" s="184"/>
      <c r="H191" s="184">
        <v>90</v>
      </c>
      <c r="I191" s="186">
        <v>90</v>
      </c>
      <c r="J191" s="156" t="s">
        <v>736</v>
      </c>
      <c r="K191" s="157">
        <f t="shared" ref="K191:K196" si="56">H191-F191</f>
        <v>15</v>
      </c>
      <c r="L191" s="158">
        <f t="shared" ref="L191:L196" si="57">K191/F191</f>
        <v>0.2</v>
      </c>
      <c r="M191" s="153" t="s">
        <v>580</v>
      </c>
      <c r="N191" s="159">
        <v>43019</v>
      </c>
      <c r="O191" s="1"/>
      <c r="P191" s="1"/>
      <c r="Q191" s="228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1">
        <v>99</v>
      </c>
      <c r="B192" s="182">
        <v>43011</v>
      </c>
      <c r="C192" s="182"/>
      <c r="D192" s="183" t="s">
        <v>737</v>
      </c>
      <c r="E192" s="184" t="s">
        <v>577</v>
      </c>
      <c r="F192" s="185">
        <v>315</v>
      </c>
      <c r="G192" s="184"/>
      <c r="H192" s="184">
        <v>392</v>
      </c>
      <c r="I192" s="186">
        <v>384</v>
      </c>
      <c r="J192" s="187" t="s">
        <v>738</v>
      </c>
      <c r="K192" s="157">
        <f t="shared" si="56"/>
        <v>77</v>
      </c>
      <c r="L192" s="188">
        <f t="shared" si="57"/>
        <v>0.24444444444444444</v>
      </c>
      <c r="M192" s="184" t="s">
        <v>580</v>
      </c>
      <c r="N192" s="189">
        <v>43017</v>
      </c>
      <c r="O192" s="1"/>
      <c r="P192" s="1"/>
      <c r="Q192" s="228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1">
        <v>100</v>
      </c>
      <c r="B193" s="182">
        <v>43013</v>
      </c>
      <c r="C193" s="182"/>
      <c r="D193" s="183" t="s">
        <v>460</v>
      </c>
      <c r="E193" s="184" t="s">
        <v>577</v>
      </c>
      <c r="F193" s="185">
        <v>145</v>
      </c>
      <c r="G193" s="184"/>
      <c r="H193" s="184">
        <v>179</v>
      </c>
      <c r="I193" s="186">
        <v>180</v>
      </c>
      <c r="J193" s="187" t="s">
        <v>739</v>
      </c>
      <c r="K193" s="157">
        <f t="shared" si="56"/>
        <v>34</v>
      </c>
      <c r="L193" s="188">
        <f t="shared" si="57"/>
        <v>0.23448275862068965</v>
      </c>
      <c r="M193" s="184" t="s">
        <v>580</v>
      </c>
      <c r="N193" s="189">
        <v>43025</v>
      </c>
      <c r="O193" s="1"/>
      <c r="P193" s="1"/>
      <c r="Q193" s="228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1">
        <v>101</v>
      </c>
      <c r="B194" s="182">
        <v>43014</v>
      </c>
      <c r="C194" s="182"/>
      <c r="D194" s="183" t="s">
        <v>357</v>
      </c>
      <c r="E194" s="184" t="s">
        <v>577</v>
      </c>
      <c r="F194" s="185">
        <v>256</v>
      </c>
      <c r="G194" s="184"/>
      <c r="H194" s="184">
        <v>323</v>
      </c>
      <c r="I194" s="186">
        <v>320</v>
      </c>
      <c r="J194" s="187" t="s">
        <v>664</v>
      </c>
      <c r="K194" s="157">
        <f t="shared" si="56"/>
        <v>67</v>
      </c>
      <c r="L194" s="188">
        <f t="shared" si="57"/>
        <v>0.26171875</v>
      </c>
      <c r="M194" s="184" t="s">
        <v>580</v>
      </c>
      <c r="N194" s="189">
        <v>43067</v>
      </c>
      <c r="O194" s="1"/>
      <c r="P194" s="1"/>
      <c r="Q194" s="228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1">
        <v>102</v>
      </c>
      <c r="B195" s="182">
        <v>43017</v>
      </c>
      <c r="C195" s="182"/>
      <c r="D195" s="183" t="s">
        <v>371</v>
      </c>
      <c r="E195" s="184" t="s">
        <v>577</v>
      </c>
      <c r="F195" s="185">
        <v>137.5</v>
      </c>
      <c r="G195" s="184"/>
      <c r="H195" s="184">
        <v>184</v>
      </c>
      <c r="I195" s="186">
        <v>183</v>
      </c>
      <c r="J195" s="187" t="s">
        <v>740</v>
      </c>
      <c r="K195" s="157">
        <f t="shared" si="56"/>
        <v>46.5</v>
      </c>
      <c r="L195" s="188">
        <f t="shared" si="57"/>
        <v>0.33818181818181819</v>
      </c>
      <c r="M195" s="184" t="s">
        <v>580</v>
      </c>
      <c r="N195" s="189">
        <v>43108</v>
      </c>
      <c r="O195" s="1"/>
      <c r="P195" s="1"/>
      <c r="Q195" s="228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1">
        <v>103</v>
      </c>
      <c r="B196" s="182">
        <v>43018</v>
      </c>
      <c r="C196" s="182"/>
      <c r="D196" s="183" t="s">
        <v>741</v>
      </c>
      <c r="E196" s="184" t="s">
        <v>577</v>
      </c>
      <c r="F196" s="185">
        <v>125.5</v>
      </c>
      <c r="G196" s="184"/>
      <c r="H196" s="184">
        <v>158</v>
      </c>
      <c r="I196" s="186">
        <v>155</v>
      </c>
      <c r="J196" s="187" t="s">
        <v>742</v>
      </c>
      <c r="K196" s="157">
        <f t="shared" si="56"/>
        <v>32.5</v>
      </c>
      <c r="L196" s="188">
        <f t="shared" si="57"/>
        <v>0.25896414342629481</v>
      </c>
      <c r="M196" s="184" t="s">
        <v>580</v>
      </c>
      <c r="N196" s="189">
        <v>43067</v>
      </c>
      <c r="O196" s="1"/>
      <c r="P196" s="1"/>
      <c r="Q196" s="228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1">
        <v>104</v>
      </c>
      <c r="B197" s="182">
        <v>43018</v>
      </c>
      <c r="C197" s="182"/>
      <c r="D197" s="183" t="s">
        <v>743</v>
      </c>
      <c r="E197" s="184" t="s">
        <v>577</v>
      </c>
      <c r="F197" s="185">
        <v>895</v>
      </c>
      <c r="G197" s="184"/>
      <c r="H197" s="184">
        <v>1122.5</v>
      </c>
      <c r="I197" s="186">
        <v>1078</v>
      </c>
      <c r="J197" s="187" t="s">
        <v>744</v>
      </c>
      <c r="K197" s="157">
        <v>227.5</v>
      </c>
      <c r="L197" s="188">
        <v>0.25418994413407803</v>
      </c>
      <c r="M197" s="184" t="s">
        <v>580</v>
      </c>
      <c r="N197" s="189">
        <v>43117</v>
      </c>
      <c r="O197" s="1"/>
      <c r="P197" s="1"/>
      <c r="Q197" s="228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1">
        <v>105</v>
      </c>
      <c r="B198" s="182">
        <v>43020</v>
      </c>
      <c r="C198" s="182"/>
      <c r="D198" s="183" t="s">
        <v>366</v>
      </c>
      <c r="E198" s="184" t="s">
        <v>577</v>
      </c>
      <c r="F198" s="185">
        <v>525</v>
      </c>
      <c r="G198" s="184"/>
      <c r="H198" s="184">
        <v>629</v>
      </c>
      <c r="I198" s="186">
        <v>629</v>
      </c>
      <c r="J198" s="187" t="s">
        <v>664</v>
      </c>
      <c r="K198" s="157">
        <v>104</v>
      </c>
      <c r="L198" s="188">
        <v>0.19809523809523799</v>
      </c>
      <c r="M198" s="184" t="s">
        <v>580</v>
      </c>
      <c r="N198" s="189">
        <v>43119</v>
      </c>
      <c r="O198" s="1"/>
      <c r="P198" s="1"/>
      <c r="Q198" s="228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1">
        <v>106</v>
      </c>
      <c r="B199" s="182">
        <v>43046</v>
      </c>
      <c r="C199" s="182"/>
      <c r="D199" s="183" t="s">
        <v>404</v>
      </c>
      <c r="E199" s="184" t="s">
        <v>577</v>
      </c>
      <c r="F199" s="185">
        <v>740</v>
      </c>
      <c r="G199" s="184"/>
      <c r="H199" s="184">
        <v>892.5</v>
      </c>
      <c r="I199" s="186">
        <v>900</v>
      </c>
      <c r="J199" s="187" t="s">
        <v>745</v>
      </c>
      <c r="K199" s="157">
        <f t="shared" ref="K199:K201" si="58">H199-F199</f>
        <v>152.5</v>
      </c>
      <c r="L199" s="188">
        <f t="shared" ref="L199:L201" si="59">K199/F199</f>
        <v>0.20608108108108109</v>
      </c>
      <c r="M199" s="184" t="s">
        <v>580</v>
      </c>
      <c r="N199" s="189">
        <v>43052</v>
      </c>
      <c r="O199" s="1"/>
      <c r="P199" s="1"/>
      <c r="Q199" s="228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0">
        <v>107</v>
      </c>
      <c r="B200" s="151">
        <v>43073</v>
      </c>
      <c r="C200" s="151"/>
      <c r="D200" s="152" t="s">
        <v>746</v>
      </c>
      <c r="E200" s="153" t="s">
        <v>577</v>
      </c>
      <c r="F200" s="154">
        <v>118.5</v>
      </c>
      <c r="G200" s="153"/>
      <c r="H200" s="153">
        <v>143.5</v>
      </c>
      <c r="I200" s="155">
        <v>145</v>
      </c>
      <c r="J200" s="156" t="s">
        <v>747</v>
      </c>
      <c r="K200" s="157">
        <f t="shared" si="58"/>
        <v>25</v>
      </c>
      <c r="L200" s="158">
        <f t="shared" si="59"/>
        <v>0.2109704641350211</v>
      </c>
      <c r="M200" s="153" t="s">
        <v>580</v>
      </c>
      <c r="N200" s="159">
        <v>43097</v>
      </c>
      <c r="O200" s="1"/>
      <c r="P200" s="1"/>
      <c r="Q200" s="228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60">
        <v>108</v>
      </c>
      <c r="B201" s="161">
        <v>43090</v>
      </c>
      <c r="C201" s="161"/>
      <c r="D201" s="162" t="s">
        <v>433</v>
      </c>
      <c r="E201" s="163" t="s">
        <v>577</v>
      </c>
      <c r="F201" s="164">
        <v>715</v>
      </c>
      <c r="G201" s="164"/>
      <c r="H201" s="165">
        <v>500</v>
      </c>
      <c r="I201" s="165">
        <v>872</v>
      </c>
      <c r="J201" s="166" t="s">
        <v>748</v>
      </c>
      <c r="K201" s="167">
        <f t="shared" si="58"/>
        <v>-215</v>
      </c>
      <c r="L201" s="168">
        <f t="shared" si="59"/>
        <v>-0.30069930069930068</v>
      </c>
      <c r="M201" s="164" t="s">
        <v>590</v>
      </c>
      <c r="N201" s="161">
        <v>43670</v>
      </c>
      <c r="O201" s="1"/>
      <c r="P201" s="1"/>
      <c r="Q201" s="228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0">
        <v>109</v>
      </c>
      <c r="B202" s="151">
        <v>43098</v>
      </c>
      <c r="C202" s="151"/>
      <c r="D202" s="152" t="s">
        <v>737</v>
      </c>
      <c r="E202" s="153" t="s">
        <v>577</v>
      </c>
      <c r="F202" s="154">
        <v>435</v>
      </c>
      <c r="G202" s="153"/>
      <c r="H202" s="153">
        <v>542.5</v>
      </c>
      <c r="I202" s="155">
        <v>539</v>
      </c>
      <c r="J202" s="156" t="s">
        <v>664</v>
      </c>
      <c r="K202" s="157">
        <v>107.5</v>
      </c>
      <c r="L202" s="158">
        <v>0.247126436781609</v>
      </c>
      <c r="M202" s="153" t="s">
        <v>580</v>
      </c>
      <c r="N202" s="159">
        <v>43206</v>
      </c>
      <c r="O202" s="1"/>
      <c r="P202" s="1"/>
      <c r="Q202" s="228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0">
        <v>110</v>
      </c>
      <c r="B203" s="151">
        <v>43098</v>
      </c>
      <c r="C203" s="151"/>
      <c r="D203" s="152" t="s">
        <v>548</v>
      </c>
      <c r="E203" s="153" t="s">
        <v>577</v>
      </c>
      <c r="F203" s="154">
        <v>885</v>
      </c>
      <c r="G203" s="153"/>
      <c r="H203" s="153">
        <v>1090</v>
      </c>
      <c r="I203" s="155">
        <v>1084</v>
      </c>
      <c r="J203" s="156" t="s">
        <v>664</v>
      </c>
      <c r="K203" s="157">
        <v>205</v>
      </c>
      <c r="L203" s="158">
        <v>0.23163841807909599</v>
      </c>
      <c r="M203" s="153" t="s">
        <v>580</v>
      </c>
      <c r="N203" s="159">
        <v>43213</v>
      </c>
      <c r="O203" s="1"/>
      <c r="P203" s="1"/>
      <c r="Q203" s="228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90">
        <v>111</v>
      </c>
      <c r="B204" s="191">
        <v>43192</v>
      </c>
      <c r="C204" s="191"/>
      <c r="D204" s="169" t="s">
        <v>749</v>
      </c>
      <c r="E204" s="164" t="s">
        <v>577</v>
      </c>
      <c r="F204" s="192">
        <v>478.5</v>
      </c>
      <c r="G204" s="164"/>
      <c r="H204" s="164">
        <v>442</v>
      </c>
      <c r="I204" s="165">
        <v>613</v>
      </c>
      <c r="J204" s="166" t="s">
        <v>750</v>
      </c>
      <c r="K204" s="167">
        <f t="shared" ref="K204:K207" si="60">H204-F204</f>
        <v>-36.5</v>
      </c>
      <c r="L204" s="168">
        <f t="shared" ref="L204:L207" si="61">K204/F204</f>
        <v>-7.6280041797283177E-2</v>
      </c>
      <c r="M204" s="164" t="s">
        <v>590</v>
      </c>
      <c r="N204" s="161">
        <v>43762</v>
      </c>
      <c r="O204" s="1"/>
      <c r="P204" s="1"/>
      <c r="Q204" s="228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60">
        <v>112</v>
      </c>
      <c r="B205" s="161">
        <v>43194</v>
      </c>
      <c r="C205" s="161"/>
      <c r="D205" s="162" t="s">
        <v>751</v>
      </c>
      <c r="E205" s="163" t="s">
        <v>577</v>
      </c>
      <c r="F205" s="164">
        <f>141.5-7.3</f>
        <v>134.19999999999999</v>
      </c>
      <c r="G205" s="164"/>
      <c r="H205" s="165">
        <v>77</v>
      </c>
      <c r="I205" s="165">
        <v>180</v>
      </c>
      <c r="J205" s="166" t="s">
        <v>752</v>
      </c>
      <c r="K205" s="167">
        <f t="shared" si="60"/>
        <v>-57.199999999999989</v>
      </c>
      <c r="L205" s="168">
        <f t="shared" si="61"/>
        <v>-0.42622950819672129</v>
      </c>
      <c r="M205" s="164" t="s">
        <v>590</v>
      </c>
      <c r="N205" s="161">
        <v>43522</v>
      </c>
      <c r="O205" s="1"/>
      <c r="P205" s="1"/>
      <c r="Q205" s="228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60">
        <v>113</v>
      </c>
      <c r="B206" s="161">
        <v>43209</v>
      </c>
      <c r="C206" s="161"/>
      <c r="D206" s="162" t="s">
        <v>753</v>
      </c>
      <c r="E206" s="163" t="s">
        <v>577</v>
      </c>
      <c r="F206" s="164">
        <v>430</v>
      </c>
      <c r="G206" s="164"/>
      <c r="H206" s="165">
        <v>220</v>
      </c>
      <c r="I206" s="165">
        <v>537</v>
      </c>
      <c r="J206" s="166" t="s">
        <v>754</v>
      </c>
      <c r="K206" s="167">
        <f t="shared" si="60"/>
        <v>-210</v>
      </c>
      <c r="L206" s="168">
        <f t="shared" si="61"/>
        <v>-0.48837209302325579</v>
      </c>
      <c r="M206" s="164" t="s">
        <v>590</v>
      </c>
      <c r="N206" s="161">
        <v>43252</v>
      </c>
      <c r="O206" s="1"/>
      <c r="P206" s="1"/>
      <c r="Q206" s="228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1">
        <v>114</v>
      </c>
      <c r="B207" s="182">
        <v>43220</v>
      </c>
      <c r="C207" s="182"/>
      <c r="D207" s="183" t="s">
        <v>755</v>
      </c>
      <c r="E207" s="184" t="s">
        <v>577</v>
      </c>
      <c r="F207" s="184">
        <v>153.5</v>
      </c>
      <c r="G207" s="184"/>
      <c r="H207" s="184">
        <v>196</v>
      </c>
      <c r="I207" s="186">
        <v>196</v>
      </c>
      <c r="J207" s="156" t="s">
        <v>756</v>
      </c>
      <c r="K207" s="157">
        <f t="shared" si="60"/>
        <v>42.5</v>
      </c>
      <c r="L207" s="158">
        <f t="shared" si="61"/>
        <v>0.27687296416938112</v>
      </c>
      <c r="M207" s="153" t="s">
        <v>580</v>
      </c>
      <c r="N207" s="159">
        <v>43605</v>
      </c>
      <c r="O207" s="1"/>
      <c r="P207" s="1"/>
      <c r="Q207" s="228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60">
        <v>115</v>
      </c>
      <c r="B208" s="161">
        <v>43306</v>
      </c>
      <c r="C208" s="161"/>
      <c r="D208" s="162" t="s">
        <v>724</v>
      </c>
      <c r="E208" s="163" t="s">
        <v>577</v>
      </c>
      <c r="F208" s="164">
        <v>27.5</v>
      </c>
      <c r="G208" s="164"/>
      <c r="H208" s="165">
        <v>13.1</v>
      </c>
      <c r="I208" s="165">
        <v>60</v>
      </c>
      <c r="J208" s="166" t="s">
        <v>757</v>
      </c>
      <c r="K208" s="167">
        <v>-14.4</v>
      </c>
      <c r="L208" s="168">
        <v>-0.52363636363636401</v>
      </c>
      <c r="M208" s="164" t="s">
        <v>590</v>
      </c>
      <c r="N208" s="161">
        <v>43138</v>
      </c>
      <c r="O208" s="1"/>
      <c r="P208" s="1"/>
      <c r="Q208" s="228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90">
        <v>116</v>
      </c>
      <c r="B209" s="191">
        <v>43318</v>
      </c>
      <c r="C209" s="191"/>
      <c r="D209" s="169" t="s">
        <v>758</v>
      </c>
      <c r="E209" s="164" t="s">
        <v>577</v>
      </c>
      <c r="F209" s="164">
        <v>148.5</v>
      </c>
      <c r="G209" s="164"/>
      <c r="H209" s="164">
        <v>102</v>
      </c>
      <c r="I209" s="165">
        <v>182</v>
      </c>
      <c r="J209" s="166" t="s">
        <v>759</v>
      </c>
      <c r="K209" s="167">
        <f>H209-F209</f>
        <v>-46.5</v>
      </c>
      <c r="L209" s="168">
        <f>K209/F209</f>
        <v>-0.31313131313131315</v>
      </c>
      <c r="M209" s="164" t="s">
        <v>590</v>
      </c>
      <c r="N209" s="161">
        <v>43661</v>
      </c>
      <c r="O209" s="1"/>
      <c r="P209" s="1"/>
      <c r="Q209" s="228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0">
        <v>117</v>
      </c>
      <c r="B210" s="151">
        <v>43335</v>
      </c>
      <c r="C210" s="151"/>
      <c r="D210" s="152" t="s">
        <v>760</v>
      </c>
      <c r="E210" s="153" t="s">
        <v>577</v>
      </c>
      <c r="F210" s="184">
        <v>285</v>
      </c>
      <c r="G210" s="153"/>
      <c r="H210" s="153">
        <v>355</v>
      </c>
      <c r="I210" s="155">
        <v>364</v>
      </c>
      <c r="J210" s="156" t="s">
        <v>761</v>
      </c>
      <c r="K210" s="157">
        <v>70</v>
      </c>
      <c r="L210" s="158">
        <v>0.24561403508771901</v>
      </c>
      <c r="M210" s="153" t="s">
        <v>580</v>
      </c>
      <c r="N210" s="159">
        <v>43455</v>
      </c>
      <c r="O210" s="1"/>
      <c r="P210" s="1"/>
      <c r="Q210" s="228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0">
        <v>118</v>
      </c>
      <c r="B211" s="151">
        <v>43341</v>
      </c>
      <c r="C211" s="151"/>
      <c r="D211" s="152" t="s">
        <v>394</v>
      </c>
      <c r="E211" s="153" t="s">
        <v>577</v>
      </c>
      <c r="F211" s="184">
        <v>525</v>
      </c>
      <c r="G211" s="153"/>
      <c r="H211" s="153">
        <v>585</v>
      </c>
      <c r="I211" s="155">
        <v>635</v>
      </c>
      <c r="J211" s="156" t="s">
        <v>762</v>
      </c>
      <c r="K211" s="157">
        <f t="shared" ref="K211:K262" si="62">H211-F211</f>
        <v>60</v>
      </c>
      <c r="L211" s="158">
        <f t="shared" ref="L211:L262" si="63">K211/F211</f>
        <v>0.11428571428571428</v>
      </c>
      <c r="M211" s="153" t="s">
        <v>580</v>
      </c>
      <c r="N211" s="159">
        <v>43662</v>
      </c>
      <c r="O211" s="1"/>
      <c r="P211" s="1"/>
      <c r="Q211" s="228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0">
        <v>119</v>
      </c>
      <c r="B212" s="151">
        <v>43395</v>
      </c>
      <c r="C212" s="151"/>
      <c r="D212" s="152" t="s">
        <v>382</v>
      </c>
      <c r="E212" s="153" t="s">
        <v>577</v>
      </c>
      <c r="F212" s="184">
        <v>475</v>
      </c>
      <c r="G212" s="153"/>
      <c r="H212" s="153">
        <v>574</v>
      </c>
      <c r="I212" s="155">
        <v>570</v>
      </c>
      <c r="J212" s="156" t="s">
        <v>664</v>
      </c>
      <c r="K212" s="157">
        <f t="shared" si="62"/>
        <v>99</v>
      </c>
      <c r="L212" s="158">
        <f t="shared" si="63"/>
        <v>0.20842105263157895</v>
      </c>
      <c r="M212" s="153" t="s">
        <v>580</v>
      </c>
      <c r="N212" s="159">
        <v>43403</v>
      </c>
      <c r="O212" s="1"/>
      <c r="P212" s="1"/>
      <c r="Q212" s="228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1">
        <v>120</v>
      </c>
      <c r="B213" s="182">
        <v>43397</v>
      </c>
      <c r="C213" s="182"/>
      <c r="D213" s="183" t="s">
        <v>763</v>
      </c>
      <c r="E213" s="184" t="s">
        <v>577</v>
      </c>
      <c r="F213" s="184">
        <v>707.5</v>
      </c>
      <c r="G213" s="184"/>
      <c r="H213" s="184">
        <v>872</v>
      </c>
      <c r="I213" s="186">
        <v>872</v>
      </c>
      <c r="J213" s="187" t="s">
        <v>664</v>
      </c>
      <c r="K213" s="157">
        <f t="shared" si="62"/>
        <v>164.5</v>
      </c>
      <c r="L213" s="188">
        <f t="shared" si="63"/>
        <v>0.23250883392226149</v>
      </c>
      <c r="M213" s="184" t="s">
        <v>580</v>
      </c>
      <c r="N213" s="189">
        <v>43482</v>
      </c>
      <c r="O213" s="1"/>
      <c r="P213" s="1"/>
      <c r="Q213" s="228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1">
        <v>121</v>
      </c>
      <c r="B214" s="182">
        <v>43398</v>
      </c>
      <c r="C214" s="182"/>
      <c r="D214" s="183" t="s">
        <v>764</v>
      </c>
      <c r="E214" s="184" t="s">
        <v>577</v>
      </c>
      <c r="F214" s="184">
        <v>162</v>
      </c>
      <c r="G214" s="184"/>
      <c r="H214" s="184">
        <v>204</v>
      </c>
      <c r="I214" s="186">
        <v>209</v>
      </c>
      <c r="J214" s="187" t="s">
        <v>765</v>
      </c>
      <c r="K214" s="157">
        <f t="shared" si="62"/>
        <v>42</v>
      </c>
      <c r="L214" s="188">
        <f t="shared" si="63"/>
        <v>0.25925925925925924</v>
      </c>
      <c r="M214" s="184" t="s">
        <v>580</v>
      </c>
      <c r="N214" s="189">
        <v>43539</v>
      </c>
      <c r="O214" s="1"/>
      <c r="P214" s="1"/>
      <c r="Q214" s="228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1">
        <v>122</v>
      </c>
      <c r="B215" s="182">
        <v>43399</v>
      </c>
      <c r="C215" s="182"/>
      <c r="D215" s="183" t="s">
        <v>480</v>
      </c>
      <c r="E215" s="184" t="s">
        <v>577</v>
      </c>
      <c r="F215" s="184">
        <v>240</v>
      </c>
      <c r="G215" s="184"/>
      <c r="H215" s="184">
        <v>297</v>
      </c>
      <c r="I215" s="186">
        <v>297</v>
      </c>
      <c r="J215" s="187" t="s">
        <v>664</v>
      </c>
      <c r="K215" s="193">
        <f t="shared" si="62"/>
        <v>57</v>
      </c>
      <c r="L215" s="188">
        <f t="shared" si="63"/>
        <v>0.23749999999999999</v>
      </c>
      <c r="M215" s="184" t="s">
        <v>580</v>
      </c>
      <c r="N215" s="189">
        <v>43417</v>
      </c>
      <c r="O215" s="1"/>
      <c r="P215" s="1"/>
      <c r="Q215" s="228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0">
        <v>123</v>
      </c>
      <c r="B216" s="151">
        <v>43439</v>
      </c>
      <c r="C216" s="151"/>
      <c r="D216" s="152" t="s">
        <v>766</v>
      </c>
      <c r="E216" s="153" t="s">
        <v>577</v>
      </c>
      <c r="F216" s="153">
        <v>202.5</v>
      </c>
      <c r="G216" s="153"/>
      <c r="H216" s="153">
        <v>255</v>
      </c>
      <c r="I216" s="155">
        <v>252</v>
      </c>
      <c r="J216" s="156" t="s">
        <v>664</v>
      </c>
      <c r="K216" s="157">
        <f t="shared" si="62"/>
        <v>52.5</v>
      </c>
      <c r="L216" s="158">
        <f t="shared" si="63"/>
        <v>0.25925925925925924</v>
      </c>
      <c r="M216" s="153" t="s">
        <v>580</v>
      </c>
      <c r="N216" s="159">
        <v>43542</v>
      </c>
      <c r="O216" s="1"/>
      <c r="P216" s="1"/>
      <c r="Q216" s="228"/>
      <c r="R216" s="1"/>
      <c r="S216" s="6" t="s">
        <v>767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1">
        <v>124</v>
      </c>
      <c r="B217" s="182">
        <v>43465</v>
      </c>
      <c r="C217" s="151"/>
      <c r="D217" s="183" t="s">
        <v>159</v>
      </c>
      <c r="E217" s="184" t="s">
        <v>577</v>
      </c>
      <c r="F217" s="184">
        <v>710</v>
      </c>
      <c r="G217" s="184"/>
      <c r="H217" s="184">
        <v>866</v>
      </c>
      <c r="I217" s="186">
        <v>866</v>
      </c>
      <c r="J217" s="187" t="s">
        <v>664</v>
      </c>
      <c r="K217" s="157">
        <f t="shared" si="62"/>
        <v>156</v>
      </c>
      <c r="L217" s="158">
        <f t="shared" si="63"/>
        <v>0.21971830985915494</v>
      </c>
      <c r="M217" s="153" t="s">
        <v>580</v>
      </c>
      <c r="N217" s="159">
        <v>43553</v>
      </c>
      <c r="O217" s="1"/>
      <c r="P217" s="1"/>
      <c r="Q217" s="228"/>
      <c r="R217" s="1"/>
      <c r="S217" s="6" t="s">
        <v>767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1">
        <v>125</v>
      </c>
      <c r="B218" s="182">
        <v>43522</v>
      </c>
      <c r="C218" s="182"/>
      <c r="D218" s="183" t="s">
        <v>174</v>
      </c>
      <c r="E218" s="184" t="s">
        <v>577</v>
      </c>
      <c r="F218" s="184">
        <v>337.25</v>
      </c>
      <c r="G218" s="184"/>
      <c r="H218" s="184">
        <v>398.5</v>
      </c>
      <c r="I218" s="186">
        <v>411</v>
      </c>
      <c r="J218" s="156" t="s">
        <v>768</v>
      </c>
      <c r="K218" s="157">
        <f t="shared" si="62"/>
        <v>61.25</v>
      </c>
      <c r="L218" s="158">
        <f t="shared" si="63"/>
        <v>0.1816160118606375</v>
      </c>
      <c r="M218" s="153" t="s">
        <v>580</v>
      </c>
      <c r="N218" s="159">
        <v>43760</v>
      </c>
      <c r="O218" s="1"/>
      <c r="P218" s="1"/>
      <c r="Q218" s="228"/>
      <c r="R218" s="1"/>
      <c r="S218" s="6" t="s">
        <v>767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94">
        <v>126</v>
      </c>
      <c r="B219" s="195">
        <v>43559</v>
      </c>
      <c r="C219" s="195"/>
      <c r="D219" s="196" t="s">
        <v>769</v>
      </c>
      <c r="E219" s="197" t="s">
        <v>577</v>
      </c>
      <c r="F219" s="197">
        <v>130</v>
      </c>
      <c r="G219" s="197"/>
      <c r="H219" s="197">
        <v>65</v>
      </c>
      <c r="I219" s="198">
        <v>158</v>
      </c>
      <c r="J219" s="166" t="s">
        <v>770</v>
      </c>
      <c r="K219" s="167">
        <f t="shared" si="62"/>
        <v>-65</v>
      </c>
      <c r="L219" s="168">
        <f t="shared" si="63"/>
        <v>-0.5</v>
      </c>
      <c r="M219" s="164" t="s">
        <v>590</v>
      </c>
      <c r="N219" s="161">
        <v>43726</v>
      </c>
      <c r="O219" s="1"/>
      <c r="P219" s="1"/>
      <c r="Q219" s="228"/>
      <c r="R219" s="1"/>
      <c r="S219" s="6" t="s">
        <v>771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1">
        <v>127</v>
      </c>
      <c r="B220" s="182">
        <v>43017</v>
      </c>
      <c r="C220" s="182"/>
      <c r="D220" s="183" t="s">
        <v>210</v>
      </c>
      <c r="E220" s="184" t="s">
        <v>577</v>
      </c>
      <c r="F220" s="184">
        <v>141.5</v>
      </c>
      <c r="G220" s="184"/>
      <c r="H220" s="184">
        <v>183.5</v>
      </c>
      <c r="I220" s="186">
        <v>210</v>
      </c>
      <c r="J220" s="156" t="s">
        <v>765</v>
      </c>
      <c r="K220" s="157">
        <f t="shared" si="62"/>
        <v>42</v>
      </c>
      <c r="L220" s="158">
        <f t="shared" si="63"/>
        <v>0.29681978798586572</v>
      </c>
      <c r="M220" s="153" t="s">
        <v>580</v>
      </c>
      <c r="N220" s="159">
        <v>43042</v>
      </c>
      <c r="O220" s="1"/>
      <c r="P220" s="1"/>
      <c r="Q220" s="228"/>
      <c r="R220" s="1"/>
      <c r="S220" s="6" t="s">
        <v>771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94">
        <v>128</v>
      </c>
      <c r="B221" s="195">
        <v>43074</v>
      </c>
      <c r="C221" s="195"/>
      <c r="D221" s="196" t="s">
        <v>772</v>
      </c>
      <c r="E221" s="197" t="s">
        <v>577</v>
      </c>
      <c r="F221" s="192">
        <v>172</v>
      </c>
      <c r="G221" s="197"/>
      <c r="H221" s="197">
        <v>155.25</v>
      </c>
      <c r="I221" s="198">
        <v>230</v>
      </c>
      <c r="J221" s="166" t="s">
        <v>773</v>
      </c>
      <c r="K221" s="167">
        <f t="shared" si="62"/>
        <v>-16.75</v>
      </c>
      <c r="L221" s="168">
        <f t="shared" si="63"/>
        <v>-9.7383720930232565E-2</v>
      </c>
      <c r="M221" s="164" t="s">
        <v>590</v>
      </c>
      <c r="N221" s="161">
        <v>43787</v>
      </c>
      <c r="O221" s="1"/>
      <c r="P221" s="1"/>
      <c r="Q221" s="228"/>
      <c r="R221" s="1"/>
      <c r="S221" s="6" t="s">
        <v>771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1">
        <v>129</v>
      </c>
      <c r="B222" s="182">
        <v>43398</v>
      </c>
      <c r="C222" s="182"/>
      <c r="D222" s="183" t="s">
        <v>120</v>
      </c>
      <c r="E222" s="184" t="s">
        <v>577</v>
      </c>
      <c r="F222" s="184">
        <v>698.5</v>
      </c>
      <c r="G222" s="184"/>
      <c r="H222" s="184">
        <v>890</v>
      </c>
      <c r="I222" s="186">
        <v>890</v>
      </c>
      <c r="J222" s="156" t="s">
        <v>774</v>
      </c>
      <c r="K222" s="157">
        <f t="shared" si="62"/>
        <v>191.5</v>
      </c>
      <c r="L222" s="158">
        <f t="shared" si="63"/>
        <v>0.27415891195418757</v>
      </c>
      <c r="M222" s="153" t="s">
        <v>580</v>
      </c>
      <c r="N222" s="159">
        <v>44328</v>
      </c>
      <c r="O222" s="1"/>
      <c r="P222" s="1"/>
      <c r="Q222" s="228"/>
      <c r="R222" s="1"/>
      <c r="S222" s="6" t="s">
        <v>767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1">
        <v>130</v>
      </c>
      <c r="B223" s="182">
        <v>42877</v>
      </c>
      <c r="C223" s="182"/>
      <c r="D223" s="183" t="s">
        <v>775</v>
      </c>
      <c r="E223" s="184" t="s">
        <v>577</v>
      </c>
      <c r="F223" s="184">
        <v>127.6</v>
      </c>
      <c r="G223" s="184"/>
      <c r="H223" s="184">
        <v>138</v>
      </c>
      <c r="I223" s="186">
        <v>190</v>
      </c>
      <c r="J223" s="156" t="s">
        <v>776</v>
      </c>
      <c r="K223" s="157">
        <f t="shared" si="62"/>
        <v>10.400000000000006</v>
      </c>
      <c r="L223" s="158">
        <f t="shared" si="63"/>
        <v>8.1504702194357417E-2</v>
      </c>
      <c r="M223" s="153" t="s">
        <v>580</v>
      </c>
      <c r="N223" s="159">
        <v>43774</v>
      </c>
      <c r="O223" s="1"/>
      <c r="P223" s="1"/>
      <c r="Q223" s="228"/>
      <c r="R223" s="1"/>
      <c r="S223" s="6" t="s">
        <v>771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1">
        <v>131</v>
      </c>
      <c r="B224" s="182">
        <v>43158</v>
      </c>
      <c r="C224" s="182"/>
      <c r="D224" s="183" t="s">
        <v>777</v>
      </c>
      <c r="E224" s="184" t="s">
        <v>577</v>
      </c>
      <c r="F224" s="184">
        <v>317</v>
      </c>
      <c r="G224" s="184"/>
      <c r="H224" s="184">
        <v>382.5</v>
      </c>
      <c r="I224" s="186">
        <v>398</v>
      </c>
      <c r="J224" s="156" t="s">
        <v>778</v>
      </c>
      <c r="K224" s="157">
        <f t="shared" si="62"/>
        <v>65.5</v>
      </c>
      <c r="L224" s="158">
        <f t="shared" si="63"/>
        <v>0.20662460567823343</v>
      </c>
      <c r="M224" s="153" t="s">
        <v>580</v>
      </c>
      <c r="N224" s="159">
        <v>44238</v>
      </c>
      <c r="O224" s="1"/>
      <c r="P224" s="1"/>
      <c r="Q224" s="228"/>
      <c r="R224" s="1"/>
      <c r="S224" s="6" t="s">
        <v>771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94">
        <v>132</v>
      </c>
      <c r="B225" s="195">
        <v>43164</v>
      </c>
      <c r="C225" s="195"/>
      <c r="D225" s="196" t="s">
        <v>166</v>
      </c>
      <c r="E225" s="197" t="s">
        <v>577</v>
      </c>
      <c r="F225" s="192">
        <f>510-14.4</f>
        <v>495.6</v>
      </c>
      <c r="G225" s="197"/>
      <c r="H225" s="197">
        <v>350</v>
      </c>
      <c r="I225" s="198">
        <v>672</v>
      </c>
      <c r="J225" s="166" t="s">
        <v>779</v>
      </c>
      <c r="K225" s="167">
        <f t="shared" si="62"/>
        <v>-145.60000000000002</v>
      </c>
      <c r="L225" s="168">
        <f t="shared" si="63"/>
        <v>-0.29378531073446329</v>
      </c>
      <c r="M225" s="164" t="s">
        <v>590</v>
      </c>
      <c r="N225" s="161">
        <v>43887</v>
      </c>
      <c r="O225" s="1"/>
      <c r="P225" s="1"/>
      <c r="Q225" s="228"/>
      <c r="R225" s="1"/>
      <c r="S225" s="6" t="s">
        <v>767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94">
        <v>133</v>
      </c>
      <c r="B226" s="195">
        <v>43237</v>
      </c>
      <c r="C226" s="195"/>
      <c r="D226" s="196" t="s">
        <v>780</v>
      </c>
      <c r="E226" s="197" t="s">
        <v>577</v>
      </c>
      <c r="F226" s="192">
        <v>230.3</v>
      </c>
      <c r="G226" s="197"/>
      <c r="H226" s="197">
        <v>102.5</v>
      </c>
      <c r="I226" s="198">
        <v>348</v>
      </c>
      <c r="J226" s="166" t="s">
        <v>781</v>
      </c>
      <c r="K226" s="167">
        <f t="shared" si="62"/>
        <v>-127.80000000000001</v>
      </c>
      <c r="L226" s="168">
        <f t="shared" si="63"/>
        <v>-0.55492835432045162</v>
      </c>
      <c r="M226" s="164" t="s">
        <v>590</v>
      </c>
      <c r="N226" s="161">
        <v>43896</v>
      </c>
      <c r="O226" s="1"/>
      <c r="P226" s="1"/>
      <c r="Q226" s="228"/>
      <c r="R226" s="1"/>
      <c r="S226" s="6" t="s">
        <v>767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1">
        <v>134</v>
      </c>
      <c r="B227" s="182">
        <v>43258</v>
      </c>
      <c r="C227" s="182"/>
      <c r="D227" s="183" t="s">
        <v>437</v>
      </c>
      <c r="E227" s="184" t="s">
        <v>577</v>
      </c>
      <c r="F227" s="184">
        <f>342.5-5.1</f>
        <v>337.4</v>
      </c>
      <c r="G227" s="184"/>
      <c r="H227" s="184">
        <v>412.5</v>
      </c>
      <c r="I227" s="186">
        <v>439</v>
      </c>
      <c r="J227" s="156" t="s">
        <v>782</v>
      </c>
      <c r="K227" s="157">
        <f t="shared" si="62"/>
        <v>75.100000000000023</v>
      </c>
      <c r="L227" s="158">
        <f t="shared" si="63"/>
        <v>0.22258446947243635</v>
      </c>
      <c r="M227" s="153" t="s">
        <v>580</v>
      </c>
      <c r="N227" s="159">
        <v>44230</v>
      </c>
      <c r="O227" s="1"/>
      <c r="P227" s="1"/>
      <c r="Q227" s="228"/>
      <c r="R227" s="1"/>
      <c r="S227" s="6" t="s">
        <v>771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75">
        <v>135</v>
      </c>
      <c r="B228" s="174">
        <v>43285</v>
      </c>
      <c r="C228" s="174"/>
      <c r="D228" s="175" t="s">
        <v>58</v>
      </c>
      <c r="E228" s="176" t="s">
        <v>577</v>
      </c>
      <c r="F228" s="176">
        <f>127.5-5.53</f>
        <v>121.97</v>
      </c>
      <c r="G228" s="177"/>
      <c r="H228" s="177">
        <v>122.5</v>
      </c>
      <c r="I228" s="177">
        <v>170</v>
      </c>
      <c r="J228" s="178" t="s">
        <v>783</v>
      </c>
      <c r="K228" s="179">
        <f t="shared" si="62"/>
        <v>0.53000000000000114</v>
      </c>
      <c r="L228" s="180">
        <f t="shared" si="63"/>
        <v>4.3453308190538747E-3</v>
      </c>
      <c r="M228" s="176" t="s">
        <v>597</v>
      </c>
      <c r="N228" s="174">
        <v>44431</v>
      </c>
      <c r="O228" s="1"/>
      <c r="P228" s="1"/>
      <c r="Q228" s="228"/>
      <c r="R228" s="1"/>
      <c r="S228" s="6" t="s">
        <v>767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94">
        <v>136</v>
      </c>
      <c r="B229" s="195">
        <v>43294</v>
      </c>
      <c r="C229" s="195"/>
      <c r="D229" s="196" t="s">
        <v>784</v>
      </c>
      <c r="E229" s="197" t="s">
        <v>577</v>
      </c>
      <c r="F229" s="192">
        <v>46.5</v>
      </c>
      <c r="G229" s="197"/>
      <c r="H229" s="197">
        <v>17</v>
      </c>
      <c r="I229" s="198">
        <v>59</v>
      </c>
      <c r="J229" s="166" t="s">
        <v>785</v>
      </c>
      <c r="K229" s="167">
        <f t="shared" si="62"/>
        <v>-29.5</v>
      </c>
      <c r="L229" s="168">
        <f t="shared" si="63"/>
        <v>-0.63440860215053763</v>
      </c>
      <c r="M229" s="164" t="s">
        <v>590</v>
      </c>
      <c r="N229" s="161">
        <v>43887</v>
      </c>
      <c r="O229" s="1"/>
      <c r="P229" s="1"/>
      <c r="Q229" s="228"/>
      <c r="R229" s="1"/>
      <c r="S229" s="6" t="s">
        <v>767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1">
        <v>137</v>
      </c>
      <c r="B230" s="182">
        <v>43396</v>
      </c>
      <c r="C230" s="182"/>
      <c r="D230" s="183" t="s">
        <v>420</v>
      </c>
      <c r="E230" s="184" t="s">
        <v>577</v>
      </c>
      <c r="F230" s="184">
        <v>156.5</v>
      </c>
      <c r="G230" s="184"/>
      <c r="H230" s="184">
        <v>207.5</v>
      </c>
      <c r="I230" s="186">
        <v>191</v>
      </c>
      <c r="J230" s="156" t="s">
        <v>664</v>
      </c>
      <c r="K230" s="157">
        <f t="shared" si="62"/>
        <v>51</v>
      </c>
      <c r="L230" s="158">
        <f t="shared" si="63"/>
        <v>0.32587859424920129</v>
      </c>
      <c r="M230" s="153" t="s">
        <v>580</v>
      </c>
      <c r="N230" s="159">
        <v>44369</v>
      </c>
      <c r="O230" s="1"/>
      <c r="P230" s="1"/>
      <c r="Q230" s="228"/>
      <c r="R230" s="1"/>
      <c r="S230" s="6" t="s">
        <v>767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1">
        <v>138</v>
      </c>
      <c r="B231" s="182">
        <v>43439</v>
      </c>
      <c r="C231" s="182"/>
      <c r="D231" s="183" t="s">
        <v>345</v>
      </c>
      <c r="E231" s="184" t="s">
        <v>577</v>
      </c>
      <c r="F231" s="184">
        <v>259.5</v>
      </c>
      <c r="G231" s="184"/>
      <c r="H231" s="184">
        <v>320</v>
      </c>
      <c r="I231" s="186">
        <v>320</v>
      </c>
      <c r="J231" s="156" t="s">
        <v>664</v>
      </c>
      <c r="K231" s="157">
        <f t="shared" si="62"/>
        <v>60.5</v>
      </c>
      <c r="L231" s="158">
        <f t="shared" si="63"/>
        <v>0.23314065510597304</v>
      </c>
      <c r="M231" s="153" t="s">
        <v>580</v>
      </c>
      <c r="N231" s="159">
        <v>44323</v>
      </c>
      <c r="O231" s="1"/>
      <c r="P231" s="1"/>
      <c r="Q231" s="228"/>
      <c r="R231" s="1"/>
      <c r="S231" s="6" t="s">
        <v>767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94">
        <v>139</v>
      </c>
      <c r="B232" s="195">
        <v>43439</v>
      </c>
      <c r="C232" s="195"/>
      <c r="D232" s="196" t="s">
        <v>786</v>
      </c>
      <c r="E232" s="197" t="s">
        <v>577</v>
      </c>
      <c r="F232" s="197">
        <v>715</v>
      </c>
      <c r="G232" s="197"/>
      <c r="H232" s="197">
        <v>445</v>
      </c>
      <c r="I232" s="198">
        <v>840</v>
      </c>
      <c r="J232" s="166" t="s">
        <v>787</v>
      </c>
      <c r="K232" s="167">
        <f t="shared" si="62"/>
        <v>-270</v>
      </c>
      <c r="L232" s="168">
        <f t="shared" si="63"/>
        <v>-0.3776223776223776</v>
      </c>
      <c r="M232" s="164" t="s">
        <v>590</v>
      </c>
      <c r="N232" s="161">
        <v>43800</v>
      </c>
      <c r="O232" s="1"/>
      <c r="P232" s="1"/>
      <c r="Q232" s="228"/>
      <c r="R232" s="1"/>
      <c r="S232" s="6" t="s">
        <v>767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1">
        <v>140</v>
      </c>
      <c r="B233" s="182">
        <v>43469</v>
      </c>
      <c r="C233" s="182"/>
      <c r="D233" s="183" t="s">
        <v>180</v>
      </c>
      <c r="E233" s="184" t="s">
        <v>577</v>
      </c>
      <c r="F233" s="184">
        <v>875</v>
      </c>
      <c r="G233" s="184"/>
      <c r="H233" s="184">
        <v>1165</v>
      </c>
      <c r="I233" s="186">
        <v>1185</v>
      </c>
      <c r="J233" s="156" t="s">
        <v>788</v>
      </c>
      <c r="K233" s="157">
        <f t="shared" si="62"/>
        <v>290</v>
      </c>
      <c r="L233" s="158">
        <f t="shared" si="63"/>
        <v>0.33142857142857141</v>
      </c>
      <c r="M233" s="153" t="s">
        <v>580</v>
      </c>
      <c r="N233" s="159">
        <v>43847</v>
      </c>
      <c r="O233" s="1"/>
      <c r="P233" s="1"/>
      <c r="Q233" s="228"/>
      <c r="R233" s="1"/>
      <c r="S233" s="6" t="s">
        <v>767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1">
        <v>141</v>
      </c>
      <c r="B234" s="182">
        <v>43559</v>
      </c>
      <c r="C234" s="182"/>
      <c r="D234" s="183" t="s">
        <v>363</v>
      </c>
      <c r="E234" s="184" t="s">
        <v>577</v>
      </c>
      <c r="F234" s="184">
        <f>387-14.63</f>
        <v>372.37</v>
      </c>
      <c r="G234" s="184"/>
      <c r="H234" s="184">
        <v>490</v>
      </c>
      <c r="I234" s="186">
        <v>490</v>
      </c>
      <c r="J234" s="156" t="s">
        <v>664</v>
      </c>
      <c r="K234" s="157">
        <f t="shared" si="62"/>
        <v>117.63</v>
      </c>
      <c r="L234" s="158">
        <f t="shared" si="63"/>
        <v>0.31589548030185027</v>
      </c>
      <c r="M234" s="153" t="s">
        <v>580</v>
      </c>
      <c r="N234" s="159">
        <v>43850</v>
      </c>
      <c r="O234" s="1"/>
      <c r="P234" s="1"/>
      <c r="Q234" s="228"/>
      <c r="R234" s="1"/>
      <c r="S234" s="6" t="s">
        <v>767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94">
        <v>142</v>
      </c>
      <c r="B235" s="195">
        <v>43578</v>
      </c>
      <c r="C235" s="195"/>
      <c r="D235" s="196" t="s">
        <v>789</v>
      </c>
      <c r="E235" s="197" t="s">
        <v>589</v>
      </c>
      <c r="F235" s="197">
        <v>220</v>
      </c>
      <c r="G235" s="197"/>
      <c r="H235" s="197">
        <v>127.5</v>
      </c>
      <c r="I235" s="198">
        <v>284</v>
      </c>
      <c r="J235" s="166" t="s">
        <v>790</v>
      </c>
      <c r="K235" s="167">
        <f t="shared" si="62"/>
        <v>-92.5</v>
      </c>
      <c r="L235" s="168">
        <f t="shared" si="63"/>
        <v>-0.42045454545454547</v>
      </c>
      <c r="M235" s="164" t="s">
        <v>590</v>
      </c>
      <c r="N235" s="161">
        <v>43896</v>
      </c>
      <c r="O235" s="1"/>
      <c r="P235" s="1"/>
      <c r="Q235" s="228"/>
      <c r="R235" s="1"/>
      <c r="S235" s="6" t="s">
        <v>767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1">
        <v>143</v>
      </c>
      <c r="B236" s="182">
        <v>43622</v>
      </c>
      <c r="C236" s="182"/>
      <c r="D236" s="183" t="s">
        <v>481</v>
      </c>
      <c r="E236" s="184" t="s">
        <v>589</v>
      </c>
      <c r="F236" s="184">
        <v>332.8</v>
      </c>
      <c r="G236" s="184"/>
      <c r="H236" s="184">
        <v>405</v>
      </c>
      <c r="I236" s="186">
        <v>419</v>
      </c>
      <c r="J236" s="156" t="s">
        <v>791</v>
      </c>
      <c r="K236" s="157">
        <f t="shared" si="62"/>
        <v>72.199999999999989</v>
      </c>
      <c r="L236" s="158">
        <f t="shared" si="63"/>
        <v>0.21694711538461534</v>
      </c>
      <c r="M236" s="153" t="s">
        <v>580</v>
      </c>
      <c r="N236" s="159">
        <v>43860</v>
      </c>
      <c r="O236" s="1"/>
      <c r="P236" s="1"/>
      <c r="Q236" s="228"/>
      <c r="R236" s="1"/>
      <c r="S236" s="6" t="s">
        <v>771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75">
        <v>144</v>
      </c>
      <c r="B237" s="174">
        <v>43641</v>
      </c>
      <c r="C237" s="174"/>
      <c r="D237" s="175" t="s">
        <v>172</v>
      </c>
      <c r="E237" s="176" t="s">
        <v>577</v>
      </c>
      <c r="F237" s="176">
        <v>386</v>
      </c>
      <c r="G237" s="177"/>
      <c r="H237" s="177">
        <v>395</v>
      </c>
      <c r="I237" s="177">
        <v>452</v>
      </c>
      <c r="J237" s="178" t="s">
        <v>792</v>
      </c>
      <c r="K237" s="179">
        <f t="shared" si="62"/>
        <v>9</v>
      </c>
      <c r="L237" s="180">
        <f t="shared" si="63"/>
        <v>2.3316062176165803E-2</v>
      </c>
      <c r="M237" s="176" t="s">
        <v>597</v>
      </c>
      <c r="N237" s="174">
        <v>43868</v>
      </c>
      <c r="O237" s="1"/>
      <c r="P237" s="1"/>
      <c r="Q237" s="228"/>
      <c r="R237" s="1"/>
      <c r="S237" s="6" t="s">
        <v>771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75">
        <v>145</v>
      </c>
      <c r="B238" s="174">
        <v>43707</v>
      </c>
      <c r="C238" s="174"/>
      <c r="D238" s="175" t="s">
        <v>146</v>
      </c>
      <c r="E238" s="176" t="s">
        <v>577</v>
      </c>
      <c r="F238" s="176">
        <v>137.5</v>
      </c>
      <c r="G238" s="177"/>
      <c r="H238" s="177">
        <v>138.5</v>
      </c>
      <c r="I238" s="177">
        <v>190</v>
      </c>
      <c r="J238" s="178" t="s">
        <v>793</v>
      </c>
      <c r="K238" s="179">
        <f t="shared" si="62"/>
        <v>1</v>
      </c>
      <c r="L238" s="180">
        <f t="shared" si="63"/>
        <v>7.2727272727272727E-3</v>
      </c>
      <c r="M238" s="176" t="s">
        <v>597</v>
      </c>
      <c r="N238" s="174">
        <v>44432</v>
      </c>
      <c r="O238" s="1"/>
      <c r="P238" s="1"/>
      <c r="Q238" s="228"/>
      <c r="R238" s="1"/>
      <c r="S238" s="6" t="s">
        <v>767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1">
        <v>146</v>
      </c>
      <c r="B239" s="182">
        <v>43731</v>
      </c>
      <c r="C239" s="182"/>
      <c r="D239" s="183" t="s">
        <v>430</v>
      </c>
      <c r="E239" s="184" t="s">
        <v>577</v>
      </c>
      <c r="F239" s="184">
        <v>235</v>
      </c>
      <c r="G239" s="184"/>
      <c r="H239" s="184">
        <v>295</v>
      </c>
      <c r="I239" s="186">
        <v>296</v>
      </c>
      <c r="J239" s="156" t="s">
        <v>794</v>
      </c>
      <c r="K239" s="157">
        <f t="shared" si="62"/>
        <v>60</v>
      </c>
      <c r="L239" s="158">
        <f t="shared" si="63"/>
        <v>0.25531914893617019</v>
      </c>
      <c r="M239" s="153" t="s">
        <v>580</v>
      </c>
      <c r="N239" s="159">
        <v>43844</v>
      </c>
      <c r="O239" s="1"/>
      <c r="P239" s="1"/>
      <c r="Q239" s="228"/>
      <c r="R239" s="1"/>
      <c r="S239" s="6" t="s">
        <v>771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1">
        <v>147</v>
      </c>
      <c r="B240" s="182">
        <v>43752</v>
      </c>
      <c r="C240" s="182"/>
      <c r="D240" s="183" t="s">
        <v>795</v>
      </c>
      <c r="E240" s="184" t="s">
        <v>577</v>
      </c>
      <c r="F240" s="184">
        <v>277.5</v>
      </c>
      <c r="G240" s="184"/>
      <c r="H240" s="184">
        <v>333</v>
      </c>
      <c r="I240" s="186">
        <v>333</v>
      </c>
      <c r="J240" s="156" t="s">
        <v>796</v>
      </c>
      <c r="K240" s="157">
        <f t="shared" si="62"/>
        <v>55.5</v>
      </c>
      <c r="L240" s="158">
        <f t="shared" si="63"/>
        <v>0.2</v>
      </c>
      <c r="M240" s="153" t="s">
        <v>580</v>
      </c>
      <c r="N240" s="159">
        <v>43846</v>
      </c>
      <c r="O240" s="1"/>
      <c r="P240" s="1"/>
      <c r="Q240" s="228"/>
      <c r="R240" s="1"/>
      <c r="S240" s="6" t="s">
        <v>767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1">
        <v>148</v>
      </c>
      <c r="B241" s="182">
        <v>43752</v>
      </c>
      <c r="C241" s="182"/>
      <c r="D241" s="183" t="s">
        <v>797</v>
      </c>
      <c r="E241" s="184" t="s">
        <v>577</v>
      </c>
      <c r="F241" s="184">
        <v>930</v>
      </c>
      <c r="G241" s="184"/>
      <c r="H241" s="184">
        <v>1165</v>
      </c>
      <c r="I241" s="186">
        <v>1200</v>
      </c>
      <c r="J241" s="156" t="s">
        <v>798</v>
      </c>
      <c r="K241" s="157">
        <f t="shared" si="62"/>
        <v>235</v>
      </c>
      <c r="L241" s="158">
        <f t="shared" si="63"/>
        <v>0.25268817204301075</v>
      </c>
      <c r="M241" s="153" t="s">
        <v>580</v>
      </c>
      <c r="N241" s="159">
        <v>43847</v>
      </c>
      <c r="O241" s="1"/>
      <c r="P241" s="1"/>
      <c r="Q241" s="228"/>
      <c r="R241" s="1"/>
      <c r="S241" s="6" t="s">
        <v>771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1">
        <v>149</v>
      </c>
      <c r="B242" s="182">
        <v>43753</v>
      </c>
      <c r="C242" s="182"/>
      <c r="D242" s="183" t="s">
        <v>799</v>
      </c>
      <c r="E242" s="184" t="s">
        <v>577</v>
      </c>
      <c r="F242" s="154">
        <v>111</v>
      </c>
      <c r="G242" s="184"/>
      <c r="H242" s="184">
        <v>141</v>
      </c>
      <c r="I242" s="186">
        <v>141</v>
      </c>
      <c r="J242" s="156" t="s">
        <v>800</v>
      </c>
      <c r="K242" s="157">
        <f t="shared" si="62"/>
        <v>30</v>
      </c>
      <c r="L242" s="158">
        <f t="shared" si="63"/>
        <v>0.27027027027027029</v>
      </c>
      <c r="M242" s="153" t="s">
        <v>580</v>
      </c>
      <c r="N242" s="159">
        <v>44328</v>
      </c>
      <c r="O242" s="1"/>
      <c r="P242" s="1"/>
      <c r="Q242" s="228"/>
      <c r="R242" s="1"/>
      <c r="S242" s="6" t="s">
        <v>771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1">
        <v>150</v>
      </c>
      <c r="B243" s="182">
        <v>43753</v>
      </c>
      <c r="C243" s="182"/>
      <c r="D243" s="183" t="s">
        <v>801</v>
      </c>
      <c r="E243" s="184" t="s">
        <v>577</v>
      </c>
      <c r="F243" s="154">
        <v>296</v>
      </c>
      <c r="G243" s="184"/>
      <c r="H243" s="184">
        <v>370</v>
      </c>
      <c r="I243" s="186">
        <v>370</v>
      </c>
      <c r="J243" s="156" t="s">
        <v>664</v>
      </c>
      <c r="K243" s="157">
        <f t="shared" si="62"/>
        <v>74</v>
      </c>
      <c r="L243" s="158">
        <f t="shared" si="63"/>
        <v>0.25</v>
      </c>
      <c r="M243" s="153" t="s">
        <v>580</v>
      </c>
      <c r="N243" s="159">
        <v>43853</v>
      </c>
      <c r="O243" s="1"/>
      <c r="P243" s="1"/>
      <c r="Q243" s="228"/>
      <c r="R243" s="1"/>
      <c r="S243" s="6" t="s">
        <v>771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1">
        <v>151</v>
      </c>
      <c r="B244" s="182">
        <v>43754</v>
      </c>
      <c r="C244" s="182"/>
      <c r="D244" s="183" t="s">
        <v>802</v>
      </c>
      <c r="E244" s="184" t="s">
        <v>577</v>
      </c>
      <c r="F244" s="154">
        <v>300</v>
      </c>
      <c r="G244" s="184"/>
      <c r="H244" s="184">
        <v>382.5</v>
      </c>
      <c r="I244" s="186">
        <v>344</v>
      </c>
      <c r="J244" s="156" t="s">
        <v>803</v>
      </c>
      <c r="K244" s="157">
        <f t="shared" si="62"/>
        <v>82.5</v>
      </c>
      <c r="L244" s="158">
        <f t="shared" si="63"/>
        <v>0.27500000000000002</v>
      </c>
      <c r="M244" s="153" t="s">
        <v>580</v>
      </c>
      <c r="N244" s="159">
        <v>44238</v>
      </c>
      <c r="O244" s="1"/>
      <c r="P244" s="1"/>
      <c r="Q244" s="228"/>
      <c r="R244" s="1"/>
      <c r="S244" s="6" t="s">
        <v>771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1">
        <v>152</v>
      </c>
      <c r="B245" s="182">
        <v>43832</v>
      </c>
      <c r="C245" s="182"/>
      <c r="D245" s="183" t="s">
        <v>804</v>
      </c>
      <c r="E245" s="184" t="s">
        <v>577</v>
      </c>
      <c r="F245" s="154">
        <v>495</v>
      </c>
      <c r="G245" s="184"/>
      <c r="H245" s="184">
        <v>595</v>
      </c>
      <c r="I245" s="186">
        <v>590</v>
      </c>
      <c r="J245" s="156" t="s">
        <v>600</v>
      </c>
      <c r="K245" s="157">
        <f t="shared" si="62"/>
        <v>100</v>
      </c>
      <c r="L245" s="158">
        <f t="shared" si="63"/>
        <v>0.20202020202020202</v>
      </c>
      <c r="M245" s="153" t="s">
        <v>580</v>
      </c>
      <c r="N245" s="159">
        <v>44589</v>
      </c>
      <c r="O245" s="1"/>
      <c r="P245" s="1"/>
      <c r="Q245" s="228"/>
      <c r="R245" s="1"/>
      <c r="S245" s="6" t="s">
        <v>771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1">
        <v>153</v>
      </c>
      <c r="B246" s="182">
        <v>43966</v>
      </c>
      <c r="C246" s="182"/>
      <c r="D246" s="183" t="s">
        <v>76</v>
      </c>
      <c r="E246" s="184" t="s">
        <v>577</v>
      </c>
      <c r="F246" s="154">
        <v>67.5</v>
      </c>
      <c r="G246" s="184"/>
      <c r="H246" s="184">
        <v>86</v>
      </c>
      <c r="I246" s="186">
        <v>86</v>
      </c>
      <c r="J246" s="156" t="s">
        <v>805</v>
      </c>
      <c r="K246" s="157">
        <f t="shared" si="62"/>
        <v>18.5</v>
      </c>
      <c r="L246" s="158">
        <f t="shared" si="63"/>
        <v>0.27407407407407408</v>
      </c>
      <c r="M246" s="153" t="s">
        <v>580</v>
      </c>
      <c r="N246" s="159">
        <v>44008</v>
      </c>
      <c r="O246" s="1"/>
      <c r="P246" s="1"/>
      <c r="Q246" s="228"/>
      <c r="R246" s="1"/>
      <c r="S246" s="6" t="s">
        <v>771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1">
        <v>154</v>
      </c>
      <c r="B247" s="182">
        <v>44035</v>
      </c>
      <c r="C247" s="182"/>
      <c r="D247" s="183" t="s">
        <v>480</v>
      </c>
      <c r="E247" s="184" t="s">
        <v>577</v>
      </c>
      <c r="F247" s="154">
        <v>231</v>
      </c>
      <c r="G247" s="184"/>
      <c r="H247" s="184">
        <v>281</v>
      </c>
      <c r="I247" s="186">
        <v>281</v>
      </c>
      <c r="J247" s="156" t="s">
        <v>664</v>
      </c>
      <c r="K247" s="157">
        <f t="shared" si="62"/>
        <v>50</v>
      </c>
      <c r="L247" s="158">
        <f t="shared" si="63"/>
        <v>0.21645021645021645</v>
      </c>
      <c r="M247" s="153" t="s">
        <v>580</v>
      </c>
      <c r="N247" s="159">
        <v>44358</v>
      </c>
      <c r="O247" s="1"/>
      <c r="P247" s="1"/>
      <c r="Q247" s="228"/>
      <c r="R247" s="1"/>
      <c r="S247" s="6" t="s">
        <v>771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1">
        <v>155</v>
      </c>
      <c r="B248" s="182">
        <v>44092</v>
      </c>
      <c r="C248" s="182"/>
      <c r="D248" s="183" t="s">
        <v>144</v>
      </c>
      <c r="E248" s="184" t="s">
        <v>577</v>
      </c>
      <c r="F248" s="184">
        <v>206</v>
      </c>
      <c r="G248" s="184"/>
      <c r="H248" s="184">
        <v>248</v>
      </c>
      <c r="I248" s="186">
        <v>248</v>
      </c>
      <c r="J248" s="156" t="s">
        <v>664</v>
      </c>
      <c r="K248" s="157">
        <f t="shared" si="62"/>
        <v>42</v>
      </c>
      <c r="L248" s="158">
        <f t="shared" si="63"/>
        <v>0.20388349514563106</v>
      </c>
      <c r="M248" s="153" t="s">
        <v>580</v>
      </c>
      <c r="N248" s="159">
        <v>44214</v>
      </c>
      <c r="O248" s="1"/>
      <c r="P248" s="1"/>
      <c r="Q248" s="228"/>
      <c r="R248" s="1"/>
      <c r="S248" s="6" t="s">
        <v>771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1">
        <v>156</v>
      </c>
      <c r="B249" s="182">
        <v>44140</v>
      </c>
      <c r="C249" s="182"/>
      <c r="D249" s="183" t="s">
        <v>144</v>
      </c>
      <c r="E249" s="184" t="s">
        <v>577</v>
      </c>
      <c r="F249" s="184">
        <v>182.5</v>
      </c>
      <c r="G249" s="184"/>
      <c r="H249" s="184">
        <v>248</v>
      </c>
      <c r="I249" s="186">
        <v>248</v>
      </c>
      <c r="J249" s="156" t="s">
        <v>664</v>
      </c>
      <c r="K249" s="157">
        <f t="shared" si="62"/>
        <v>65.5</v>
      </c>
      <c r="L249" s="158">
        <f t="shared" si="63"/>
        <v>0.35890410958904112</v>
      </c>
      <c r="M249" s="153" t="s">
        <v>580</v>
      </c>
      <c r="N249" s="159">
        <v>44214</v>
      </c>
      <c r="O249" s="1"/>
      <c r="P249" s="1"/>
      <c r="Q249" s="228"/>
      <c r="R249" s="1"/>
      <c r="S249" s="6" t="s">
        <v>771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1">
        <v>157</v>
      </c>
      <c r="B250" s="182">
        <v>44140</v>
      </c>
      <c r="C250" s="182"/>
      <c r="D250" s="183" t="s">
        <v>345</v>
      </c>
      <c r="E250" s="184" t="s">
        <v>577</v>
      </c>
      <c r="F250" s="184">
        <v>247.5</v>
      </c>
      <c r="G250" s="184"/>
      <c r="H250" s="184">
        <v>320</v>
      </c>
      <c r="I250" s="186">
        <v>320</v>
      </c>
      <c r="J250" s="156" t="s">
        <v>664</v>
      </c>
      <c r="K250" s="157">
        <f t="shared" si="62"/>
        <v>72.5</v>
      </c>
      <c r="L250" s="158">
        <f t="shared" si="63"/>
        <v>0.29292929292929293</v>
      </c>
      <c r="M250" s="153" t="s">
        <v>580</v>
      </c>
      <c r="N250" s="159">
        <v>44323</v>
      </c>
      <c r="O250" s="1"/>
      <c r="P250" s="1"/>
      <c r="Q250" s="228"/>
      <c r="R250" s="1"/>
      <c r="S250" s="6" t="s">
        <v>771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1">
        <v>158</v>
      </c>
      <c r="B251" s="182">
        <v>44140</v>
      </c>
      <c r="C251" s="182"/>
      <c r="D251" s="183" t="s">
        <v>203</v>
      </c>
      <c r="E251" s="184" t="s">
        <v>577</v>
      </c>
      <c r="F251" s="154">
        <v>925</v>
      </c>
      <c r="G251" s="184"/>
      <c r="H251" s="184">
        <v>1095</v>
      </c>
      <c r="I251" s="186">
        <v>1093</v>
      </c>
      <c r="J251" s="156" t="s">
        <v>806</v>
      </c>
      <c r="K251" s="157">
        <f t="shared" si="62"/>
        <v>170</v>
      </c>
      <c r="L251" s="158">
        <f t="shared" si="63"/>
        <v>0.18378378378378379</v>
      </c>
      <c r="M251" s="153" t="s">
        <v>580</v>
      </c>
      <c r="N251" s="159">
        <v>44201</v>
      </c>
      <c r="O251" s="1"/>
      <c r="P251" s="1"/>
      <c r="Q251" s="228"/>
      <c r="R251" s="1"/>
      <c r="S251" s="6" t="s">
        <v>771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1">
        <v>159</v>
      </c>
      <c r="B252" s="182">
        <v>44140</v>
      </c>
      <c r="C252" s="182"/>
      <c r="D252" s="183" t="s">
        <v>363</v>
      </c>
      <c r="E252" s="184" t="s">
        <v>577</v>
      </c>
      <c r="F252" s="154">
        <v>332.5</v>
      </c>
      <c r="G252" s="184"/>
      <c r="H252" s="184">
        <v>393</v>
      </c>
      <c r="I252" s="186">
        <v>406</v>
      </c>
      <c r="J252" s="156" t="s">
        <v>807</v>
      </c>
      <c r="K252" s="157">
        <f t="shared" si="62"/>
        <v>60.5</v>
      </c>
      <c r="L252" s="158">
        <f t="shared" si="63"/>
        <v>0.18195488721804512</v>
      </c>
      <c r="M252" s="153" t="s">
        <v>580</v>
      </c>
      <c r="N252" s="159">
        <v>44256</v>
      </c>
      <c r="O252" s="1"/>
      <c r="P252" s="1"/>
      <c r="Q252" s="228"/>
      <c r="R252" s="1"/>
      <c r="S252" s="6" t="s">
        <v>771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1">
        <v>160</v>
      </c>
      <c r="B253" s="182">
        <v>44141</v>
      </c>
      <c r="C253" s="182"/>
      <c r="D253" s="183" t="s">
        <v>480</v>
      </c>
      <c r="E253" s="184" t="s">
        <v>577</v>
      </c>
      <c r="F253" s="154">
        <v>231</v>
      </c>
      <c r="G253" s="184"/>
      <c r="H253" s="184">
        <v>281</v>
      </c>
      <c r="I253" s="186">
        <v>281</v>
      </c>
      <c r="J253" s="156" t="s">
        <v>664</v>
      </c>
      <c r="K253" s="157">
        <f t="shared" si="62"/>
        <v>50</v>
      </c>
      <c r="L253" s="158">
        <f t="shared" si="63"/>
        <v>0.21645021645021645</v>
      </c>
      <c r="M253" s="153" t="s">
        <v>580</v>
      </c>
      <c r="N253" s="159">
        <v>44358</v>
      </c>
      <c r="O253" s="1"/>
      <c r="P253" s="1"/>
      <c r="Q253" s="228"/>
      <c r="R253" s="1"/>
      <c r="S253" s="6" t="s">
        <v>771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1">
        <v>161</v>
      </c>
      <c r="B254" s="182">
        <v>44187</v>
      </c>
      <c r="C254" s="182"/>
      <c r="D254" s="183" t="s">
        <v>808</v>
      </c>
      <c r="E254" s="184" t="s">
        <v>577</v>
      </c>
      <c r="F254" s="154">
        <v>190</v>
      </c>
      <c r="G254" s="184"/>
      <c r="H254" s="184">
        <v>239</v>
      </c>
      <c r="I254" s="186">
        <v>239</v>
      </c>
      <c r="J254" s="156" t="s">
        <v>809</v>
      </c>
      <c r="K254" s="157">
        <f t="shared" si="62"/>
        <v>49</v>
      </c>
      <c r="L254" s="158">
        <f t="shared" si="63"/>
        <v>0.25789473684210529</v>
      </c>
      <c r="M254" s="153" t="s">
        <v>580</v>
      </c>
      <c r="N254" s="159">
        <v>44844</v>
      </c>
      <c r="O254" s="1"/>
      <c r="P254" s="1"/>
      <c r="Q254" s="228"/>
      <c r="R254" s="1"/>
      <c r="S254" s="6" t="s">
        <v>771</v>
      </c>
    </row>
    <row r="255" spans="1:27" ht="12.75" customHeight="1">
      <c r="A255" s="181">
        <v>162</v>
      </c>
      <c r="B255" s="182">
        <v>44258</v>
      </c>
      <c r="C255" s="182"/>
      <c r="D255" s="183" t="s">
        <v>804</v>
      </c>
      <c r="E255" s="184" t="s">
        <v>577</v>
      </c>
      <c r="F255" s="154">
        <v>495</v>
      </c>
      <c r="G255" s="184"/>
      <c r="H255" s="184">
        <v>595</v>
      </c>
      <c r="I255" s="186">
        <v>590</v>
      </c>
      <c r="J255" s="156" t="s">
        <v>600</v>
      </c>
      <c r="K255" s="157">
        <f t="shared" si="62"/>
        <v>100</v>
      </c>
      <c r="L255" s="158">
        <f t="shared" si="63"/>
        <v>0.20202020202020202</v>
      </c>
      <c r="M255" s="153" t="s">
        <v>580</v>
      </c>
      <c r="N255" s="159">
        <v>44589</v>
      </c>
      <c r="O255" s="1"/>
      <c r="P255" s="1"/>
      <c r="Q255" s="228"/>
      <c r="S255" s="6" t="s">
        <v>771</v>
      </c>
    </row>
    <row r="256" spans="1:27" ht="12.75" customHeight="1">
      <c r="A256" s="181">
        <v>163</v>
      </c>
      <c r="B256" s="182">
        <v>44274</v>
      </c>
      <c r="C256" s="182"/>
      <c r="D256" s="183" t="s">
        <v>363</v>
      </c>
      <c r="E256" s="184" t="s">
        <v>577</v>
      </c>
      <c r="F256" s="154">
        <v>355</v>
      </c>
      <c r="G256" s="184"/>
      <c r="H256" s="184">
        <v>422.5</v>
      </c>
      <c r="I256" s="186">
        <v>420</v>
      </c>
      <c r="J256" s="156" t="s">
        <v>810</v>
      </c>
      <c r="K256" s="157">
        <f t="shared" si="62"/>
        <v>67.5</v>
      </c>
      <c r="L256" s="158">
        <f t="shared" si="63"/>
        <v>0.19014084507042253</v>
      </c>
      <c r="M256" s="153" t="s">
        <v>580</v>
      </c>
      <c r="N256" s="159">
        <v>44361</v>
      </c>
      <c r="O256" s="1"/>
      <c r="S256" s="199" t="s">
        <v>771</v>
      </c>
      <c r="T256" s="1"/>
      <c r="U256" s="1"/>
      <c r="V256" s="1"/>
      <c r="W256" s="1"/>
      <c r="X256" s="1"/>
      <c r="Y256" s="1"/>
      <c r="Z256" s="1"/>
      <c r="AA256" s="1"/>
    </row>
    <row r="257" spans="1:19" ht="12.75" customHeight="1">
      <c r="A257" s="181">
        <v>164</v>
      </c>
      <c r="B257" s="182">
        <v>44295</v>
      </c>
      <c r="C257" s="182"/>
      <c r="D257" s="183" t="s">
        <v>326</v>
      </c>
      <c r="E257" s="184" t="s">
        <v>577</v>
      </c>
      <c r="F257" s="154">
        <v>555</v>
      </c>
      <c r="G257" s="184"/>
      <c r="H257" s="184">
        <v>663</v>
      </c>
      <c r="I257" s="186">
        <v>663</v>
      </c>
      <c r="J257" s="156" t="s">
        <v>811</v>
      </c>
      <c r="K257" s="157">
        <f t="shared" si="62"/>
        <v>108</v>
      </c>
      <c r="L257" s="158">
        <f t="shared" si="63"/>
        <v>0.19459459459459461</v>
      </c>
      <c r="M257" s="153" t="s">
        <v>580</v>
      </c>
      <c r="N257" s="159">
        <v>44321</v>
      </c>
      <c r="O257" s="1"/>
      <c r="P257" s="1"/>
      <c r="Q257" s="228"/>
      <c r="R257" s="1"/>
      <c r="S257" s="199" t="s">
        <v>771</v>
      </c>
    </row>
    <row r="258" spans="1:19" ht="12.75" customHeight="1">
      <c r="A258" s="181">
        <v>165</v>
      </c>
      <c r="B258" s="182">
        <v>44308</v>
      </c>
      <c r="C258" s="182"/>
      <c r="D258" s="183" t="s">
        <v>775</v>
      </c>
      <c r="E258" s="184" t="s">
        <v>577</v>
      </c>
      <c r="F258" s="154">
        <v>126.5</v>
      </c>
      <c r="G258" s="184"/>
      <c r="H258" s="184">
        <v>155</v>
      </c>
      <c r="I258" s="186">
        <v>155</v>
      </c>
      <c r="J258" s="156" t="s">
        <v>664</v>
      </c>
      <c r="K258" s="157">
        <f t="shared" si="62"/>
        <v>28.5</v>
      </c>
      <c r="L258" s="158">
        <f t="shared" si="63"/>
        <v>0.22529644268774704</v>
      </c>
      <c r="M258" s="153" t="s">
        <v>580</v>
      </c>
      <c r="N258" s="159">
        <v>44362</v>
      </c>
      <c r="O258" s="1"/>
      <c r="S258" s="199" t="s">
        <v>771</v>
      </c>
    </row>
    <row r="259" spans="1:19" ht="12.75" customHeight="1">
      <c r="A259" s="160">
        <v>166</v>
      </c>
      <c r="B259" s="191">
        <v>44368</v>
      </c>
      <c r="C259" s="191"/>
      <c r="D259" s="162" t="s">
        <v>812</v>
      </c>
      <c r="E259" s="164" t="s">
        <v>577</v>
      </c>
      <c r="F259" s="192">
        <v>287.5</v>
      </c>
      <c r="G259" s="164"/>
      <c r="H259" s="164">
        <v>245</v>
      </c>
      <c r="I259" s="165">
        <v>344</v>
      </c>
      <c r="J259" s="166" t="s">
        <v>813</v>
      </c>
      <c r="K259" s="167">
        <f t="shared" si="62"/>
        <v>-42.5</v>
      </c>
      <c r="L259" s="168">
        <f t="shared" si="63"/>
        <v>-0.14782608695652175</v>
      </c>
      <c r="M259" s="164" t="s">
        <v>590</v>
      </c>
      <c r="N259" s="161">
        <v>44508</v>
      </c>
      <c r="O259" s="1"/>
      <c r="S259" s="199" t="s">
        <v>771</v>
      </c>
    </row>
    <row r="260" spans="1:19" ht="12.75" customHeight="1">
      <c r="A260" s="181">
        <v>167</v>
      </c>
      <c r="B260" s="182">
        <v>44368</v>
      </c>
      <c r="C260" s="182"/>
      <c r="D260" s="183" t="s">
        <v>480</v>
      </c>
      <c r="E260" s="184" t="s">
        <v>577</v>
      </c>
      <c r="F260" s="154">
        <v>241</v>
      </c>
      <c r="G260" s="184"/>
      <c r="H260" s="184">
        <v>298</v>
      </c>
      <c r="I260" s="186">
        <v>320</v>
      </c>
      <c r="J260" s="156" t="s">
        <v>664</v>
      </c>
      <c r="K260" s="157">
        <f t="shared" si="62"/>
        <v>57</v>
      </c>
      <c r="L260" s="158">
        <f t="shared" si="63"/>
        <v>0.23651452282157676</v>
      </c>
      <c r="M260" s="153" t="s">
        <v>580</v>
      </c>
      <c r="N260" s="159">
        <v>44802</v>
      </c>
      <c r="O260" s="37"/>
      <c r="S260" s="199" t="s">
        <v>771</v>
      </c>
    </row>
    <row r="261" spans="1:19" ht="12.75" customHeight="1">
      <c r="A261" s="181">
        <v>168</v>
      </c>
      <c r="B261" s="182">
        <v>44406</v>
      </c>
      <c r="C261" s="182"/>
      <c r="D261" s="183" t="s">
        <v>775</v>
      </c>
      <c r="E261" s="184" t="s">
        <v>577</v>
      </c>
      <c r="F261" s="154">
        <v>162.5</v>
      </c>
      <c r="G261" s="184"/>
      <c r="H261" s="184">
        <v>200</v>
      </c>
      <c r="I261" s="186">
        <v>200</v>
      </c>
      <c r="J261" s="156" t="s">
        <v>664</v>
      </c>
      <c r="K261" s="157">
        <f t="shared" si="62"/>
        <v>37.5</v>
      </c>
      <c r="L261" s="158">
        <f t="shared" si="63"/>
        <v>0.23076923076923078</v>
      </c>
      <c r="M261" s="153" t="s">
        <v>580</v>
      </c>
      <c r="N261" s="159">
        <v>44802</v>
      </c>
      <c r="O261" s="1"/>
      <c r="S261" s="199" t="s">
        <v>771</v>
      </c>
    </row>
    <row r="262" spans="1:19" ht="12.75" customHeight="1">
      <c r="A262" s="181">
        <v>169</v>
      </c>
      <c r="B262" s="182">
        <v>44462</v>
      </c>
      <c r="C262" s="182"/>
      <c r="D262" s="183" t="s">
        <v>438</v>
      </c>
      <c r="E262" s="184" t="s">
        <v>577</v>
      </c>
      <c r="F262" s="154">
        <v>1235</v>
      </c>
      <c r="G262" s="184"/>
      <c r="H262" s="184">
        <v>1505</v>
      </c>
      <c r="I262" s="186">
        <v>1500</v>
      </c>
      <c r="J262" s="156" t="s">
        <v>664</v>
      </c>
      <c r="K262" s="157">
        <f t="shared" si="62"/>
        <v>270</v>
      </c>
      <c r="L262" s="158">
        <f t="shared" si="63"/>
        <v>0.21862348178137653</v>
      </c>
      <c r="M262" s="153" t="s">
        <v>580</v>
      </c>
      <c r="N262" s="159">
        <v>44564</v>
      </c>
      <c r="O262" s="1"/>
      <c r="S262" s="199" t="s">
        <v>771</v>
      </c>
    </row>
    <row r="263" spans="1:19" ht="12.75" customHeight="1">
      <c r="A263" s="181">
        <v>170</v>
      </c>
      <c r="B263" s="182">
        <v>44480</v>
      </c>
      <c r="C263" s="182"/>
      <c r="D263" s="183" t="s">
        <v>814</v>
      </c>
      <c r="E263" s="184" t="s">
        <v>577</v>
      </c>
      <c r="F263" s="154">
        <v>58.75</v>
      </c>
      <c r="G263" s="184"/>
      <c r="H263" s="184">
        <v>64.25</v>
      </c>
      <c r="I263" s="186"/>
      <c r="J263" s="156" t="s">
        <v>664</v>
      </c>
      <c r="K263" s="157">
        <f t="shared" ref="K263" si="64">H263-F263</f>
        <v>5.5</v>
      </c>
      <c r="L263" s="158">
        <f t="shared" ref="L263" si="65">K263/F263</f>
        <v>9.3617021276595741E-2</v>
      </c>
      <c r="M263" s="153" t="s">
        <v>580</v>
      </c>
      <c r="N263" s="159">
        <v>45322</v>
      </c>
      <c r="O263" s="37"/>
      <c r="S263" s="199" t="s">
        <v>771</v>
      </c>
    </row>
    <row r="264" spans="1:19" ht="12.75" customHeight="1">
      <c r="A264" s="150">
        <v>171</v>
      </c>
      <c r="B264" s="151">
        <v>44481</v>
      </c>
      <c r="C264" s="151"/>
      <c r="D264" s="152" t="s">
        <v>278</v>
      </c>
      <c r="E264" s="153" t="s">
        <v>577</v>
      </c>
      <c r="F264" s="154">
        <v>315</v>
      </c>
      <c r="G264" s="153"/>
      <c r="H264" s="153">
        <v>335</v>
      </c>
      <c r="I264" s="155">
        <v>380</v>
      </c>
      <c r="J264" s="156" t="s">
        <v>865</v>
      </c>
      <c r="K264" s="157">
        <f t="shared" ref="K264" si="66">H264-F264</f>
        <v>20</v>
      </c>
      <c r="L264" s="158">
        <f t="shared" ref="L264" si="67">K264/F264</f>
        <v>6.3492063492063489E-2</v>
      </c>
      <c r="M264" s="153" t="s">
        <v>580</v>
      </c>
      <c r="N264" s="159">
        <v>45297</v>
      </c>
      <c r="O264" s="37"/>
      <c r="S264" s="199" t="s">
        <v>771</v>
      </c>
    </row>
    <row r="265" spans="1:19" ht="12.75" customHeight="1">
      <c r="A265" s="150">
        <v>172</v>
      </c>
      <c r="B265" s="151">
        <v>44481</v>
      </c>
      <c r="C265" s="151"/>
      <c r="D265" s="152" t="s">
        <v>815</v>
      </c>
      <c r="E265" s="153" t="s">
        <v>577</v>
      </c>
      <c r="F265" s="154">
        <v>45.5</v>
      </c>
      <c r="G265" s="153"/>
      <c r="H265" s="153">
        <v>56.5</v>
      </c>
      <c r="I265" s="155">
        <v>56</v>
      </c>
      <c r="J265" s="156" t="s">
        <v>664</v>
      </c>
      <c r="K265" s="157">
        <f t="shared" ref="K265:K266" si="68">H265-F265</f>
        <v>11</v>
      </c>
      <c r="L265" s="158">
        <f t="shared" ref="L265:L266" si="69">K265/F265</f>
        <v>0.24175824175824176</v>
      </c>
      <c r="M265" s="153" t="s">
        <v>580</v>
      </c>
      <c r="N265" s="159">
        <v>44881</v>
      </c>
      <c r="O265" s="37"/>
      <c r="S265" s="199"/>
    </row>
    <row r="266" spans="1:19" ht="12.75" customHeight="1">
      <c r="A266" s="150">
        <v>173</v>
      </c>
      <c r="B266" s="151">
        <v>44551</v>
      </c>
      <c r="C266" s="151"/>
      <c r="D266" s="152" t="s">
        <v>131</v>
      </c>
      <c r="E266" s="153" t="s">
        <v>577</v>
      </c>
      <c r="F266" s="154">
        <v>2300</v>
      </c>
      <c r="G266" s="153"/>
      <c r="H266" s="153">
        <f>(2820+2200)/2</f>
        <v>2510</v>
      </c>
      <c r="I266" s="155">
        <v>3000</v>
      </c>
      <c r="J266" s="156" t="s">
        <v>816</v>
      </c>
      <c r="K266" s="157">
        <f t="shared" si="68"/>
        <v>210</v>
      </c>
      <c r="L266" s="158">
        <f t="shared" si="69"/>
        <v>9.1304347826086957E-2</v>
      </c>
      <c r="M266" s="153" t="s">
        <v>580</v>
      </c>
      <c r="N266" s="159">
        <v>44649</v>
      </c>
      <c r="O266" s="1"/>
      <c r="S266" s="199"/>
    </row>
    <row r="267" spans="1:19" ht="12.75" customHeight="1">
      <c r="A267" s="150">
        <v>174</v>
      </c>
      <c r="B267" s="151">
        <v>44606</v>
      </c>
      <c r="C267" s="151"/>
      <c r="D267" s="152" t="s">
        <v>428</v>
      </c>
      <c r="E267" s="153" t="s">
        <v>577</v>
      </c>
      <c r="F267" s="154">
        <v>635</v>
      </c>
      <c r="G267" s="153"/>
      <c r="H267" s="153">
        <v>700</v>
      </c>
      <c r="I267" s="155">
        <v>764</v>
      </c>
      <c r="J267" s="156" t="s">
        <v>845</v>
      </c>
      <c r="K267" s="157">
        <f t="shared" ref="K267" si="70">H267-F267</f>
        <v>65</v>
      </c>
      <c r="L267" s="158">
        <f t="shared" ref="L267" si="71">K267/F267</f>
        <v>0.10236220472440945</v>
      </c>
      <c r="M267" s="153" t="s">
        <v>580</v>
      </c>
      <c r="N267" s="159">
        <v>45159</v>
      </c>
      <c r="O267" s="37"/>
      <c r="S267" s="199"/>
    </row>
    <row r="268" spans="1:19" ht="12.75" customHeight="1">
      <c r="A268" s="150">
        <v>175</v>
      </c>
      <c r="B268" s="151">
        <v>44613</v>
      </c>
      <c r="C268" s="151"/>
      <c r="D268" s="152" t="s">
        <v>438</v>
      </c>
      <c r="E268" s="153" t="s">
        <v>577</v>
      </c>
      <c r="F268" s="154">
        <v>1255</v>
      </c>
      <c r="G268" s="153"/>
      <c r="H268" s="153">
        <v>1515</v>
      </c>
      <c r="I268" s="155">
        <v>1510</v>
      </c>
      <c r="J268" s="156" t="s">
        <v>664</v>
      </c>
      <c r="K268" s="157">
        <f>H268-F268</f>
        <v>260</v>
      </c>
      <c r="L268" s="158">
        <f>K268/F268</f>
        <v>0.20717131474103587</v>
      </c>
      <c r="M268" s="153" t="s">
        <v>580</v>
      </c>
      <c r="N268" s="159">
        <v>44834</v>
      </c>
      <c r="O268" s="37"/>
      <c r="S268" s="199"/>
    </row>
    <row r="269" spans="1:19" ht="12.75" customHeight="1">
      <c r="A269">
        <v>176</v>
      </c>
      <c r="B269" s="201">
        <v>44670</v>
      </c>
      <c r="C269" s="201"/>
      <c r="D269" s="53" t="s">
        <v>540</v>
      </c>
      <c r="E269" s="202" t="s">
        <v>577</v>
      </c>
      <c r="F269" s="51" t="s">
        <v>817</v>
      </c>
      <c r="G269" s="51"/>
      <c r="H269" s="51"/>
      <c r="I269" s="51">
        <v>553</v>
      </c>
      <c r="J269" s="51" t="s">
        <v>578</v>
      </c>
      <c r="K269" s="51"/>
      <c r="L269" s="51"/>
      <c r="M269" s="51"/>
      <c r="N269" s="51"/>
      <c r="O269" s="37"/>
      <c r="S269" s="199"/>
    </row>
    <row r="270" spans="1:19" ht="12.75" customHeight="1">
      <c r="A270" s="181">
        <v>177</v>
      </c>
      <c r="B270" s="182">
        <v>44746</v>
      </c>
      <c r="C270" s="182"/>
      <c r="D270" s="183" t="s">
        <v>818</v>
      </c>
      <c r="E270" s="184" t="s">
        <v>577</v>
      </c>
      <c r="F270" s="184">
        <v>207.5</v>
      </c>
      <c r="G270" s="184"/>
      <c r="H270" s="184">
        <v>254</v>
      </c>
      <c r="I270" s="186">
        <v>254</v>
      </c>
      <c r="J270" s="156" t="s">
        <v>664</v>
      </c>
      <c r="K270" s="157">
        <f t="shared" ref="K270:K272" si="72">H270-F270</f>
        <v>46.5</v>
      </c>
      <c r="L270" s="158">
        <f t="shared" ref="L270:L272" si="73">K270/F270</f>
        <v>0.22409638554216868</v>
      </c>
      <c r="M270" s="153" t="s">
        <v>580</v>
      </c>
      <c r="N270" s="159">
        <v>44792</v>
      </c>
      <c r="O270" s="1"/>
      <c r="S270" s="199"/>
    </row>
    <row r="271" spans="1:19" ht="12.75" customHeight="1">
      <c r="A271" s="181">
        <v>178</v>
      </c>
      <c r="B271" s="182">
        <v>44775</v>
      </c>
      <c r="C271" s="182"/>
      <c r="D271" s="183" t="s">
        <v>482</v>
      </c>
      <c r="E271" s="184" t="s">
        <v>577</v>
      </c>
      <c r="F271" s="184">
        <v>31.25</v>
      </c>
      <c r="G271" s="184"/>
      <c r="H271" s="184">
        <v>38.75</v>
      </c>
      <c r="I271" s="186">
        <v>38</v>
      </c>
      <c r="J271" s="156" t="s">
        <v>664</v>
      </c>
      <c r="K271" s="157">
        <f t="shared" si="72"/>
        <v>7.5</v>
      </c>
      <c r="L271" s="158">
        <f t="shared" si="73"/>
        <v>0.24</v>
      </c>
      <c r="M271" s="153" t="s">
        <v>580</v>
      </c>
      <c r="N271" s="159">
        <v>44844</v>
      </c>
      <c r="O271" s="37"/>
      <c r="S271" s="54"/>
    </row>
    <row r="272" spans="1:19" ht="12.75" customHeight="1">
      <c r="A272" s="181">
        <v>179</v>
      </c>
      <c r="B272" s="182">
        <v>44841</v>
      </c>
      <c r="C272" s="182"/>
      <c r="D272" s="183" t="s">
        <v>819</v>
      </c>
      <c r="E272" s="184" t="s">
        <v>577</v>
      </c>
      <c r="F272" s="154">
        <v>665</v>
      </c>
      <c r="G272" s="184"/>
      <c r="H272" s="184">
        <v>807.5</v>
      </c>
      <c r="I272" s="186">
        <v>840</v>
      </c>
      <c r="J272" s="156" t="s">
        <v>816</v>
      </c>
      <c r="K272" s="157">
        <f t="shared" si="72"/>
        <v>142.5</v>
      </c>
      <c r="L272" s="158">
        <f t="shared" si="73"/>
        <v>0.21428571428571427</v>
      </c>
      <c r="M272" s="153" t="s">
        <v>580</v>
      </c>
      <c r="N272" s="159">
        <v>45097</v>
      </c>
      <c r="O272" s="37"/>
      <c r="S272" s="54"/>
    </row>
    <row r="273" spans="1:39" ht="12.75" customHeight="1">
      <c r="A273" s="181">
        <v>180</v>
      </c>
      <c r="B273" s="182">
        <v>44844</v>
      </c>
      <c r="C273" s="182"/>
      <c r="D273" s="183" t="s">
        <v>430</v>
      </c>
      <c r="E273" s="184" t="s">
        <v>577</v>
      </c>
      <c r="F273" s="154">
        <v>227.5</v>
      </c>
      <c r="G273" s="184"/>
      <c r="H273" s="184">
        <v>270</v>
      </c>
      <c r="I273" s="186">
        <v>291</v>
      </c>
      <c r="J273" s="156" t="s">
        <v>847</v>
      </c>
      <c r="K273" s="157">
        <f t="shared" ref="K273" si="74">H273-F273</f>
        <v>42.5</v>
      </c>
      <c r="L273" s="158">
        <f t="shared" ref="L273" si="75">K273/F273</f>
        <v>0.18681318681318682</v>
      </c>
      <c r="M273" s="153" t="s">
        <v>580</v>
      </c>
      <c r="N273" s="159">
        <v>45160</v>
      </c>
      <c r="O273" s="37"/>
      <c r="R273" s="37"/>
      <c r="S273" s="54"/>
    </row>
    <row r="274" spans="1:39" ht="12.75" customHeight="1">
      <c r="A274" s="181">
        <v>181</v>
      </c>
      <c r="B274" s="182">
        <v>44845</v>
      </c>
      <c r="C274" s="182"/>
      <c r="D274" s="183" t="s">
        <v>428</v>
      </c>
      <c r="E274" s="184" t="s">
        <v>577</v>
      </c>
      <c r="F274" s="154">
        <v>555</v>
      </c>
      <c r="G274" s="184"/>
      <c r="H274" s="184">
        <v>700</v>
      </c>
      <c r="I274" s="186">
        <v>765</v>
      </c>
      <c r="J274" s="156" t="s">
        <v>846</v>
      </c>
      <c r="K274" s="157">
        <f t="shared" ref="K274" si="76">H274-F274</f>
        <v>145</v>
      </c>
      <c r="L274" s="158">
        <f t="shared" ref="L274" si="77">K274/F274</f>
        <v>0.26126126126126126</v>
      </c>
      <c r="M274" s="153" t="s">
        <v>580</v>
      </c>
      <c r="N274" s="159">
        <v>45159</v>
      </c>
      <c r="O274" s="37"/>
      <c r="R274" s="37"/>
      <c r="S274" s="54"/>
    </row>
    <row r="275" spans="1:39" ht="12.75" customHeight="1">
      <c r="A275" s="181">
        <v>182</v>
      </c>
      <c r="B275" s="182">
        <v>44981</v>
      </c>
      <c r="C275" s="182"/>
      <c r="D275" s="183" t="s">
        <v>445</v>
      </c>
      <c r="E275" s="184" t="s">
        <v>577</v>
      </c>
      <c r="F275" s="154">
        <v>1675</v>
      </c>
      <c r="G275" s="184"/>
      <c r="H275" s="184">
        <v>2080</v>
      </c>
      <c r="I275" s="186">
        <v>2080</v>
      </c>
      <c r="J275" s="156" t="s">
        <v>664</v>
      </c>
      <c r="K275" s="157">
        <f t="shared" ref="K275:K280" si="78">H275-F275</f>
        <v>405</v>
      </c>
      <c r="L275" s="158">
        <f t="shared" ref="L275:L280" si="79">K275/F275</f>
        <v>0.2417910447761194</v>
      </c>
      <c r="M275" s="153" t="s">
        <v>580</v>
      </c>
      <c r="N275" s="159">
        <v>45119</v>
      </c>
      <c r="O275" s="37"/>
      <c r="S275" s="54" t="s">
        <v>843</v>
      </c>
    </row>
    <row r="276" spans="1:39" ht="12.75" customHeight="1">
      <c r="A276" s="181">
        <v>183</v>
      </c>
      <c r="B276" s="182">
        <v>44986</v>
      </c>
      <c r="C276" s="182"/>
      <c r="D276" s="183" t="s">
        <v>482</v>
      </c>
      <c r="E276" s="184" t="s">
        <v>577</v>
      </c>
      <c r="F276" s="154">
        <v>57.5</v>
      </c>
      <c r="G276" s="184"/>
      <c r="H276" s="184">
        <v>120</v>
      </c>
      <c r="I276" s="186">
        <v>120</v>
      </c>
      <c r="J276" s="156" t="s">
        <v>664</v>
      </c>
      <c r="K276" s="157">
        <f t="shared" si="78"/>
        <v>62.5</v>
      </c>
      <c r="L276" s="158">
        <f t="shared" si="79"/>
        <v>1.0869565217391304</v>
      </c>
      <c r="M276" s="153" t="s">
        <v>580</v>
      </c>
      <c r="N276" s="159">
        <v>45049</v>
      </c>
      <c r="O276" s="37"/>
      <c r="S276" s="54" t="s">
        <v>843</v>
      </c>
    </row>
    <row r="277" spans="1:39" ht="12.75" customHeight="1">
      <c r="A277" s="181">
        <v>184</v>
      </c>
      <c r="B277" s="182">
        <v>45008</v>
      </c>
      <c r="C277" s="182"/>
      <c r="D277" s="183" t="s">
        <v>499</v>
      </c>
      <c r="E277" s="184" t="s">
        <v>577</v>
      </c>
      <c r="F277" s="154">
        <v>2765</v>
      </c>
      <c r="G277" s="184"/>
      <c r="H277" s="184">
        <v>3547.5</v>
      </c>
      <c r="I277" s="186">
        <v>3523</v>
      </c>
      <c r="J277" s="156" t="s">
        <v>664</v>
      </c>
      <c r="K277" s="157">
        <f t="shared" si="78"/>
        <v>782.5</v>
      </c>
      <c r="L277" s="158">
        <f t="shared" si="79"/>
        <v>0.28300180831826399</v>
      </c>
      <c r="M277" s="153" t="s">
        <v>580</v>
      </c>
      <c r="N277" s="159">
        <v>45177</v>
      </c>
      <c r="O277" s="37"/>
      <c r="S277" s="54" t="s">
        <v>843</v>
      </c>
    </row>
    <row r="278" spans="1:39" ht="12.75" customHeight="1">
      <c r="A278" s="181">
        <v>185</v>
      </c>
      <c r="B278" s="182">
        <v>45027</v>
      </c>
      <c r="C278" s="182"/>
      <c r="D278" s="183" t="s">
        <v>820</v>
      </c>
      <c r="E278" s="184" t="s">
        <v>577</v>
      </c>
      <c r="F278" s="184">
        <v>460</v>
      </c>
      <c r="G278" s="184"/>
      <c r="H278" s="184">
        <v>825</v>
      </c>
      <c r="I278" s="186">
        <v>810</v>
      </c>
      <c r="J278" s="156" t="s">
        <v>664</v>
      </c>
      <c r="K278" s="157">
        <f t="shared" si="78"/>
        <v>365</v>
      </c>
      <c r="L278" s="158">
        <f t="shared" si="79"/>
        <v>0.79347826086956519</v>
      </c>
      <c r="M278" s="153" t="s">
        <v>580</v>
      </c>
      <c r="N278" s="159">
        <v>45155</v>
      </c>
      <c r="O278" s="37"/>
      <c r="S278" s="54" t="s">
        <v>843</v>
      </c>
    </row>
    <row r="279" spans="1:39" ht="12.75" customHeight="1">
      <c r="A279" s="181">
        <v>186</v>
      </c>
      <c r="B279" s="182">
        <v>45050</v>
      </c>
      <c r="C279" s="182"/>
      <c r="D279" s="183" t="s">
        <v>42</v>
      </c>
      <c r="E279" s="184" t="s">
        <v>577</v>
      </c>
      <c r="F279" s="184">
        <v>3630</v>
      </c>
      <c r="G279" s="184"/>
      <c r="H279" s="184">
        <v>5150</v>
      </c>
      <c r="I279" s="186">
        <v>5040</v>
      </c>
      <c r="J279" s="156" t="s">
        <v>664</v>
      </c>
      <c r="K279" s="157">
        <f t="shared" si="78"/>
        <v>1520</v>
      </c>
      <c r="L279" s="158">
        <f t="shared" si="79"/>
        <v>0.41873278236914602</v>
      </c>
      <c r="M279" s="153" t="s">
        <v>580</v>
      </c>
      <c r="N279" s="159">
        <v>45344</v>
      </c>
      <c r="O279" s="37"/>
      <c r="S279" s="54" t="s">
        <v>843</v>
      </c>
    </row>
    <row r="280" spans="1:39" ht="12.75" customHeight="1">
      <c r="A280" s="181">
        <v>187</v>
      </c>
      <c r="B280" s="182">
        <v>45075</v>
      </c>
      <c r="C280" s="182"/>
      <c r="D280" s="183" t="s">
        <v>821</v>
      </c>
      <c r="E280" s="184" t="s">
        <v>577</v>
      </c>
      <c r="F280" s="154">
        <v>585</v>
      </c>
      <c r="G280" s="184"/>
      <c r="H280" s="184">
        <v>732</v>
      </c>
      <c r="I280" s="186">
        <v>732</v>
      </c>
      <c r="J280" s="156" t="s">
        <v>664</v>
      </c>
      <c r="K280" s="157">
        <f t="shared" si="78"/>
        <v>147</v>
      </c>
      <c r="L280" s="158">
        <f t="shared" si="79"/>
        <v>0.25128205128205128</v>
      </c>
      <c r="M280" s="153" t="s">
        <v>580</v>
      </c>
      <c r="N280" s="159">
        <v>45152</v>
      </c>
      <c r="O280" s="37"/>
      <c r="R280" s="37"/>
      <c r="S280" s="54" t="s">
        <v>843</v>
      </c>
      <c r="U280" s="37"/>
      <c r="W280" s="37"/>
      <c r="X280" s="54"/>
      <c r="Z280" s="37"/>
      <c r="AB280" s="37"/>
      <c r="AC280" s="54"/>
      <c r="AE280" s="37"/>
      <c r="AG280" s="37"/>
      <c r="AH280" s="54"/>
      <c r="AJ280" s="37"/>
      <c r="AL280" s="37"/>
      <c r="AM280" s="54"/>
    </row>
    <row r="281" spans="1:39" ht="12.75" customHeight="1">
      <c r="A281" s="200">
        <v>188</v>
      </c>
      <c r="B281" s="201">
        <v>45078</v>
      </c>
      <c r="C281" s="53"/>
      <c r="D281" s="53" t="s">
        <v>529</v>
      </c>
      <c r="E281" s="202" t="s">
        <v>577</v>
      </c>
      <c r="F281" s="51" t="s">
        <v>822</v>
      </c>
      <c r="G281" s="51"/>
      <c r="H281" s="51"/>
      <c r="I281" s="51">
        <v>4300</v>
      </c>
      <c r="J281" s="51" t="s">
        <v>578</v>
      </c>
      <c r="K281" s="51"/>
      <c r="L281" s="51"/>
      <c r="M281" s="51"/>
      <c r="N281" s="51"/>
      <c r="O281" s="37"/>
      <c r="R281" s="37"/>
      <c r="S281" s="54" t="s">
        <v>843</v>
      </c>
      <c r="U281" s="37"/>
      <c r="W281" s="37"/>
      <c r="X281" s="54"/>
      <c r="Z281" s="37"/>
      <c r="AB281" s="37"/>
      <c r="AC281" s="54"/>
      <c r="AE281" s="37"/>
      <c r="AG281" s="37"/>
      <c r="AH281" s="54"/>
      <c r="AJ281" s="37"/>
      <c r="AL281" s="37"/>
      <c r="AM281" s="54"/>
    </row>
    <row r="282" spans="1:39" ht="12.75" customHeight="1">
      <c r="A282" s="181">
        <v>189</v>
      </c>
      <c r="B282" s="182">
        <v>45103</v>
      </c>
      <c r="C282" s="182"/>
      <c r="D282" s="183" t="s">
        <v>841</v>
      </c>
      <c r="E282" s="184" t="s">
        <v>577</v>
      </c>
      <c r="F282" s="154">
        <v>282.5</v>
      </c>
      <c r="G282" s="184"/>
      <c r="H282" s="184">
        <v>383</v>
      </c>
      <c r="I282" s="186">
        <v>383</v>
      </c>
      <c r="J282" s="156" t="s">
        <v>664</v>
      </c>
      <c r="K282" s="157">
        <f>H282-F282</f>
        <v>100.5</v>
      </c>
      <c r="L282" s="158">
        <f>K282/F282</f>
        <v>0.35575221238938054</v>
      </c>
      <c r="M282" s="153" t="s">
        <v>580</v>
      </c>
      <c r="N282" s="159">
        <v>45265</v>
      </c>
      <c r="O282" s="37"/>
      <c r="R282" s="37"/>
      <c r="S282" s="54" t="s">
        <v>843</v>
      </c>
      <c r="U282" s="37"/>
      <c r="W282" s="37"/>
      <c r="X282" s="54"/>
      <c r="Z282" s="37"/>
      <c r="AB282" s="37"/>
      <c r="AC282" s="54"/>
      <c r="AE282" s="37"/>
      <c r="AG282" s="37"/>
      <c r="AH282" s="54"/>
      <c r="AJ282" s="37"/>
      <c r="AL282" s="37"/>
      <c r="AM282" s="54"/>
    </row>
    <row r="283" spans="1:39" ht="12.75" customHeight="1">
      <c r="A283" s="181">
        <v>190</v>
      </c>
      <c r="B283" s="182">
        <v>45120</v>
      </c>
      <c r="C283" s="182"/>
      <c r="D283" s="183" t="s">
        <v>528</v>
      </c>
      <c r="E283" s="184" t="s">
        <v>577</v>
      </c>
      <c r="F283" s="154">
        <v>2312.5</v>
      </c>
      <c r="G283" s="184"/>
      <c r="H283" s="184">
        <v>2935</v>
      </c>
      <c r="I283" s="186">
        <v>2935</v>
      </c>
      <c r="J283" s="156" t="s">
        <v>664</v>
      </c>
      <c r="K283" s="157">
        <f>H283-F283</f>
        <v>622.5</v>
      </c>
      <c r="L283" s="158">
        <f>K283/F283</f>
        <v>0.26918918918918922</v>
      </c>
      <c r="M283" s="153" t="s">
        <v>580</v>
      </c>
      <c r="N283" s="159">
        <v>45177</v>
      </c>
      <c r="O283" s="37"/>
      <c r="R283" s="37"/>
      <c r="S283" s="54" t="s">
        <v>843</v>
      </c>
      <c r="U283" s="37"/>
      <c r="W283" s="37"/>
      <c r="X283" s="54"/>
      <c r="Z283" s="37"/>
      <c r="AB283" s="37"/>
      <c r="AC283" s="54"/>
      <c r="AE283" s="37"/>
      <c r="AG283" s="37"/>
      <c r="AH283" s="54"/>
      <c r="AJ283" s="37"/>
      <c r="AL283" s="37"/>
      <c r="AM283" s="54"/>
    </row>
    <row r="284" spans="1:39" ht="12.75" customHeight="1">
      <c r="A284" s="181">
        <v>191</v>
      </c>
      <c r="B284" s="182">
        <v>45125</v>
      </c>
      <c r="C284" s="182"/>
      <c r="D284" s="183" t="s">
        <v>203</v>
      </c>
      <c r="E284" s="184" t="s">
        <v>577</v>
      </c>
      <c r="F284" s="154">
        <v>3980</v>
      </c>
      <c r="G284" s="184"/>
      <c r="H284" s="184">
        <v>4895</v>
      </c>
      <c r="I284" s="186">
        <v>4895</v>
      </c>
      <c r="J284" s="156" t="s">
        <v>664</v>
      </c>
      <c r="K284" s="157">
        <f>H284-F284</f>
        <v>915</v>
      </c>
      <c r="L284" s="158">
        <f>K284/F284</f>
        <v>0.22989949748743718</v>
      </c>
      <c r="M284" s="153" t="s">
        <v>580</v>
      </c>
      <c r="N284" s="159">
        <v>45155</v>
      </c>
      <c r="O284" s="37"/>
      <c r="S284" s="54" t="s">
        <v>843</v>
      </c>
      <c r="U284" s="37"/>
      <c r="X284" s="54"/>
      <c r="Z284" s="37"/>
      <c r="AC284" s="54"/>
      <c r="AE284" s="37"/>
      <c r="AH284" s="54"/>
      <c r="AJ284" s="37"/>
      <c r="AM284" s="54"/>
    </row>
    <row r="285" spans="1:39" ht="12.75" customHeight="1">
      <c r="A285" s="181">
        <v>192</v>
      </c>
      <c r="B285" s="182">
        <v>45145</v>
      </c>
      <c r="C285" s="182"/>
      <c r="D285" s="183" t="s">
        <v>844</v>
      </c>
      <c r="E285" s="184" t="s">
        <v>577</v>
      </c>
      <c r="F285" s="154">
        <v>565</v>
      </c>
      <c r="G285" s="184"/>
      <c r="H285" s="184">
        <v>725</v>
      </c>
      <c r="I285" s="186">
        <v>725</v>
      </c>
      <c r="J285" s="156" t="s">
        <v>664</v>
      </c>
      <c r="K285" s="157">
        <f>H285-F285</f>
        <v>160</v>
      </c>
      <c r="L285" s="158">
        <f>K285/F285</f>
        <v>0.2831858407079646</v>
      </c>
      <c r="M285" s="153" t="s">
        <v>580</v>
      </c>
      <c r="N285" s="159">
        <v>45169</v>
      </c>
      <c r="O285" s="37"/>
      <c r="S285" s="54" t="s">
        <v>843</v>
      </c>
      <c r="U285" s="37"/>
      <c r="X285" s="54"/>
      <c r="Z285" s="37"/>
      <c r="AC285" s="54"/>
      <c r="AE285" s="37"/>
      <c r="AH285" s="54"/>
      <c r="AJ285" s="37"/>
      <c r="AM285" s="54"/>
    </row>
    <row r="286" spans="1:39" ht="12.75" customHeight="1">
      <c r="A286" s="267">
        <v>193</v>
      </c>
      <c r="B286" s="268">
        <v>45167</v>
      </c>
      <c r="C286" s="268"/>
      <c r="D286" s="269" t="s">
        <v>848</v>
      </c>
      <c r="E286" s="270" t="s">
        <v>577</v>
      </c>
      <c r="F286" s="154">
        <v>700</v>
      </c>
      <c r="G286" s="270"/>
      <c r="H286" s="270">
        <v>950</v>
      </c>
      <c r="I286" s="271">
        <v>950</v>
      </c>
      <c r="J286" s="272" t="s">
        <v>664</v>
      </c>
      <c r="K286" s="157">
        <f>H286-F286</f>
        <v>250</v>
      </c>
      <c r="L286" s="158">
        <f>K286/F286</f>
        <v>0.35714285714285715</v>
      </c>
      <c r="M286" s="153" t="s">
        <v>580</v>
      </c>
      <c r="N286" s="159">
        <v>45261</v>
      </c>
      <c r="O286" s="37"/>
      <c r="S286" s="54" t="s">
        <v>843</v>
      </c>
      <c r="U286" s="37"/>
      <c r="X286" s="54"/>
      <c r="Z286" s="37"/>
      <c r="AC286" s="54"/>
      <c r="AE286" s="37"/>
      <c r="AH286" s="54"/>
      <c r="AJ286" s="37"/>
      <c r="AM286" s="54"/>
    </row>
    <row r="287" spans="1:39" ht="12.75" customHeight="1">
      <c r="A287" s="200">
        <v>194</v>
      </c>
      <c r="B287" s="201">
        <v>45184</v>
      </c>
      <c r="C287" s="53"/>
      <c r="D287" s="53" t="s">
        <v>531</v>
      </c>
      <c r="E287" s="202" t="s">
        <v>577</v>
      </c>
      <c r="F287" s="51" t="s">
        <v>850</v>
      </c>
      <c r="G287" s="51"/>
      <c r="H287" s="51"/>
      <c r="I287" s="51">
        <v>480</v>
      </c>
      <c r="J287" s="51" t="s">
        <v>578</v>
      </c>
      <c r="K287" s="51"/>
      <c r="L287" s="51"/>
      <c r="M287" s="51"/>
      <c r="N287" s="51"/>
      <c r="O287" s="37"/>
      <c r="S287" s="54" t="s">
        <v>843</v>
      </c>
      <c r="U287" s="37"/>
      <c r="X287" s="54"/>
      <c r="Z287" s="37"/>
      <c r="AC287" s="54"/>
      <c r="AE287" s="37"/>
      <c r="AH287" s="54"/>
      <c r="AJ287" s="37"/>
      <c r="AM287" s="54"/>
    </row>
    <row r="288" spans="1:39" ht="12.75" customHeight="1">
      <c r="A288" s="200">
        <v>195</v>
      </c>
      <c r="B288" s="201">
        <v>45203</v>
      </c>
      <c r="C288" s="53"/>
      <c r="D288" s="53" t="s">
        <v>176</v>
      </c>
      <c r="E288" s="202" t="s">
        <v>577</v>
      </c>
      <c r="F288" s="51" t="s">
        <v>851</v>
      </c>
      <c r="G288" s="51"/>
      <c r="H288" s="51"/>
      <c r="I288" s="51">
        <v>1198</v>
      </c>
      <c r="J288" s="51" t="s">
        <v>578</v>
      </c>
      <c r="K288" s="51"/>
      <c r="L288" s="51"/>
      <c r="M288" s="51"/>
      <c r="N288" s="51"/>
      <c r="O288" s="37"/>
      <c r="S288" s="54" t="s">
        <v>855</v>
      </c>
      <c r="U288" s="37"/>
      <c r="X288" s="54"/>
      <c r="Z288" s="37"/>
      <c r="AC288" s="54"/>
      <c r="AE288" s="37"/>
      <c r="AH288" s="54"/>
      <c r="AJ288" s="37"/>
      <c r="AM288" s="54"/>
    </row>
    <row r="289" spans="1:39" ht="12.75" customHeight="1">
      <c r="A289" s="267">
        <v>196</v>
      </c>
      <c r="B289" s="268">
        <v>45216</v>
      </c>
      <c r="C289" s="268"/>
      <c r="D289" s="269" t="s">
        <v>107</v>
      </c>
      <c r="E289" s="270" t="s">
        <v>577</v>
      </c>
      <c r="F289" s="154">
        <v>5425</v>
      </c>
      <c r="G289" s="270"/>
      <c r="H289" s="270">
        <v>6880</v>
      </c>
      <c r="I289" s="271">
        <v>6870</v>
      </c>
      <c r="J289" s="272" t="s">
        <v>664</v>
      </c>
      <c r="K289" s="157">
        <f>H289-F289</f>
        <v>1455</v>
      </c>
      <c r="L289" s="158">
        <f>K289/F289</f>
        <v>0.26820276497695855</v>
      </c>
      <c r="M289" s="153" t="s">
        <v>580</v>
      </c>
      <c r="N289" s="159">
        <v>45342</v>
      </c>
      <c r="O289" s="37"/>
      <c r="S289" s="54" t="s">
        <v>855</v>
      </c>
      <c r="U289" s="37"/>
      <c r="X289" s="54"/>
      <c r="Z289" s="37"/>
      <c r="AC289" s="54"/>
      <c r="AE289" s="37"/>
      <c r="AH289" s="54"/>
      <c r="AJ289" s="37"/>
      <c r="AM289" s="54"/>
    </row>
    <row r="290" spans="1:39" ht="12.75" customHeight="1">
      <c r="A290" s="267">
        <v>197</v>
      </c>
      <c r="B290" s="268">
        <v>45216</v>
      </c>
      <c r="C290" s="268"/>
      <c r="D290" s="269" t="s">
        <v>852</v>
      </c>
      <c r="E290" s="270" t="s">
        <v>577</v>
      </c>
      <c r="F290" s="154">
        <v>1090</v>
      </c>
      <c r="G290" s="270"/>
      <c r="H290" s="270">
        <v>1415</v>
      </c>
      <c r="I290" s="271">
        <v>1415</v>
      </c>
      <c r="J290" s="272" t="s">
        <v>664</v>
      </c>
      <c r="K290" s="157">
        <f>H290-F290</f>
        <v>325</v>
      </c>
      <c r="L290" s="158">
        <f>K290/F290</f>
        <v>0.29816513761467889</v>
      </c>
      <c r="M290" s="153" t="s">
        <v>580</v>
      </c>
      <c r="N290" s="159">
        <v>45282</v>
      </c>
      <c r="O290" s="37"/>
      <c r="S290" s="54" t="s">
        <v>843</v>
      </c>
      <c r="U290" s="37"/>
      <c r="X290" s="54"/>
      <c r="Z290" s="37"/>
      <c r="AC290" s="54"/>
      <c r="AE290" s="37"/>
      <c r="AH290" s="54"/>
      <c r="AJ290" s="37"/>
      <c r="AM290" s="54"/>
    </row>
    <row r="291" spans="1:39" ht="12.75" customHeight="1">
      <c r="A291" s="267">
        <v>198</v>
      </c>
      <c r="B291" s="268">
        <v>45236</v>
      </c>
      <c r="C291" s="268"/>
      <c r="D291" s="269" t="s">
        <v>856</v>
      </c>
      <c r="E291" s="270" t="s">
        <v>577</v>
      </c>
      <c r="F291" s="154">
        <v>1270</v>
      </c>
      <c r="G291" s="270"/>
      <c r="H291" s="270">
        <v>1613</v>
      </c>
      <c r="I291" s="271">
        <v>1613</v>
      </c>
      <c r="J291" s="272" t="s">
        <v>664</v>
      </c>
      <c r="K291" s="157">
        <f>H291-F291</f>
        <v>343</v>
      </c>
      <c r="L291" s="158">
        <f>K291/F291</f>
        <v>0.27007874015748029</v>
      </c>
      <c r="M291" s="153" t="s">
        <v>580</v>
      </c>
      <c r="N291" s="159">
        <v>45246</v>
      </c>
      <c r="O291" s="37"/>
      <c r="S291" s="54" t="s">
        <v>855</v>
      </c>
      <c r="U291" s="37"/>
      <c r="X291" s="54"/>
      <c r="Z291" s="37"/>
      <c r="AC291" s="54"/>
      <c r="AE291" s="37"/>
      <c r="AH291" s="54"/>
      <c r="AJ291" s="37"/>
      <c r="AM291" s="54"/>
    </row>
    <row r="292" spans="1:39" ht="12.75" customHeight="1">
      <c r="A292" s="200">
        <v>199</v>
      </c>
      <c r="B292" s="201">
        <v>45251</v>
      </c>
      <c r="C292" s="53"/>
      <c r="D292" s="53" t="s">
        <v>857</v>
      </c>
      <c r="E292" s="202" t="s">
        <v>577</v>
      </c>
      <c r="F292" s="51" t="s">
        <v>858</v>
      </c>
      <c r="G292" s="51"/>
      <c r="H292" s="51"/>
      <c r="I292" s="51">
        <v>1490</v>
      </c>
      <c r="J292" s="51" t="s">
        <v>578</v>
      </c>
      <c r="K292" s="51"/>
      <c r="L292" s="51"/>
      <c r="M292" s="51"/>
      <c r="N292" s="51"/>
      <c r="O292" s="37"/>
      <c r="S292" s="54" t="s">
        <v>843</v>
      </c>
      <c r="U292" s="37"/>
      <c r="X292" s="54"/>
      <c r="Z292" s="37"/>
      <c r="AC292" s="54"/>
      <c r="AE292" s="37"/>
      <c r="AH292" s="54"/>
      <c r="AJ292" s="37"/>
      <c r="AM292" s="54"/>
    </row>
    <row r="293" spans="1:39" ht="12.75" customHeight="1">
      <c r="A293" s="200">
        <v>200</v>
      </c>
      <c r="B293" s="201">
        <v>45254</v>
      </c>
      <c r="C293" s="53"/>
      <c r="D293" s="53" t="s">
        <v>856</v>
      </c>
      <c r="E293" s="202" t="s">
        <v>577</v>
      </c>
      <c r="F293" s="51" t="s">
        <v>859</v>
      </c>
      <c r="G293" s="51"/>
      <c r="H293" s="51"/>
      <c r="I293" s="51">
        <v>1806</v>
      </c>
      <c r="J293" s="51" t="s">
        <v>578</v>
      </c>
      <c r="K293" s="51"/>
      <c r="L293" s="51"/>
      <c r="M293" s="51"/>
      <c r="N293" s="51"/>
      <c r="O293" s="37"/>
      <c r="S293" s="54" t="s">
        <v>855</v>
      </c>
      <c r="U293" s="37"/>
      <c r="X293" s="54"/>
      <c r="Z293" s="37"/>
      <c r="AC293" s="54"/>
      <c r="AE293" s="37"/>
      <c r="AH293" s="54"/>
      <c r="AJ293" s="37"/>
      <c r="AM293" s="54"/>
    </row>
    <row r="294" spans="1:39" ht="12.75" customHeight="1">
      <c r="A294" s="200">
        <v>201</v>
      </c>
      <c r="B294" s="201">
        <v>45265</v>
      </c>
      <c r="C294" s="53"/>
      <c r="D294" s="216" t="s">
        <v>532</v>
      </c>
      <c r="E294" s="202" t="s">
        <v>577</v>
      </c>
      <c r="F294" s="51" t="s">
        <v>861</v>
      </c>
      <c r="G294" s="51"/>
      <c r="I294" s="51">
        <v>558</v>
      </c>
      <c r="J294" s="51" t="s">
        <v>578</v>
      </c>
      <c r="K294" s="51"/>
      <c r="L294" s="51"/>
      <c r="M294" s="51"/>
      <c r="N294" s="51"/>
      <c r="O294" s="37"/>
      <c r="S294" s="54" t="s">
        <v>843</v>
      </c>
      <c r="U294" s="37"/>
      <c r="X294" s="54"/>
      <c r="Z294" s="37"/>
      <c r="AC294" s="54"/>
      <c r="AE294" s="37"/>
      <c r="AH294" s="54"/>
      <c r="AJ294" s="37"/>
      <c r="AM294" s="54"/>
    </row>
    <row r="295" spans="1:39" ht="12.75" customHeight="1">
      <c r="A295" s="267">
        <v>202</v>
      </c>
      <c r="B295" s="268">
        <v>45272</v>
      </c>
      <c r="C295" s="268"/>
      <c r="D295" s="269" t="s">
        <v>862</v>
      </c>
      <c r="E295" s="270" t="s">
        <v>577</v>
      </c>
      <c r="F295" s="154">
        <v>4225</v>
      </c>
      <c r="G295" s="270"/>
      <c r="H295" s="270">
        <v>5512</v>
      </c>
      <c r="I295" s="271">
        <v>5512</v>
      </c>
      <c r="J295" s="272" t="s">
        <v>664</v>
      </c>
      <c r="K295" s="157">
        <f>H295-F295</f>
        <v>1287</v>
      </c>
      <c r="L295" s="158">
        <f>K295/F295</f>
        <v>0.30461538461538462</v>
      </c>
      <c r="M295" s="153" t="s">
        <v>580</v>
      </c>
      <c r="N295" s="159">
        <v>45329</v>
      </c>
      <c r="O295" s="37"/>
      <c r="S295" s="54" t="s">
        <v>855</v>
      </c>
      <c r="U295" s="37"/>
      <c r="X295" s="54"/>
      <c r="Z295" s="37"/>
      <c r="AC295" s="54"/>
      <c r="AE295" s="37"/>
      <c r="AH295" s="54"/>
      <c r="AJ295" s="37"/>
      <c r="AM295" s="54"/>
    </row>
    <row r="296" spans="1:39" ht="12.75" customHeight="1">
      <c r="A296" s="200">
        <v>203</v>
      </c>
      <c r="B296" s="201">
        <v>45292</v>
      </c>
      <c r="C296" s="53"/>
      <c r="D296" s="53" t="s">
        <v>314</v>
      </c>
      <c r="E296" s="202" t="s">
        <v>577</v>
      </c>
      <c r="F296" s="51" t="s">
        <v>863</v>
      </c>
      <c r="G296" s="51"/>
      <c r="H296" s="51"/>
      <c r="I296" s="51">
        <v>4909</v>
      </c>
      <c r="J296" s="51" t="s">
        <v>578</v>
      </c>
      <c r="K296" s="51"/>
      <c r="L296" s="51"/>
      <c r="M296" s="51"/>
      <c r="N296" s="51"/>
      <c r="O296" s="37"/>
      <c r="S296" s="54" t="s">
        <v>855</v>
      </c>
      <c r="U296" s="37"/>
      <c r="X296" s="54"/>
      <c r="Z296" s="37"/>
      <c r="AC296" s="54"/>
      <c r="AE296" s="37"/>
      <c r="AH296" s="54"/>
      <c r="AJ296" s="37"/>
      <c r="AM296" s="54"/>
    </row>
    <row r="297" spans="1:39" ht="12.75" customHeight="1">
      <c r="A297" s="200">
        <v>204</v>
      </c>
      <c r="B297" s="201">
        <v>45294</v>
      </c>
      <c r="C297" s="53"/>
      <c r="D297" s="53" t="s">
        <v>530</v>
      </c>
      <c r="E297" s="202" t="s">
        <v>577</v>
      </c>
      <c r="F297" s="51" t="s">
        <v>864</v>
      </c>
      <c r="G297" s="51"/>
      <c r="H297" s="51"/>
      <c r="I297" s="51">
        <v>1080</v>
      </c>
      <c r="J297" s="51" t="s">
        <v>578</v>
      </c>
      <c r="K297" s="51"/>
      <c r="L297" s="51"/>
      <c r="M297" s="51"/>
      <c r="N297" s="51"/>
      <c r="O297" s="37"/>
      <c r="S297" s="54" t="s">
        <v>843</v>
      </c>
      <c r="U297" s="37"/>
      <c r="X297" s="54"/>
      <c r="Z297" s="37"/>
      <c r="AC297" s="54"/>
      <c r="AE297" s="37"/>
      <c r="AH297" s="54"/>
      <c r="AJ297" s="37"/>
      <c r="AM297" s="54"/>
    </row>
    <row r="298" spans="1:39" ht="12.75" customHeight="1">
      <c r="A298" s="200">
        <v>205</v>
      </c>
      <c r="B298" s="201">
        <v>45315</v>
      </c>
      <c r="C298" s="53"/>
      <c r="D298" s="53" t="s">
        <v>315</v>
      </c>
      <c r="E298" s="202" t="s">
        <v>577</v>
      </c>
      <c r="F298" s="51" t="s">
        <v>867</v>
      </c>
      <c r="G298" s="51"/>
      <c r="H298" s="51"/>
      <c r="I298" s="51">
        <v>2077</v>
      </c>
      <c r="J298" s="51" t="s">
        <v>578</v>
      </c>
      <c r="K298" s="51"/>
      <c r="L298" s="51"/>
      <c r="M298" s="51"/>
      <c r="N298" s="51"/>
      <c r="O298" s="37"/>
      <c r="S298" s="54" t="s">
        <v>855</v>
      </c>
      <c r="U298" s="37"/>
      <c r="X298" s="54"/>
      <c r="Z298" s="37"/>
      <c r="AC298" s="54"/>
      <c r="AE298" s="37"/>
      <c r="AH298" s="54"/>
      <c r="AJ298" s="37"/>
      <c r="AM298" s="54"/>
    </row>
    <row r="299" spans="1:39" ht="12.75" customHeight="1">
      <c r="A299" s="200">
        <v>206</v>
      </c>
      <c r="B299" s="201">
        <v>45320</v>
      </c>
      <c r="C299" s="53"/>
      <c r="D299" s="53" t="s">
        <v>868</v>
      </c>
      <c r="E299" s="202" t="s">
        <v>577</v>
      </c>
      <c r="F299" s="51" t="s">
        <v>869</v>
      </c>
      <c r="G299" s="51"/>
      <c r="H299" s="51"/>
      <c r="I299" s="51">
        <v>2906</v>
      </c>
      <c r="J299" s="51" t="s">
        <v>578</v>
      </c>
      <c r="K299" s="51"/>
      <c r="L299" s="51"/>
      <c r="M299" s="51"/>
      <c r="N299" s="51"/>
      <c r="O299" s="37"/>
      <c r="S299" s="54" t="s">
        <v>843</v>
      </c>
      <c r="U299" s="37"/>
      <c r="X299" s="54"/>
      <c r="Z299" s="37"/>
      <c r="AC299" s="54"/>
      <c r="AE299" s="37"/>
      <c r="AH299" s="54"/>
      <c r="AJ299" s="37"/>
      <c r="AM299" s="54"/>
    </row>
    <row r="300" spans="1:39" ht="12.75" customHeight="1">
      <c r="A300" s="200">
        <v>207</v>
      </c>
      <c r="B300" s="201">
        <v>45331</v>
      </c>
      <c r="C300" s="53"/>
      <c r="D300" s="53" t="s">
        <v>528</v>
      </c>
      <c r="E300" s="202" t="s">
        <v>577</v>
      </c>
      <c r="F300" s="51" t="s">
        <v>878</v>
      </c>
      <c r="G300" s="51"/>
      <c r="H300" s="51"/>
      <c r="I300" s="51">
        <v>4096</v>
      </c>
      <c r="J300" s="51" t="s">
        <v>578</v>
      </c>
      <c r="K300" s="51"/>
      <c r="L300" s="51"/>
      <c r="M300" s="51"/>
      <c r="N300" s="51"/>
      <c r="O300" s="37"/>
      <c r="S300" s="54" t="s">
        <v>843</v>
      </c>
      <c r="U300" s="37"/>
      <c r="X300" s="54"/>
      <c r="Z300" s="37"/>
      <c r="AC300" s="54"/>
      <c r="AE300" s="37"/>
      <c r="AH300" s="54"/>
      <c r="AJ300" s="37"/>
      <c r="AM300" s="54"/>
    </row>
    <row r="301" spans="1:39" ht="12.75" customHeight="1">
      <c r="A301" s="200">
        <v>208</v>
      </c>
      <c r="B301" s="201">
        <v>45345</v>
      </c>
      <c r="C301" s="53"/>
      <c r="D301" s="53" t="s">
        <v>61</v>
      </c>
      <c r="E301" s="202" t="s">
        <v>577</v>
      </c>
      <c r="F301" s="51" t="s">
        <v>909</v>
      </c>
      <c r="G301" s="51"/>
      <c r="H301" s="51"/>
      <c r="I301" s="51">
        <v>2627</v>
      </c>
      <c r="J301" s="51" t="s">
        <v>578</v>
      </c>
      <c r="K301" s="51"/>
      <c r="L301" s="51"/>
      <c r="M301" s="51"/>
      <c r="N301" s="53"/>
      <c r="O301" s="37"/>
      <c r="S301" s="54" t="s">
        <v>855</v>
      </c>
      <c r="U301" s="37"/>
      <c r="X301" s="54"/>
      <c r="Z301" s="37"/>
      <c r="AC301" s="54"/>
      <c r="AE301" s="37"/>
      <c r="AH301" s="54"/>
      <c r="AJ301" s="37"/>
      <c r="AM301" s="54"/>
    </row>
    <row r="302" spans="1:39" ht="12.75" customHeight="1">
      <c r="A302" s="200">
        <v>209</v>
      </c>
      <c r="B302" s="201">
        <v>45356</v>
      </c>
      <c r="C302" s="53"/>
      <c r="D302" s="53" t="s">
        <v>848</v>
      </c>
      <c r="E302" s="202" t="s">
        <v>577</v>
      </c>
      <c r="F302" s="51" t="s">
        <v>955</v>
      </c>
      <c r="G302" s="51"/>
      <c r="H302" s="51"/>
      <c r="I302" s="51">
        <v>1170</v>
      </c>
      <c r="J302" s="51" t="s">
        <v>578</v>
      </c>
      <c r="K302" s="51"/>
      <c r="L302" s="51"/>
      <c r="M302" s="51"/>
      <c r="N302" s="53"/>
      <c r="O302" s="37"/>
      <c r="S302" s="54" t="s">
        <v>1007</v>
      </c>
      <c r="U302" s="37"/>
      <c r="X302" s="54"/>
      <c r="Z302" s="37"/>
      <c r="AC302" s="54"/>
      <c r="AE302" s="37"/>
      <c r="AH302" s="54"/>
      <c r="AJ302" s="37"/>
      <c r="AM302" s="54"/>
    </row>
    <row r="303" spans="1:39" ht="12.75" customHeight="1">
      <c r="B303" s="203" t="s">
        <v>823</v>
      </c>
      <c r="F303" s="54"/>
      <c r="G303" s="54"/>
      <c r="H303" s="54"/>
      <c r="I303" s="54"/>
      <c r="J303" s="37"/>
      <c r="K303" s="54"/>
      <c r="L303" s="54"/>
      <c r="M303" s="54"/>
      <c r="O303" s="37"/>
      <c r="S303" s="54"/>
      <c r="U303" s="37"/>
      <c r="X303" s="54"/>
      <c r="Z303" s="37"/>
      <c r="AC303" s="54"/>
      <c r="AE303" s="37"/>
      <c r="AH303" s="54"/>
      <c r="AJ303" s="37"/>
      <c r="AM303" s="54"/>
    </row>
    <row r="304" spans="1:39" ht="12.75" customHeight="1">
      <c r="A304" s="204"/>
      <c r="F304" s="54"/>
      <c r="G304" s="54"/>
      <c r="H304" s="54"/>
      <c r="I304" s="54"/>
      <c r="J304" s="37"/>
      <c r="K304" s="54"/>
      <c r="L304" s="54"/>
      <c r="M304" s="54"/>
      <c r="O304" s="37"/>
      <c r="S304" s="54"/>
      <c r="U304" s="37"/>
      <c r="X304" s="54"/>
      <c r="Z304" s="37"/>
      <c r="AC304" s="54"/>
      <c r="AE304" s="37"/>
      <c r="AH304" s="54"/>
      <c r="AJ304" s="37"/>
      <c r="AM304" s="54"/>
    </row>
    <row r="305" spans="1:19" ht="12.75" customHeight="1">
      <c r="A305" s="204"/>
      <c r="F305" s="54"/>
      <c r="G305" s="54"/>
      <c r="H305" s="54"/>
      <c r="I305" s="54"/>
      <c r="J305" s="37"/>
      <c r="K305" s="54"/>
      <c r="L305" s="54"/>
      <c r="M305" s="54"/>
      <c r="O305" s="37"/>
      <c r="S305" s="54"/>
    </row>
    <row r="306" spans="1:19" ht="12.75" customHeight="1">
      <c r="A306" s="51"/>
      <c r="F306" s="54"/>
      <c r="G306" s="54"/>
      <c r="H306" s="54"/>
      <c r="I306" s="54"/>
      <c r="J306" s="37"/>
      <c r="K306" s="54"/>
      <c r="L306" s="54"/>
      <c r="M306" s="54"/>
      <c r="O306" s="37"/>
      <c r="S306" s="54"/>
    </row>
    <row r="307" spans="1:19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S307" s="54"/>
    </row>
    <row r="308" spans="1:19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S308" s="54"/>
    </row>
    <row r="309" spans="1:19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S309" s="54"/>
    </row>
    <row r="310" spans="1:19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S310" s="54"/>
    </row>
    <row r="311" spans="1:19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S311" s="54"/>
    </row>
    <row r="312" spans="1:19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S312" s="54"/>
    </row>
    <row r="313" spans="1:19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S313" s="54"/>
    </row>
    <row r="314" spans="1:19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S314" s="54"/>
    </row>
    <row r="315" spans="1:19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S315" s="54"/>
    </row>
    <row r="316" spans="1:19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S316" s="54"/>
    </row>
    <row r="317" spans="1:19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S317" s="54"/>
    </row>
    <row r="318" spans="1:19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S318" s="54"/>
    </row>
    <row r="319" spans="1:19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S319" s="54"/>
    </row>
    <row r="320" spans="1:19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S320" s="54"/>
    </row>
    <row r="321" spans="6:19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S321" s="54"/>
    </row>
    <row r="322" spans="6:19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S322" s="54"/>
    </row>
    <row r="323" spans="6:19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S323" s="54"/>
    </row>
    <row r="324" spans="6:19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S324" s="54"/>
    </row>
    <row r="325" spans="6:19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S325" s="54"/>
    </row>
    <row r="326" spans="6:19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S326" s="54"/>
    </row>
    <row r="327" spans="6:19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S327" s="54"/>
    </row>
    <row r="328" spans="6:19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S328" s="54"/>
    </row>
    <row r="329" spans="6:19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S329" s="54"/>
    </row>
    <row r="330" spans="6:19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S330" s="54"/>
    </row>
    <row r="331" spans="6:19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S331" s="54"/>
    </row>
    <row r="332" spans="6:19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6:19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6:19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6:19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6:19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</sheetData>
  <autoFilter ref="S1:S301" xr:uid="{00000000-0009-0000-0000-000005000000}"/>
  <mergeCells count="12">
    <mergeCell ref="J63:J64"/>
    <mergeCell ref="P63:P64"/>
    <mergeCell ref="A63:A64"/>
    <mergeCell ref="B63:B64"/>
    <mergeCell ref="O63:O64"/>
    <mergeCell ref="M63:M64"/>
    <mergeCell ref="A72:A73"/>
    <mergeCell ref="B72:B73"/>
    <mergeCell ref="J72:J73"/>
    <mergeCell ref="A68:A69"/>
    <mergeCell ref="B68:B69"/>
    <mergeCell ref="J68:J69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2024-03-11T14:15:56Z</dcterms:modified>
</cp:coreProperties>
</file>