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ECH\Downloads\"/>
    </mc:Choice>
  </mc:AlternateContent>
  <xr:revisionPtr revIDLastSave="0" documentId="13_ncr:1_{82E69E83-7911-4B82-A9DC-C675E76A504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F&amp;O)'!$S$1:$S$291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4" i="6" l="1"/>
  <c r="P23" i="6"/>
  <c r="M66" i="6"/>
  <c r="K66" i="6"/>
  <c r="L51" i="6"/>
  <c r="K51" i="6"/>
  <c r="K50" i="6"/>
  <c r="L50" i="6"/>
  <c r="M50" i="6" s="1"/>
  <c r="M21" i="6"/>
  <c r="L21" i="6"/>
  <c r="K21" i="6"/>
  <c r="M51" i="6" l="1"/>
  <c r="L48" i="6"/>
  <c r="K48" i="6"/>
  <c r="L47" i="6"/>
  <c r="K47" i="6"/>
  <c r="K68" i="6"/>
  <c r="M68" i="6" s="1"/>
  <c r="K67" i="6"/>
  <c r="M48" i="6" l="1"/>
  <c r="M47" i="6"/>
  <c r="K64" i="6"/>
  <c r="M64" i="6" s="1"/>
  <c r="L20" i="6"/>
  <c r="M20" i="6" s="1"/>
  <c r="K20" i="6"/>
  <c r="L10" i="6"/>
  <c r="K10" i="6"/>
  <c r="L45" i="6"/>
  <c r="K45" i="6"/>
  <c r="L46" i="6"/>
  <c r="K46" i="6"/>
  <c r="M46" i="6" s="1"/>
  <c r="K60" i="6"/>
  <c r="K59" i="6"/>
  <c r="K65" i="6"/>
  <c r="M65" i="6" s="1"/>
  <c r="L42" i="6"/>
  <c r="K42" i="6"/>
  <c r="L43" i="6"/>
  <c r="K43" i="6"/>
  <c r="L44" i="6"/>
  <c r="K44" i="6"/>
  <c r="M44" i="6" s="1"/>
  <c r="K277" i="6"/>
  <c r="L277" i="6" s="1"/>
  <c r="K62" i="6"/>
  <c r="K61" i="6"/>
  <c r="K63" i="6"/>
  <c r="M63" i="6" s="1"/>
  <c r="M10" i="6" l="1"/>
  <c r="M45" i="6"/>
  <c r="M42" i="6"/>
  <c r="M43" i="6"/>
  <c r="L13" i="6"/>
  <c r="K13" i="6"/>
  <c r="L19" i="6"/>
  <c r="K19" i="6"/>
  <c r="M19" i="6" s="1"/>
  <c r="K58" i="6"/>
  <c r="M58" i="6" s="1"/>
  <c r="M13" i="6" l="1"/>
  <c r="L41" i="6"/>
  <c r="K41" i="6"/>
  <c r="L36" i="6"/>
  <c r="K36" i="6"/>
  <c r="L40" i="6"/>
  <c r="K40" i="6"/>
  <c r="M40" i="6" s="1"/>
  <c r="M37" i="6"/>
  <c r="L37" i="6"/>
  <c r="K37" i="6"/>
  <c r="L22" i="6"/>
  <c r="K22" i="6"/>
  <c r="M22" i="6" s="1"/>
  <c r="L17" i="6"/>
  <c r="K17" i="6"/>
  <c r="K281" i="6"/>
  <c r="L281" i="6" s="1"/>
  <c r="L14" i="6"/>
  <c r="K14" i="6"/>
  <c r="L39" i="6"/>
  <c r="K39" i="6"/>
  <c r="L38" i="6"/>
  <c r="K38" i="6"/>
  <c r="M17" i="6" l="1"/>
  <c r="M38" i="6"/>
  <c r="M36" i="6"/>
  <c r="M41" i="6"/>
  <c r="M14" i="6"/>
  <c r="M39" i="6"/>
  <c r="P18" i="6" l="1"/>
  <c r="P16" i="6" l="1"/>
  <c r="K286" i="6" l="1"/>
  <c r="L286" i="6" s="1"/>
  <c r="P15" i="6" l="1"/>
  <c r="P12" i="6" l="1"/>
  <c r="P11" i="6" l="1"/>
  <c r="K278" i="6" l="1"/>
  <c r="L278" i="6" s="1"/>
  <c r="K272" i="6"/>
  <c r="L272" i="6" s="1"/>
  <c r="K280" i="6" l="1"/>
  <c r="L280" i="6" s="1"/>
  <c r="K268" i="6" l="1"/>
  <c r="L268" i="6" s="1"/>
  <c r="K269" i="6" l="1"/>
  <c r="L269" i="6" s="1"/>
  <c r="K262" i="6"/>
  <c r="L262" i="6" s="1"/>
  <c r="K279" i="6" l="1"/>
  <c r="L279" i="6" s="1"/>
  <c r="K273" i="6"/>
  <c r="L273" i="6" s="1"/>
  <c r="K275" i="6" l="1"/>
  <c r="L275" i="6" s="1"/>
  <c r="L6" i="2" l="1"/>
  <c r="K6" i="3"/>
  <c r="D7" i="5" l="1"/>
  <c r="M7" i="6"/>
  <c r="K270" i="6" l="1"/>
  <c r="L270" i="6" s="1"/>
  <c r="K267" i="6" l="1"/>
  <c r="L267" i="6" s="1"/>
  <c r="K271" i="6" l="1"/>
  <c r="L271" i="6" s="1"/>
  <c r="K266" i="6"/>
  <c r="L266" i="6" s="1"/>
  <c r="K265" i="6"/>
  <c r="L265" i="6" s="1"/>
  <c r="K263" i="6"/>
  <c r="L263" i="6" s="1"/>
  <c r="H261" i="6"/>
  <c r="K261" i="6" s="1"/>
  <c r="L261" i="6" s="1"/>
  <c r="K260" i="6"/>
  <c r="L260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F229" i="6"/>
  <c r="K229" i="6" s="1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F223" i="6"/>
  <c r="K223" i="6" s="1"/>
  <c r="L223" i="6" s="1"/>
  <c r="F222" i="6"/>
  <c r="K222" i="6" s="1"/>
  <c r="L222" i="6" s="1"/>
  <c r="K221" i="6"/>
  <c r="L221" i="6" s="1"/>
  <c r="F220" i="6"/>
  <c r="K220" i="6" s="1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4" i="6"/>
  <c r="L204" i="6" s="1"/>
  <c r="K202" i="6"/>
  <c r="L202" i="6" s="1"/>
  <c r="K201" i="6"/>
  <c r="L201" i="6" s="1"/>
  <c r="F200" i="6"/>
  <c r="K200" i="6" s="1"/>
  <c r="L200" i="6" s="1"/>
  <c r="K199" i="6"/>
  <c r="L199" i="6" s="1"/>
  <c r="K196" i="6"/>
  <c r="L196" i="6" s="1"/>
  <c r="K195" i="6"/>
  <c r="L195" i="6" s="1"/>
  <c r="K194" i="6"/>
  <c r="L194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4" i="6"/>
  <c r="L174" i="6" s="1"/>
  <c r="K172" i="6"/>
  <c r="L172" i="6" s="1"/>
  <c r="K170" i="6"/>
  <c r="L170" i="6" s="1"/>
  <c r="K168" i="6"/>
  <c r="L168" i="6" s="1"/>
  <c r="K167" i="6"/>
  <c r="L167" i="6" s="1"/>
  <c r="K166" i="6"/>
  <c r="L166" i="6" s="1"/>
  <c r="K164" i="6"/>
  <c r="L164" i="6" s="1"/>
  <c r="K163" i="6"/>
  <c r="L163" i="6" s="1"/>
  <c r="K162" i="6"/>
  <c r="L162" i="6" s="1"/>
  <c r="K161" i="6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L154" i="6" s="1"/>
  <c r="K153" i="6"/>
  <c r="L153" i="6" s="1"/>
  <c r="F152" i="6"/>
  <c r="K152" i="6" s="1"/>
  <c r="L152" i="6" s="1"/>
  <c r="H151" i="6"/>
  <c r="K151" i="6" s="1"/>
  <c r="L151" i="6" s="1"/>
  <c r="K148" i="6"/>
  <c r="L148" i="6" s="1"/>
  <c r="K147" i="6"/>
  <c r="L147" i="6" s="1"/>
  <c r="K146" i="6"/>
  <c r="L146" i="6" s="1"/>
  <c r="K145" i="6"/>
  <c r="L145" i="6" s="1"/>
  <c r="K144" i="6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H117" i="6"/>
  <c r="K117" i="6" s="1"/>
  <c r="L117" i="6" s="1"/>
  <c r="F116" i="6"/>
  <c r="K116" i="6" s="1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6" i="4"/>
</calcChain>
</file>

<file path=xl/sharedStrings.xml><?xml version="1.0" encoding="utf-8"?>
<sst xmlns="http://schemas.openxmlformats.org/spreadsheetml/2006/main" count="3676" uniqueCount="1250">
  <si>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</si>
  <si>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</si>
  <si>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</si>
  <si>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</si>
  <si>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</si>
  <si>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</si>
  <si>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</si>
  <si>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</si>
  <si>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</si>
  <si>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</si>
  <si>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</si>
  <si>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</si>
  <si>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</si>
  <si>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</si>
  <si>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</si>
  <si>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</si>
  <si>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</si>
  <si>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</si>
  <si>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</si>
  <si>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</si>
  <si>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</si>
  <si>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</si>
  <si>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</si>
  <si>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</si>
  <si>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</si>
  <si>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</si>
  <si>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</si>
  <si>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</si>
  <si>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</si>
  <si>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</si>
  <si>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</si>
  <si>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</si>
  <si>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</si>
  <si>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</si>
  <si>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</si>
  <si>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</si>
  <si>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</si>
  <si>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</si>
  <si>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</si>
  <si>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</si>
  <si>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</si>
  <si>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</si>
  <si>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</si>
  <si>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</si>
  <si>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</si>
  <si>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</si>
  <si>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</si>
  <si>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</si>
  <si>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</si>
  <si>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</si>
  <si>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</si>
  <si>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</si>
  <si>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</si>
  <si>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</si>
  <si>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</si>
  <si>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</si>
  <si>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</si>
  <si>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</si>
  <si>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</si>
  <si>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</si>
  <si>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</si>
  <si>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</si>
  <si>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</si>
  <si>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</si>
  <si>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</si>
  <si>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</si>
  <si>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</si>
  <si>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</si>
  <si>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</si>
  <si>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</si>
  <si>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</si>
  <si>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</si>
  <si>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</si>
  <si>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</si>
  <si>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</si>
  <si>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</si>
  <si>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</si>
  <si>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</si>
  <si>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</si>
  <si>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</si>
  <si>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</si>
  <si>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</si>
  <si>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</si>
  <si>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</si>
  <si>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</si>
  <si>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</si>
  <si>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</si>
  <si>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</si>
  <si>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</si>
  <si>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</si>
  <si>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</si>
  <si>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</si>
  <si>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</si>
  <si>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</si>
  <si>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</si>
  <si>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</si>
  <si>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</si>
  <si>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</si>
  <si>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</si>
  <si>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</si>
  <si>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</si>
  <si>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</si>
  <si>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</si>
  <si>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</si>
  <si>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</si>
  <si>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</si>
  <si>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</si>
  <si>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</si>
  <si>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</si>
  <si>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</si>
  <si>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</si>
  <si>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</si>
  <si>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</si>
  <si>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</si>
  <si>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</si>
  <si>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</si>
  <si>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</si>
  <si>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</si>
  <si>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</si>
  <si>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</si>
  <si>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</si>
  <si>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</si>
  <si>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</si>
  <si>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</si>
  <si>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</si>
  <si>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</si>
  <si>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</si>
  <si>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</si>
  <si>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</si>
  <si>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</si>
  <si>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</si>
  <si>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</si>
  <si>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</si>
  <si>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</si>
  <si>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</si>
  <si>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</si>
  <si>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</si>
  <si>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</si>
  <si>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</si>
  <si>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</si>
  <si>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</si>
  <si>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</si>
  <si>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</si>
  <si>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</si>
  <si>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</si>
  <si>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</si>
  <si>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</si>
  <si>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</si>
  <si>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</si>
  <si>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</si>
  <si>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</si>
  <si>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</si>
  <si>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</si>
  <si>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</si>
  <si>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</si>
  <si>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</si>
  <si>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</si>
  <si>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</si>
  <si>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</si>
  <si>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</si>
  <si>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</si>
  <si>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</si>
  <si>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</si>
  <si>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</si>
  <si>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</si>
  <si>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</si>
  <si>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</si>
  <si>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</si>
  <si>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</si>
  <si>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</si>
  <si>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</si>
  <si>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</si>
  <si>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</si>
  <si>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</si>
  <si>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</si>
  <si>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</si>
  <si>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</si>
  <si>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</si>
  <si>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</si>
  <si>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</si>
  <si>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</si>
  <si>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</si>
  <si>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</si>
  <si>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</si>
  <si>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</si>
  <si>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</si>
  <si>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</si>
  <si>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</si>
  <si>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</si>
  <si>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</si>
  <si>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</si>
  <si>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</si>
  <si>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</si>
  <si>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</si>
  <si>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</si>
  <si>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</si>
  <si>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</si>
  <si>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</si>
  <si>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</si>
  <si>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</si>
  <si>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</si>
  <si>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</si>
  <si>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</si>
  <si>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</si>
  <si>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</si>
  <si>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</si>
  <si>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</si>
  <si>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</si>
  <si>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</si>
  <si>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</si>
  <si>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</si>
  <si>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</si>
  <si>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</si>
  <si>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</si>
  <si>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</si>
  <si>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</si>
  <si>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</si>
  <si>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</si>
  <si>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</si>
  <si>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</si>
  <si>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</si>
  <si>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</si>
  <si>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</si>
  <si>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</si>
  <si>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</si>
  <si>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</si>
  <si>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</si>
  <si>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</si>
  <si>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</si>
  <si>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</si>
  <si>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</si>
  <si>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</si>
  <si>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</si>
  <si>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</si>
  <si>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</si>
  <si>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</si>
  <si>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</si>
  <si>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</si>
  <si>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</si>
  <si>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</si>
  <si>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</si>
  <si>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</si>
  <si>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</si>
  <si>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</si>
  <si>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</si>
  <si>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</si>
  <si>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</si>
  <si>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</si>
  <si>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</si>
  <si>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</si>
  <si>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</si>
  <si>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</si>
  <si>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</si>
  <si>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</si>
  <si>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</si>
  <si>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</si>
  <si>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</si>
  <si>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</si>
  <si>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</si>
  <si>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</si>
  <si>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</si>
  <si>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</si>
  <si>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</si>
  <si>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</si>
  <si>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</si>
  <si>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</si>
  <si>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</si>
  <si>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</si>
  <si>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</si>
  <si>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</si>
  <si>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</si>
  <si>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</si>
  <si>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</si>
  <si>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</si>
  <si>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</si>
  <si>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</si>
  <si>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</si>
  <si>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</si>
  <si>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</si>
  <si>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</si>
  <si>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</si>
  <si>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</si>
  <si>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</si>
  <si>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</si>
  <si>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</si>
  <si>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</si>
  <si>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</si>
  <si>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</si>
  <si>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</si>
  <si>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</si>
  <si>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</si>
  <si>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</si>
  <si>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</si>
  <si>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</si>
  <si>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</si>
  <si>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</si>
  <si>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</si>
  <si>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</si>
  <si>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</si>
  <si>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</si>
  <si>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</si>
  <si>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</si>
  <si>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</si>
  <si>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</si>
  <si>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</si>
  <si>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</si>
  <si>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</si>
  <si>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</si>
  <si>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</si>
  <si>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</si>
  <si>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</si>
  <si>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</si>
  <si>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</si>
  <si>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</si>
  <si>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</si>
  <si>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</si>
  <si>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</si>
  <si>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</si>
  <si>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</si>
  <si>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</si>
  <si>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</si>
  <si>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</si>
  <si>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</si>
  <si>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</si>
  <si>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</si>
  <si>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</si>
  <si>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</si>
  <si>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</si>
  <si>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</si>
  <si>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</si>
  <si>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</si>
  <si>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</si>
  <si>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</si>
  <si>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</si>
  <si>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</si>
  <si>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</si>
  <si>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</si>
  <si>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</si>
  <si>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</si>
  <si>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</si>
  <si>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</si>
  <si>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</si>
  <si>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</si>
  <si>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</si>
  <si>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</si>
  <si>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</si>
  <si>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</si>
  <si>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</si>
  <si>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</si>
  <si>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</si>
  <si>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</si>
  <si>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</si>
  <si>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</si>
  <si>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</si>
  <si>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</si>
  <si>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</si>
  <si>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</si>
  <si>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</si>
  <si>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</si>
  <si>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</si>
  <si>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</si>
  <si>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</si>
  <si>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</si>
  <si>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</si>
  <si>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</si>
  <si>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</si>
  <si>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</si>
  <si>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</si>
  <si>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</si>
  <si>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</si>
  <si>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</si>
  <si>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</si>
  <si>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</si>
  <si>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</si>
  <si>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</si>
  <si>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</si>
  <si>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</si>
  <si>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</si>
  <si>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</si>
  <si>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</si>
  <si>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</si>
  <si>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</si>
  <si>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</si>
  <si>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</si>
  <si>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</si>
  <si>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</si>
  <si>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</si>
  <si>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</si>
  <si>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</si>
  <si>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</si>
  <si>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</si>
  <si>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</si>
  <si>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</si>
  <si>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</si>
  <si>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</si>
  <si>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</si>
  <si>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</si>
  <si>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</si>
  <si>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</si>
  <si>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</si>
  <si>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</si>
  <si>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</si>
  <si>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</si>
  <si>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</si>
  <si>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</si>
  <si>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</si>
  <si>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</si>
  <si>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</si>
  <si>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</si>
  <si>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</si>
  <si>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</si>
  <si>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</si>
  <si>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</si>
  <si>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</si>
  <si>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</si>
  <si>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</si>
  <si>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</si>
  <si>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</si>
  <si>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</si>
  <si>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</si>
  <si>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</si>
  <si>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</si>
  <si>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</si>
  <si>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</si>
  <si>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</si>
  <si>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</si>
  <si>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</si>
  <si>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</si>
  <si>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</si>
  <si>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</si>
  <si>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</si>
  <si>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</si>
  <si>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</si>
  <si>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</si>
  <si>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</si>
  <si>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</si>
  <si>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</si>
  <si>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</si>
  <si>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</si>
  <si>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</si>
  <si>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</si>
  <si>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</si>
  <si>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</si>
  <si>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</si>
  <si>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</si>
  <si>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</si>
  <si>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</si>
  <si>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</si>
  <si>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</si>
  <si>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</si>
  <si>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</si>
  <si>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</si>
  <si>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</si>
  <si>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</si>
  <si>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</si>
  <si>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</si>
  <si>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</si>
  <si>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</si>
  <si>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</si>
  <si>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</si>
  <si>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</si>
  <si>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</si>
  <si>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</si>
  <si>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</si>
  <si>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</si>
  <si>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</si>
  <si>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</si>
  <si>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</si>
  <si>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</si>
  <si>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</si>
  <si>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</si>
  <si>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</si>
  <si>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</si>
  <si>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</si>
  <si>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</si>
  <si>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</si>
  <si>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</si>
  <si>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</si>
  <si>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</si>
  <si>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</si>
  <si>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</si>
  <si>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</si>
  <si>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</si>
  <si>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</si>
  <si>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</si>
  <si>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</si>
  <si>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</si>
  <si>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</si>
  <si>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</si>
  <si>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</si>
  <si>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</si>
  <si>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</si>
  <si>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</si>
  <si>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</si>
  <si>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</si>
  <si>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</si>
  <si>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</si>
  <si>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</si>
  <si>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</si>
  <si>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</si>
  <si>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</si>
  <si>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</si>
  <si>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</si>
  <si>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</si>
  <si>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</si>
  <si>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</si>
  <si>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</si>
  <si>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</si>
  <si>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</si>
  <si>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</si>
  <si>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</si>
  <si>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</si>
  <si>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</si>
  <si>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</si>
  <si>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</si>
  <si>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</si>
  <si>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</si>
  <si>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</si>
  <si>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</si>
  <si>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</si>
  <si>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</si>
  <si>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</si>
  <si>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</si>
  <si>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</si>
  <si>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</si>
  <si>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</si>
  <si>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</si>
  <si>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</si>
  <si>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</si>
  <si>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</si>
  <si>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</si>
  <si>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</si>
  <si>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</si>
  <si>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</si>
  <si>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</si>
  <si>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</si>
  <si>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</si>
  <si>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</si>
  <si>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</si>
  <si>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</si>
  <si>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</si>
  <si>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</si>
  <si>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</si>
  <si>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</si>
  <si>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</si>
  <si>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</si>
  <si>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</si>
  <si>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</si>
  <si>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</si>
  <si>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</si>
  <si>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</si>
  <si>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</si>
  <si>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</si>
  <si>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</si>
  <si>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</si>
  <si>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</si>
  <si>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</si>
  <si>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</si>
  <si>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</si>
  <si>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</si>
  <si>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</si>
  <si>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</si>
  <si>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</si>
  <si>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</si>
  <si>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</si>
  <si>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</si>
  <si>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</si>
  <si>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</si>
  <si>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</si>
  <si>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</si>
  <si>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</si>
  <si>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</si>
  <si>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</si>
  <si>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</si>
  <si>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</si>
  <si>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</si>
  <si>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</si>
  <si>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</si>
  <si>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</si>
  <si>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</si>
  <si>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</si>
  <si>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</si>
  <si>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</si>
  <si>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</si>
  <si>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</si>
  <si>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</si>
  <si>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</si>
  <si>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</si>
  <si>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</si>
  <si>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</si>
  <si>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</si>
  <si>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</si>
  <si>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</si>
  <si>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</si>
  <si>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</si>
  <si>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</si>
  <si>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</si>
  <si>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</si>
  <si>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</si>
  <si>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</si>
  <si>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</si>
  <si>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</si>
  <si>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</si>
  <si>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</si>
  <si>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</si>
  <si>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</si>
  <si>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</si>
  <si>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</si>
  <si>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</si>
  <si>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</si>
  <si>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</si>
  <si>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</si>
  <si>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</si>
  <si>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</si>
  <si>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</si>
  <si>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</si>
  <si>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</si>
  <si>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</si>
  <si>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</si>
  <si>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</si>
  <si>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</si>
  <si>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</si>
  <si>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</si>
  <si>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</si>
  <si>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</si>
  <si>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</si>
  <si>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</si>
  <si>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</si>
  <si>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</si>
  <si>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</si>
  <si>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</si>
  <si>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</si>
  <si>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</si>
  <si>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</si>
  <si>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</si>
  <si>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</si>
  <si>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</si>
  <si>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</si>
  <si>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</si>
  <si>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</si>
  <si>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</si>
  <si>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</si>
  <si>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</si>
  <si>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</si>
  <si>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</si>
  <si>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</si>
  <si>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</si>
  <si>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</si>
  <si>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</si>
  <si>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</si>
  <si>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</si>
  <si>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</si>
  <si>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</si>
  <si>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</si>
  <si>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</si>
  <si>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</si>
  <si>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</si>
  <si>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</si>
  <si>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</si>
  <si>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</si>
  <si>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</si>
  <si>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</si>
  <si>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</si>
  <si>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</si>
  <si>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</si>
  <si>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</si>
  <si>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</si>
  <si>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</si>
  <si>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</si>
  <si>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</si>
  <si>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</si>
  <si>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</si>
  <si>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</si>
  <si>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</si>
  <si>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</si>
  <si>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</si>
  <si>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</si>
  <si>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</si>
  <si>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</si>
  <si>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</si>
  <si>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</si>
  <si>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</si>
  <si>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</si>
  <si>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</si>
  <si>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</si>
  <si>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</si>
  <si>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</si>
  <si>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</si>
  <si>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</si>
  <si>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</si>
  <si>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</si>
  <si>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</si>
  <si>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</si>
  <si>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</si>
  <si>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</si>
  <si>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</si>
  <si>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</si>
  <si>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</si>
  <si>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</si>
  <si>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</si>
  <si>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</si>
  <si>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</si>
  <si>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</si>
  <si>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</si>
  <si>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</si>
  <si>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</si>
  <si>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</si>
  <si>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</si>
  <si>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</si>
  <si>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</si>
  <si>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</si>
  <si>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</si>
  <si>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</si>
  <si>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</si>
  <si>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</si>
  <si>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</si>
  <si>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</si>
  <si>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</si>
  <si>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</si>
  <si>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</si>
  <si>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</si>
  <si>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</si>
  <si>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</si>
  <si>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</si>
  <si>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</si>
  <si>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</si>
  <si>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</si>
  <si>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</si>
  <si>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</si>
  <si>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</si>
  <si>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</si>
  <si>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</si>
  <si>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</si>
  <si>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</si>
  <si>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</si>
  <si>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</si>
  <si>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</si>
  <si>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</si>
  <si>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</si>
  <si>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</si>
  <si>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</si>
  <si>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</si>
  <si>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</si>
  <si>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</si>
  <si>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</si>
  <si>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</si>
  <si>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</si>
  <si>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</si>
  <si>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</si>
  <si>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</si>
  <si>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</si>
  <si>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</si>
  <si>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</si>
  <si>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</si>
  <si>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</si>
  <si>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</si>
  <si>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</si>
  <si>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</si>
  <si>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</si>
  <si>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</si>
  <si>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</si>
  <si>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</si>
  <si>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</si>
  <si>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</si>
  <si>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</si>
  <si>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</si>
  <si>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</si>
  <si>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</si>
  <si>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</si>
  <si>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</si>
  <si>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</si>
  <si>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</si>
  <si>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</si>
  <si>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</si>
  <si>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</si>
  <si>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</si>
  <si>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</si>
  <si>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</si>
  <si>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</si>
  <si>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</si>
  <si>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</si>
  <si>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</si>
  <si>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</si>
  <si>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</si>
  <si>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</si>
  <si>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</si>
  <si>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</si>
  <si>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</si>
  <si>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</si>
  <si>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</si>
  <si>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</si>
  <si>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</si>
  <si>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</si>
  <si>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</si>
  <si>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</si>
  <si>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</si>
  <si>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</si>
  <si>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</si>
  <si>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</si>
  <si>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</si>
  <si>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</si>
  <si>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</si>
  <si>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</si>
  <si>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</si>
  <si>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</si>
  <si>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</si>
  <si>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</si>
  <si>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</si>
  <si>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</si>
  <si>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</si>
  <si>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</si>
  <si>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</si>
  <si>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</si>
  <si>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</si>
  <si>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</si>
  <si>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</si>
  <si>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</si>
  <si>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</si>
  <si>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</si>
  <si>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</si>
  <si>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</si>
  <si>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</si>
  <si>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</si>
  <si>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</si>
  <si>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</si>
  <si>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</si>
  <si>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</si>
  <si>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</si>
  <si>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</si>
  <si>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</si>
  <si>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</si>
  <si>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Rs.210/-</t>
  </si>
  <si>
    <t>440-450</t>
  </si>
  <si>
    <t>ACE</t>
  </si>
  <si>
    <t>DHANUKA</t>
  </si>
  <si>
    <t>GRSE</t>
  </si>
  <si>
    <t>3600-3660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</si>
  <si>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</si>
  <si>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</si>
  <si>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</si>
  <si>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</si>
  <si>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</si>
  <si>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</si>
  <si>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</si>
  <si>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</si>
  <si>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</si>
  <si>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</si>
  <si>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</si>
  <si>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</si>
  <si>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</si>
  <si>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</si>
  <si>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</si>
  <si>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</si>
  <si>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KFINTECH</t>
  </si>
  <si>
    <t>KSB</t>
  </si>
  <si>
    <t>MEDANTA</t>
  </si>
  <si>
    <t>NSLNISP</t>
  </si>
  <si>
    <t>RUSTOMJEE</t>
  </si>
  <si>
    <t>TMB</t>
  </si>
  <si>
    <t>% Change in OI</t>
  </si>
  <si>
    <t>MINDACORP</t>
  </si>
  <si>
    <t>MANKIND</t>
  </si>
  <si>
    <t>NSE</t>
  </si>
  <si>
    <t>J</t>
  </si>
  <si>
    <t>RKFORGE</t>
  </si>
  <si>
    <t>Profiit of Rs.65/-</t>
  </si>
  <si>
    <t>Profiit of Rs.145/-</t>
  </si>
  <si>
    <t>Profiit of Rs.42.50/-</t>
  </si>
  <si>
    <t>ISGEC</t>
  </si>
  <si>
    <t>5700-6000</t>
  </si>
  <si>
    <t>EPIGRAL</t>
  </si>
  <si>
    <t>370-375</t>
  </si>
  <si>
    <t>2550-2700</t>
  </si>
  <si>
    <t>285-305</t>
  </si>
  <si>
    <t>330-350</t>
  </si>
  <si>
    <t>990-995</t>
  </si>
  <si>
    <t>3800-4000</t>
  </si>
  <si>
    <t>5400-5450</t>
  </si>
  <si>
    <t>CAPLIPOINT</t>
  </si>
  <si>
    <t>1085-1095</t>
  </si>
  <si>
    <t>Second Buying Date</t>
  </si>
  <si>
    <t>990-1050</t>
  </si>
  <si>
    <t>ARE&amp;M</t>
  </si>
  <si>
    <t>R</t>
  </si>
  <si>
    <t>MULTIPLIER SHARE &amp; STOCK ADVISORS PRIVATE LIMITED</t>
  </si>
  <si>
    <t>ADORWELD</t>
  </si>
  <si>
    <t>204-214</t>
  </si>
  <si>
    <t>119-125</t>
  </si>
  <si>
    <t>Accu &lt;&gt;</t>
  </si>
  <si>
    <t>3441-3541</t>
  </si>
  <si>
    <t>QE SECURITIES LLP</t>
  </si>
  <si>
    <t>HRTI PRIVATE LIMITED</t>
  </si>
  <si>
    <t>169-174</t>
  </si>
  <si>
    <t>185-195</t>
  </si>
  <si>
    <t>450-470</t>
  </si>
  <si>
    <t>35.9-37</t>
  </si>
  <si>
    <t>40-42</t>
  </si>
  <si>
    <t>174-185</t>
  </si>
  <si>
    <t>AHLUCONT</t>
  </si>
  <si>
    <t>800-815</t>
  </si>
  <si>
    <t xml:space="preserve">CAMS </t>
  </si>
  <si>
    <t>2665-2765</t>
  </si>
  <si>
    <t>3100-3300</t>
  </si>
  <si>
    <t>3100-3200</t>
  </si>
  <si>
    <t>1500-1520</t>
  </si>
  <si>
    <t>106.40-111.40</t>
  </si>
  <si>
    <t>Accu&lt;&gt;</t>
  </si>
  <si>
    <t>UPL DEC FUT</t>
  </si>
  <si>
    <t>582-590</t>
  </si>
  <si>
    <t>ADANIPORTS DEC FUT</t>
  </si>
  <si>
    <t>852-865</t>
  </si>
  <si>
    <t>POWERGRID DEC FUT</t>
  </si>
  <si>
    <t>213-216</t>
  </si>
  <si>
    <t>870-900</t>
  </si>
  <si>
    <t>NIFTY DEC FUT</t>
  </si>
  <si>
    <t>20400-20500</t>
  </si>
  <si>
    <t>RGF</t>
  </si>
  <si>
    <t>WARDINMOBI</t>
  </si>
  <si>
    <t>CITADEL SECURITIES INDIA MARKETS PRIVATE LIMITED</t>
  </si>
  <si>
    <t>Retail Research Technical Calls &amp; Fundamental Performance Report for the month of December-2023</t>
  </si>
  <si>
    <t>Profit of Rs.105/-</t>
  </si>
  <si>
    <t>BANKNIFTY 44500 PE 06-DEC</t>
  </si>
  <si>
    <t>350-500</t>
  </si>
  <si>
    <t>Profit of Rs.3.2/-</t>
  </si>
  <si>
    <t>JUBLFOOD DEC FUT</t>
  </si>
  <si>
    <t>564-573</t>
  </si>
  <si>
    <t>ABBOTINDIA DEC FUT</t>
  </si>
  <si>
    <t>24088-24350</t>
  </si>
  <si>
    <t>502.50-542.5</t>
  </si>
  <si>
    <t>600-650</t>
  </si>
  <si>
    <t>N</t>
  </si>
  <si>
    <t>Profit of Rs.35/-</t>
  </si>
  <si>
    <t>Profit of Rs.47/-</t>
  </si>
  <si>
    <t>Profit of Rs.45.5/-</t>
  </si>
  <si>
    <t>Profit of Rs.9.5/-</t>
  </si>
  <si>
    <t>Profit of Rs.10.5/-</t>
  </si>
  <si>
    <t>BHARATFORG DEC FUT</t>
  </si>
  <si>
    <t>1184-1205</t>
  </si>
  <si>
    <t>APOLLOHOSP DEC FUT</t>
  </si>
  <si>
    <t>5744-5828</t>
  </si>
  <si>
    <t>23838-24100</t>
  </si>
  <si>
    <t>Loss of Rs.155/-</t>
  </si>
  <si>
    <t>Profit of Rs.10.25/-</t>
  </si>
  <si>
    <t>NIFTY 20200 PE 28-DEC</t>
  </si>
  <si>
    <t>NIFTY 21000 CE 28-DEC</t>
  </si>
  <si>
    <t>FINNIFTY 20750 PE 05-DEC</t>
  </si>
  <si>
    <t>FINNIFTY 20950 PE 05-DEC</t>
  </si>
  <si>
    <t>Sell</t>
  </si>
  <si>
    <t>BANKNIFTY 46400 CE 06-DEC</t>
  </si>
  <si>
    <t>290-310</t>
  </si>
  <si>
    <t>400-500</t>
  </si>
  <si>
    <t>Profit of Rs.250/-</t>
  </si>
  <si>
    <t>Profit of Rs.56.5/-</t>
  </si>
  <si>
    <t>Profit of Rs.18/-</t>
  </si>
  <si>
    <t>FINNIFTY 20900 PE 05-DEC</t>
  </si>
  <si>
    <t>60-90</t>
  </si>
  <si>
    <t>261.5-271.5</t>
  </si>
  <si>
    <t>Profit of Rs.200/-</t>
  </si>
  <si>
    <t>430-440</t>
  </si>
  <si>
    <t>Profit of Rs.22.5/-</t>
  </si>
  <si>
    <t>Loss of Rs.35/-</t>
  </si>
  <si>
    <t>NIFTY 20700 PE 07-DEC</t>
  </si>
  <si>
    <t>90-120</t>
  </si>
  <si>
    <t>23638-23900</t>
  </si>
  <si>
    <t>DEEPAKNTR DEC FUT</t>
  </si>
  <si>
    <t>2278-2313</t>
  </si>
  <si>
    <t>Loss of Rs.80/-</t>
  </si>
  <si>
    <t>ALEXANDER</t>
  </si>
  <si>
    <t>SHASHANK DIXIT</t>
  </si>
  <si>
    <t>VEERKRUPA</t>
  </si>
  <si>
    <t>NIKHIL RAJESH SINGH</t>
  </si>
  <si>
    <t>GSTL</t>
  </si>
  <si>
    <t>Globesecure Techno Ltd</t>
  </si>
  <si>
    <t>VEENA RAJESH SHAH</t>
  </si>
  <si>
    <t>RPOWER</t>
  </si>
  <si>
    <t>Reliance Power Limited</t>
  </si>
  <si>
    <t>JAINAM BROKING LIMITED</t>
  </si>
  <si>
    <t>VAISHALI</t>
  </si>
  <si>
    <t>Vaishali Pharma Limited</t>
  </si>
  <si>
    <t>Loss of Rs.250/-</t>
  </si>
  <si>
    <t>Profit of Rs.116/-</t>
  </si>
  <si>
    <t>Profit of Rs.185/-</t>
  </si>
  <si>
    <t>563-572</t>
  </si>
  <si>
    <t>HAVELLS DEC FUT</t>
  </si>
  <si>
    <t>1353-1374</t>
  </si>
  <si>
    <t>Loss of Rs.29/-</t>
  </si>
  <si>
    <t>NIKHILESH TRADERS LLP</t>
  </si>
  <si>
    <t>DEEPAKCHEM</t>
  </si>
  <si>
    <t>YUGA STOCKS AND COMMODITIES PRIVATE LIMITED .</t>
  </si>
  <si>
    <t>DYNAMIND</t>
  </si>
  <si>
    <t>CHAUHAN TRISHUL JITUSINH</t>
  </si>
  <si>
    <t>NNM SECURITIES PVT LTD</t>
  </si>
  <si>
    <t>SW CAPITAL PRIVATE LIMITED</t>
  </si>
  <si>
    <t>VEL</t>
  </si>
  <si>
    <t>KOHINOOR</t>
  </si>
  <si>
    <t>Kohinoor Foods Limited</t>
  </si>
  <si>
    <t>SADHNANIQ</t>
  </si>
  <si>
    <t>Sadhana Nitrochem Limited</t>
  </si>
  <si>
    <t>SEPC-RE1</t>
  </si>
  <si>
    <t>SEPC Limited</t>
  </si>
  <si>
    <t>CRONY VYAPAR PVT LTD</t>
  </si>
  <si>
    <t>TRACXN</t>
  </si>
  <si>
    <t>Tracxn Technologies Ltd</t>
  </si>
  <si>
    <t>20975-20995</t>
  </si>
  <si>
    <t>20800-20700</t>
  </si>
  <si>
    <t>RECLTD DEC FUT</t>
  </si>
  <si>
    <t>392-387</t>
  </si>
  <si>
    <t>BANKNIFTY 46500 PE 13-DEC</t>
  </si>
  <si>
    <t>BANKNIFTY 46000 PE 13-DEC</t>
  </si>
  <si>
    <t>NIFTY 20950 PE 07-DEC</t>
  </si>
  <si>
    <t>80-120</t>
  </si>
  <si>
    <t>Profit of Rs.20/-</t>
  </si>
  <si>
    <t>INDIAMART DEC FUT</t>
  </si>
  <si>
    <t>2763-2798</t>
  </si>
  <si>
    <t>Profit of Rs.10/-</t>
  </si>
  <si>
    <t>Profit of Rs.18.5/-</t>
  </si>
  <si>
    <t>ADVIKCA</t>
  </si>
  <si>
    <t>SILVERTOSS SHOPPERS PRIVATE LIMITED</t>
  </si>
  <si>
    <t>AXITA</t>
  </si>
  <si>
    <t>GOBLIN</t>
  </si>
  <si>
    <t>GOENKA BUSINESS &amp; FINANCE LIMITED</t>
  </si>
  <si>
    <t>JTAPARIA</t>
  </si>
  <si>
    <t>HI GROWTH CORPORATE SERVICES PVT LTD</t>
  </si>
  <si>
    <t>MISHDESIGN</t>
  </si>
  <si>
    <t>THINKINK</t>
  </si>
  <si>
    <t>B B COMMERCIAL LTD</t>
  </si>
  <si>
    <t>ELEVATION CAPITAL V LIMITED</t>
  </si>
  <si>
    <t>INDIAN CO-OPERATIVE CREDIT SOCIETY LIMITED</t>
  </si>
  <si>
    <t>BCLIND</t>
  </si>
  <si>
    <t>BCL Industries Limited</t>
  </si>
  <si>
    <t>KARNIKA</t>
  </si>
  <si>
    <t>Karnika Industries Ltd</t>
  </si>
  <si>
    <t>NK SECURITIES RESEARCH PRIVATE LIMITED</t>
  </si>
  <si>
    <t>SILVER LINE VENTURES PRIVATE LIMITED</t>
  </si>
  <si>
    <t>RIIL</t>
  </si>
  <si>
    <t>Reliance Indl Infra Ltd</t>
  </si>
  <si>
    <t>UTTAMSUGAR</t>
  </si>
  <si>
    <t>Uttam Sugar Mills Limited</t>
  </si>
  <si>
    <t>VERTOZ</t>
  </si>
  <si>
    <t>Vertoz Advertising Ltd</t>
  </si>
  <si>
    <t>HEMALI PATHIK THAKKAR</t>
  </si>
  <si>
    <t>HJS SECURITIES PRIVATE LIMITED</t>
  </si>
  <si>
    <t>WILLAMAGOR</t>
  </si>
  <si>
    <t>Williamson Magor &amp; Co</t>
  </si>
  <si>
    <t>JEEVIKA DHARMENDRA SHAH</t>
  </si>
  <si>
    <t>ESSENTIA</t>
  </si>
  <si>
    <t>Integra Essentia Limited</t>
  </si>
  <si>
    <t>THE SOUTH INDIAN BANK LIMITED</t>
  </si>
  <si>
    <t>CENTRAL BANK OF INDIA</t>
  </si>
  <si>
    <t>PUNJAB NATIONAL BANK</t>
  </si>
  <si>
    <t>VINIYOGAA DISTRIBUTION SERVICES PRIVATE LIMITED</t>
  </si>
  <si>
    <t>SRPL</t>
  </si>
  <si>
    <t>Shree Ram Proteins Ltd.</t>
  </si>
  <si>
    <t>ELUHIM LIMITED</t>
  </si>
  <si>
    <t>2010-1940</t>
  </si>
  <si>
    <t>2140-2250</t>
  </si>
  <si>
    <t>Loss of Rs.6/-</t>
  </si>
  <si>
    <t>Loss of Rs.37.5/-</t>
  </si>
  <si>
    <t>Loss of Rs.160/-</t>
  </si>
  <si>
    <t>Profit of Rs.285/-</t>
  </si>
  <si>
    <t>ACTIVE</t>
  </si>
  <si>
    <t>LAXMAN SOPAN WAGHMODE</t>
  </si>
  <si>
    <t>AKM</t>
  </si>
  <si>
    <t>MAHADEV MANUBHAI MAKVANA</t>
  </si>
  <si>
    <t>MITHLESH CONSULTANCY LLP</t>
  </si>
  <si>
    <t>RAHUL KUMAR DAGA</t>
  </si>
  <si>
    <t>RAJVISATISHGOSRANI</t>
  </si>
  <si>
    <t>TEJESH HASMUKH SHAH</t>
  </si>
  <si>
    <t>AMIC</t>
  </si>
  <si>
    <t>ANSALHSG</t>
  </si>
  <si>
    <t>ANSHUAGARWAL</t>
  </si>
  <si>
    <t>NAV CAPITAL VCC - NAV CAPITAL EMERGING STAR FUND</t>
  </si>
  <si>
    <t>NITINBHAI GOVINDBHAI PATEL</t>
  </si>
  <si>
    <t>BCP</t>
  </si>
  <si>
    <t>ARUN KUMAR JAIN</t>
  </si>
  <si>
    <t>CONFINT</t>
  </si>
  <si>
    <t>B RAKESH CHORDIA</t>
  </si>
  <si>
    <t>SETU SECURITIES PVT. LTD.</t>
  </si>
  <si>
    <t>VISHANKVILASPATIL</t>
  </si>
  <si>
    <t>SADASHIVAMURTHY ANURADHA</t>
  </si>
  <si>
    <t>KAVERI</t>
  </si>
  <si>
    <t>ANAND MOHAN</t>
  </si>
  <si>
    <t>GLASTONMARIOMENEZES</t>
  </si>
  <si>
    <t>CRESSAN</t>
  </si>
  <si>
    <t>GUJARISH TRADEWING LLP</t>
  </si>
  <si>
    <t>GQG PARTNERS EMERGING MARKETS EQUITY FUND</t>
  </si>
  <si>
    <t>GOLDMAN SACHS TRUST II-GOLDMAN SACHS GQG PARTNERS INTL OPPORTUNITIES FUND</t>
  </si>
  <si>
    <t>NOMURA INDIA INVESTMENT FUND MOTHER FUND</t>
  </si>
  <si>
    <t>STICHTING DEPOSITARY APG EMERGING MARKETS EQUITY POOL</t>
  </si>
  <si>
    <t>DECCAN VALUE INVESTORS FUND L.P.</t>
  </si>
  <si>
    <t>A/D INVESTORS FUND L.P.</t>
  </si>
  <si>
    <t>ASN INVESTMENTS LIMITED</t>
  </si>
  <si>
    <t>VARANIUM INDIA OPPORTUNITY LTD</t>
  </si>
  <si>
    <t>GOLDIAM</t>
  </si>
  <si>
    <t>RASHESH BHANSALI</t>
  </si>
  <si>
    <t>GOPAIST</t>
  </si>
  <si>
    <t>KAPIL</t>
  </si>
  <si>
    <t>GUJINJEC</t>
  </si>
  <si>
    <t>KUMAR GAURAV GUPTA</t>
  </si>
  <si>
    <t>HAZOOR</t>
  </si>
  <si>
    <t>BLAVANYA BLAVANYA</t>
  </si>
  <si>
    <t>IFL</t>
  </si>
  <si>
    <t>MONEYSTAR TRADELINK PRIVATE LIMITED</t>
  </si>
  <si>
    <t>INNOKAIZ</t>
  </si>
  <si>
    <t>SADASHIV KANYANA SHETTY</t>
  </si>
  <si>
    <t>AYAN SHIRISHBHAI SHAH</t>
  </si>
  <si>
    <t>MAHACORP</t>
  </si>
  <si>
    <t>SPOONBILL CONSULTANCY SERVICES PRIVATE LIMITED</t>
  </si>
  <si>
    <t>SUNEETHA DAMERA</t>
  </si>
  <si>
    <t>NATHBIOGEN</t>
  </si>
  <si>
    <t>AGRI TECH INDIA LIMITED</t>
  </si>
  <si>
    <t>ASHU FARMS LLP</t>
  </si>
  <si>
    <t>NEULANDLAB</t>
  </si>
  <si>
    <t>RAMAMOHAN RAO DAVULURI</t>
  </si>
  <si>
    <t>PCL</t>
  </si>
  <si>
    <t>AJAY SALVI</t>
  </si>
  <si>
    <t>SHREYANS SHANTILAL SHAH</t>
  </si>
  <si>
    <t>PRESSURS</t>
  </si>
  <si>
    <t>PRICOLLTD</t>
  </si>
  <si>
    <t>PHI CAPITAL SOLUTIONS LLP</t>
  </si>
  <si>
    <t>GOLDMAN SACHS INDIA LIMITED</t>
  </si>
  <si>
    <t>PVVINFRA</t>
  </si>
  <si>
    <t>CHINMAY SHRIKRISHNA SATHE</t>
  </si>
  <si>
    <t>RAMAPETRO</t>
  </si>
  <si>
    <t>RAMESH CHIMANLAL SHAH</t>
  </si>
  <si>
    <t>ROJL</t>
  </si>
  <si>
    <t>SUMANCHEPURI</t>
  </si>
  <si>
    <t>SILVERO</t>
  </si>
  <si>
    <t>NARENDRA BABU KADATHUR HARIDAS</t>
  </si>
  <si>
    <t>N L RUNGTA (HUF)</t>
  </si>
  <si>
    <t>SONALIS</t>
  </si>
  <si>
    <t>BEELINE BROKING LIMITED</t>
  </si>
  <si>
    <t>STARLENT</t>
  </si>
  <si>
    <t>PADMANABH CORPORATION</t>
  </si>
  <si>
    <t>DHIRAJBHAI VAGHJIBHAI KORADIYA</t>
  </si>
  <si>
    <t>BRUGESHKAR REDDY MUCHA</t>
  </si>
  <si>
    <t>APPU FINANCIAL SERVICES LTD</t>
  </si>
  <si>
    <t>AKSHAY RAJENDRABHAI OSWAL</t>
  </si>
  <si>
    <t>SKPM VENTURES LLP</t>
  </si>
  <si>
    <t>UNIQUE INVESTMENT</t>
  </si>
  <si>
    <t>YAANENT</t>
  </si>
  <si>
    <t>RAJAT RANJITH VAIDYAR</t>
  </si>
  <si>
    <t>AAKASH</t>
  </si>
  <si>
    <t>Aakash Exploration Ser L</t>
  </si>
  <si>
    <t>SHRI MUKTA SHARES</t>
  </si>
  <si>
    <t>AKSHAR</t>
  </si>
  <si>
    <t>Akshar Spintex Limited</t>
  </si>
  <si>
    <t>BALKRISHNA</t>
  </si>
  <si>
    <t>Balkrshna Paper Mills Ltd</t>
  </si>
  <si>
    <t>BRONZE SECURITIES PVT LTD</t>
  </si>
  <si>
    <t>Lycos Internet Limited</t>
  </si>
  <si>
    <t>BTML</t>
  </si>
  <si>
    <t>Bodhi Tree Multimedia Ltd</t>
  </si>
  <si>
    <t>SHRISHTI AGRAWAL</t>
  </si>
  <si>
    <t>CANTABIL</t>
  </si>
  <si>
    <t>Cantabil Retail Ltd</t>
  </si>
  <si>
    <t>BOFA SECURITIES EUROPE SA</t>
  </si>
  <si>
    <t>CBAZAAR</t>
  </si>
  <si>
    <t>Net Avenue Technologies L</t>
  </si>
  <si>
    <t>ASHOK RAMCHANDRA MITTAL</t>
  </si>
  <si>
    <t>DPWIRES</t>
  </si>
  <si>
    <t>D P Wires Limited</t>
  </si>
  <si>
    <t>AMITABH HARIVANSH RAI BACHCHAN</t>
  </si>
  <si>
    <t>EXCEL</t>
  </si>
  <si>
    <t>Excel Realty N Infra Ltd</t>
  </si>
  <si>
    <t>SAHASTRAA ADVISORS PRIVATE LIMITED</t>
  </si>
  <si>
    <t>FCSSOFT</t>
  </si>
  <si>
    <t>FCS Software Solutions Li</t>
  </si>
  <si>
    <t>PACE COMMODITY BROKERS PRIVATE LIMITED</t>
  </si>
  <si>
    <t>POONAM RAJEEV MAHESHWARI</t>
  </si>
  <si>
    <t>Indiabulls Real Estate Li</t>
  </si>
  <si>
    <t>Infibeam Avenues Limited</t>
  </si>
  <si>
    <t>IREDA</t>
  </si>
  <si>
    <t>Indian Renewable Energy</t>
  </si>
  <si>
    <t>PLUTUS RESEARCH PRIVATE LIMITED</t>
  </si>
  <si>
    <t>MARINETRAN</t>
  </si>
  <si>
    <t>Marinetrans India Limited</t>
  </si>
  <si>
    <t>KAUSHAL RAJENDRAKUMAR SHAH</t>
  </si>
  <si>
    <t>SUSHIL DATTATRAYA SINDHKAR</t>
  </si>
  <si>
    <t>ABHISHEK SATYANARAYAN WADISHERLA</t>
  </si>
  <si>
    <t>AMIT ARORA</t>
  </si>
  <si>
    <t>DEBASHIS MUKHERJEE</t>
  </si>
  <si>
    <t>JAYWANT SUBHASH TELANG</t>
  </si>
  <si>
    <t>DEALMONEY SECURITIES PRIVATE LIMITED</t>
  </si>
  <si>
    <t>PETER ANIL ALMEIDA</t>
  </si>
  <si>
    <t>MONARCH</t>
  </si>
  <si>
    <t>Monarch Networth Cap Ltd</t>
  </si>
  <si>
    <t>MWL</t>
  </si>
  <si>
    <t>Mangalam Worldwide Ltd</t>
  </si>
  <si>
    <t>PARILAY GLOBAL ENTERPRISE PRIVATE LIMITED</t>
  </si>
  <si>
    <t>NAGREEKEXP</t>
  </si>
  <si>
    <t>Nagreeka Exports Limited</t>
  </si>
  <si>
    <t>NELCO</t>
  </si>
  <si>
    <t>Nelco Ltd.</t>
  </si>
  <si>
    <t>NOCIL Limited</t>
  </si>
  <si>
    <t>OSIAHYPER</t>
  </si>
  <si>
    <t>Osia Hyper Retail Ltd</t>
  </si>
  <si>
    <t>TOPGAIN FINANCE PRIVATE LIMITED</t>
  </si>
  <si>
    <t>PATELENG</t>
  </si>
  <si>
    <t>Patel Engineering Limited</t>
  </si>
  <si>
    <t>Praj Industries Ltd</t>
  </si>
  <si>
    <t>RADIOCITY</t>
  </si>
  <si>
    <t>Music Broadcast Limited</t>
  </si>
  <si>
    <t>RBL Bank Limited</t>
  </si>
  <si>
    <t>SASTASUNDR</t>
  </si>
  <si>
    <t>Sastasundar Ventures Ltd</t>
  </si>
  <si>
    <t>TIKRI MANAGEMENT PRIVATE LIMITED</t>
  </si>
  <si>
    <t>DURVA MEGHAL TALATI</t>
  </si>
  <si>
    <t>SHRENIK</t>
  </si>
  <si>
    <t>Shrenik Limited</t>
  </si>
  <si>
    <t>SHOBA DEVI YADAV</t>
  </si>
  <si>
    <t>SPENCERS</t>
  </si>
  <si>
    <t>Spencer's Retail Limited</t>
  </si>
  <si>
    <t>MONET SECURITIES PRIVATE LTD</t>
  </si>
  <si>
    <t>SANTOSH INDUSTRIES LTD</t>
  </si>
  <si>
    <t>SSFL</t>
  </si>
  <si>
    <t>Srivari Spices N Foods L</t>
  </si>
  <si>
    <t>AJAPA BOSE</t>
  </si>
  <si>
    <t>Swan Energy Limited</t>
  </si>
  <si>
    <t>KASTURI VINTRADE PRIVATE LIMITED</t>
  </si>
  <si>
    <t>TERASOFT</t>
  </si>
  <si>
    <t>Tera Software Limited</t>
  </si>
  <si>
    <t>VIBHU  GUPTA</t>
  </si>
  <si>
    <t>SANDEEP PRAKASHCHANDRA JAIN (HUF)</t>
  </si>
  <si>
    <t>PRRSAAR COMMODITIES PVT LTD</t>
  </si>
  <si>
    <t>URJA</t>
  </si>
  <si>
    <t>Urja Global Limited</t>
  </si>
  <si>
    <t>XCHANGING</t>
  </si>
  <si>
    <t>Xchanging Solutions Ltd</t>
  </si>
  <si>
    <t>Zee News Limited</t>
  </si>
  <si>
    <t>BRIGHT</t>
  </si>
  <si>
    <t>Bright Solar Limited</t>
  </si>
  <si>
    <t>POONAM LAMBA</t>
  </si>
  <si>
    <t>JUST RIGHT LIFE LIMITED</t>
  </si>
  <si>
    <t>Five-Star Bus Fin Ltd</t>
  </si>
  <si>
    <t>TPG ASIA VII SF PTE LTD</t>
  </si>
  <si>
    <t>PEAK XV PARTNERS INVESTMENTS V</t>
  </si>
  <si>
    <t>MATRIX PARTNERS INDIA INVESTMENT HOLDINGS II LLC</t>
  </si>
  <si>
    <t>Mahindra Logistic Limited</t>
  </si>
  <si>
    <t>GOLDMAN SACHS FUNDS - GOLDMAN SACHS INDIA EQUITY PORTFOLIO</t>
  </si>
  <si>
    <t>ARUN KUMAR MITTAL</t>
  </si>
  <si>
    <t>ANITA MITTAL</t>
  </si>
  <si>
    <t>MONARCH COMTRADE PVT LTD</t>
  </si>
  <si>
    <t>PLAZACABLE</t>
  </si>
  <si>
    <t>Plaza Wires Limited</t>
  </si>
  <si>
    <t>SSPL WEALTH PRIVATE LIMITED</t>
  </si>
  <si>
    <t>MICROSEC VISION EMPLOYEES TRUST</t>
  </si>
  <si>
    <t>BANK OF BARODA</t>
  </si>
  <si>
    <t>Zomato Limited</t>
  </si>
  <si>
    <t>SVF GROWTH (SINGAPORE) PTE.LTD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</si>
</sst>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3"/>
    <xf numFmtId="0" fontId="3" fillId="0" borderId="23"/>
    <xf numFmtId="0" fontId="40" fillId="0" borderId="32" applyNumberFormat="0" applyFill="0" applyAlignment="0" applyProtection="0"/>
    <xf numFmtId="0" fontId="41" fillId="0" borderId="33" applyNumberFormat="0" applyFill="0" applyAlignment="0" applyProtection="0"/>
    <xf numFmtId="0" fontId="42" fillId="0" borderId="34" applyNumberFormat="0" applyFill="0" applyAlignment="0" applyProtection="0"/>
    <xf numFmtId="0" fontId="46" fillId="15" borderId="35" applyNumberFormat="0" applyAlignment="0" applyProtection="0"/>
    <xf numFmtId="0" fontId="47" fillId="16" borderId="36" applyNumberFormat="0" applyAlignment="0" applyProtection="0"/>
    <xf numFmtId="0" fontId="48" fillId="16" borderId="35" applyNumberFormat="0" applyAlignment="0" applyProtection="0"/>
    <xf numFmtId="0" fontId="49" fillId="0" borderId="37" applyNumberFormat="0" applyFill="0" applyAlignment="0" applyProtection="0"/>
    <xf numFmtId="0" fontId="50" fillId="17" borderId="38" applyNumberFormat="0" applyAlignment="0" applyProtection="0"/>
    <xf numFmtId="0" fontId="53" fillId="0" borderId="40" applyNumberFormat="0" applyFill="0" applyAlignment="0" applyProtection="0"/>
    <xf numFmtId="0" fontId="2" fillId="0" borderId="23"/>
    <xf numFmtId="0" fontId="2" fillId="20" borderId="23" applyNumberFormat="0" applyBorder="0" applyAlignment="0" applyProtection="0"/>
    <xf numFmtId="0" fontId="2" fillId="24" borderId="23" applyNumberFormat="0" applyBorder="0" applyAlignment="0" applyProtection="0"/>
    <xf numFmtId="0" fontId="2" fillId="28" borderId="23" applyNumberFormat="0" applyBorder="0" applyAlignment="0" applyProtection="0"/>
    <xf numFmtId="0" fontId="2" fillId="32" borderId="23" applyNumberFormat="0" applyBorder="0" applyAlignment="0" applyProtection="0"/>
    <xf numFmtId="0" fontId="2" fillId="36" borderId="23" applyNumberFormat="0" applyBorder="0" applyAlignment="0" applyProtection="0"/>
    <xf numFmtId="0" fontId="2" fillId="40" borderId="23" applyNumberFormat="0" applyBorder="0" applyAlignment="0" applyProtection="0"/>
    <xf numFmtId="0" fontId="2" fillId="21" borderId="23" applyNumberFormat="0" applyBorder="0" applyAlignment="0" applyProtection="0"/>
    <xf numFmtId="0" fontId="2" fillId="25" borderId="23" applyNumberFormat="0" applyBorder="0" applyAlignment="0" applyProtection="0"/>
    <xf numFmtId="0" fontId="2" fillId="29" borderId="23" applyNumberFormat="0" applyBorder="0" applyAlignment="0" applyProtection="0"/>
    <xf numFmtId="0" fontId="2" fillId="33" borderId="23" applyNumberFormat="0" applyBorder="0" applyAlignment="0" applyProtection="0"/>
    <xf numFmtId="0" fontId="2" fillId="37" borderId="23" applyNumberFormat="0" applyBorder="0" applyAlignment="0" applyProtection="0"/>
    <xf numFmtId="0" fontId="2" fillId="41" borderId="23" applyNumberFormat="0" applyBorder="0" applyAlignment="0" applyProtection="0"/>
    <xf numFmtId="0" fontId="54" fillId="22" borderId="23" applyNumberFormat="0" applyBorder="0" applyAlignment="0" applyProtection="0"/>
    <xf numFmtId="0" fontId="54" fillId="26" borderId="23" applyNumberFormat="0" applyBorder="0" applyAlignment="0" applyProtection="0"/>
    <xf numFmtId="0" fontId="54" fillId="30" borderId="23" applyNumberFormat="0" applyBorder="0" applyAlignment="0" applyProtection="0"/>
    <xf numFmtId="0" fontId="54" fillId="34" borderId="23" applyNumberFormat="0" applyBorder="0" applyAlignment="0" applyProtection="0"/>
    <xf numFmtId="0" fontId="54" fillId="38" borderId="23" applyNumberFormat="0" applyBorder="0" applyAlignment="0" applyProtection="0"/>
    <xf numFmtId="0" fontId="54" fillId="42" borderId="23" applyNumberFormat="0" applyBorder="0" applyAlignment="0" applyProtection="0"/>
    <xf numFmtId="0" fontId="54" fillId="19" borderId="23" applyNumberFormat="0" applyBorder="0" applyAlignment="0" applyProtection="0"/>
    <xf numFmtId="0" fontId="54" fillId="23" borderId="23" applyNumberFormat="0" applyBorder="0" applyAlignment="0" applyProtection="0"/>
    <xf numFmtId="0" fontId="54" fillId="27" borderId="23" applyNumberFormat="0" applyBorder="0" applyAlignment="0" applyProtection="0"/>
    <xf numFmtId="0" fontId="54" fillId="31" borderId="23" applyNumberFormat="0" applyBorder="0" applyAlignment="0" applyProtection="0"/>
    <xf numFmtId="0" fontId="54" fillId="35" borderId="23" applyNumberFormat="0" applyBorder="0" applyAlignment="0" applyProtection="0"/>
    <xf numFmtId="0" fontId="54" fillId="39" borderId="23" applyNumberFormat="0" applyBorder="0" applyAlignment="0" applyProtection="0"/>
    <xf numFmtId="0" fontId="44" fillId="13" borderId="23" applyNumberFormat="0" applyBorder="0" applyAlignment="0" applyProtection="0"/>
    <xf numFmtId="0" fontId="52" fillId="0" borderId="23" applyNumberFormat="0" applyFill="0" applyBorder="0" applyAlignment="0" applyProtection="0"/>
    <xf numFmtId="0" fontId="43" fillId="12" borderId="23" applyNumberFormat="0" applyBorder="0" applyAlignment="0" applyProtection="0"/>
    <xf numFmtId="0" fontId="42" fillId="0" borderId="23" applyNumberFormat="0" applyFill="0" applyBorder="0" applyAlignment="0" applyProtection="0"/>
    <xf numFmtId="0" fontId="55" fillId="0" borderId="23" applyNumberFormat="0" applyFill="0" applyBorder="0" applyAlignment="0" applyProtection="0">
      <alignment vertical="top"/>
      <protection locked="0"/>
    </xf>
    <xf numFmtId="0" fontId="56" fillId="14" borderId="23" applyNumberFormat="0" applyBorder="0" applyAlignment="0" applyProtection="0"/>
    <xf numFmtId="0" fontId="3" fillId="0" borderId="23"/>
    <xf numFmtId="0" fontId="3" fillId="0" borderId="23"/>
    <xf numFmtId="0" fontId="2" fillId="18" borderId="39" applyNumberFormat="0" applyFont="0" applyAlignment="0" applyProtection="0"/>
    <xf numFmtId="9" fontId="2" fillId="0" borderId="23" applyFont="0" applyFill="0" applyBorder="0" applyAlignment="0" applyProtection="0"/>
    <xf numFmtId="0" fontId="57" fillId="0" borderId="23" applyNumberFormat="0" applyFill="0" applyBorder="0" applyAlignment="0" applyProtection="0"/>
    <xf numFmtId="0" fontId="51" fillId="0" borderId="23" applyNumberFormat="0" applyFill="0" applyBorder="0" applyAlignment="0" applyProtection="0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2" fillId="18" borderId="39" applyNumberFormat="0" applyFont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9" fillId="0" borderId="23" applyNumberFormat="0" applyFill="0" applyBorder="0" applyAlignment="0" applyProtection="0"/>
    <xf numFmtId="0" fontId="45" fillId="14" borderId="23" applyNumberFormat="0" applyBorder="0" applyAlignment="0" applyProtection="0"/>
    <xf numFmtId="0" fontId="2" fillId="22" borderId="23" applyNumberFormat="0" applyBorder="0" applyAlignment="0" applyProtection="0"/>
    <xf numFmtId="0" fontId="2" fillId="26" borderId="23" applyNumberFormat="0" applyBorder="0" applyAlignment="0" applyProtection="0"/>
    <xf numFmtId="0" fontId="2" fillId="30" borderId="23" applyNumberFormat="0" applyBorder="0" applyAlignment="0" applyProtection="0"/>
    <xf numFmtId="0" fontId="2" fillId="34" borderId="23" applyNumberFormat="0" applyBorder="0" applyAlignment="0" applyProtection="0"/>
    <xf numFmtId="0" fontId="2" fillId="38" borderId="23" applyNumberFormat="0" applyBorder="0" applyAlignment="0" applyProtection="0"/>
    <xf numFmtId="0" fontId="2" fillId="42" borderId="23" applyNumberFormat="0" applyBorder="0" applyAlignment="0" applyProtection="0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43" fontId="2" fillId="0" borderId="23" applyFont="0" applyFill="0" applyBorder="0" applyAlignment="0" applyProtection="0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3" fillId="0" borderId="23"/>
    <xf numFmtId="0" fontId="58" fillId="0" borderId="23"/>
  </cellStyleXfs>
  <cellXfs count="36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9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8" xfId="0" applyNumberFormat="1" applyFont="1" applyFill="1" applyBorder="1" applyAlignment="1">
      <alignment horizontal="center"/>
    </xf>
    <xf numFmtId="2" fontId="6" fillId="4" borderId="18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left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5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7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0" fontId="36" fillId="0" borderId="2" xfId="0" applyFont="1" applyBorder="1"/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5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center" vertical="center" wrapText="1"/>
    </xf>
    <xf numFmtId="167" fontId="3" fillId="10" borderId="2" xfId="0" applyNumberFormat="1" applyFont="1" applyFill="1" applyBorder="1" applyAlignment="1">
      <alignment horizontal="left"/>
    </xf>
    <xf numFmtId="1" fontId="3" fillId="10" borderId="2" xfId="0" applyNumberFormat="1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2" fontId="3" fillId="10" borderId="2" xfId="0" applyNumberFormat="1" applyFont="1" applyFill="1" applyBorder="1" applyAlignment="1">
      <alignment horizontal="center" vertical="center" wrapText="1"/>
    </xf>
    <xf numFmtId="10" fontId="3" fillId="10" borderId="2" xfId="0" applyNumberFormat="1" applyFont="1" applyFill="1" applyBorder="1" applyAlignment="1">
      <alignment horizontal="center" vertical="center" wrapText="1"/>
    </xf>
    <xf numFmtId="0" fontId="3" fillId="10" borderId="2" xfId="0" applyFont="1" applyFill="1" applyBorder="1"/>
    <xf numFmtId="9" fontId="3" fillId="10" borderId="2" xfId="0" applyNumberFormat="1" applyFont="1" applyFill="1" applyBorder="1" applyAlignment="1">
      <alignment horizontal="center"/>
    </xf>
    <xf numFmtId="168" fontId="3" fillId="10" borderId="2" xfId="0" applyNumberFormat="1" applyFont="1" applyFill="1" applyBorder="1" applyAlignment="1">
      <alignment horizontal="center" vertical="center" wrapText="1"/>
    </xf>
    <xf numFmtId="15" fontId="3" fillId="10" borderId="2" xfId="0" applyNumberFormat="1" applyFont="1" applyFill="1" applyBorder="1"/>
    <xf numFmtId="1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0" fontId="3" fillId="8" borderId="2" xfId="0" applyFont="1" applyFill="1" applyBorder="1"/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9" fontId="3" fillId="8" borderId="2" xfId="0" applyNumberFormat="1" applyFont="1" applyFill="1" applyBorder="1" applyAlignment="1">
      <alignment horizontal="center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left"/>
    </xf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10" fontId="3" fillId="9" borderId="3" xfId="0" applyNumberFormat="1" applyFont="1" applyFill="1" applyBorder="1" applyAlignment="1">
      <alignment horizontal="center" vertical="center" wrapText="1"/>
    </xf>
    <xf numFmtId="167" fontId="3" fillId="9" borderId="3" xfId="0" applyNumberFormat="1" applyFont="1" applyFill="1" applyBorder="1" applyAlignment="1">
      <alignment horizontal="center" vertical="center" wrapText="1"/>
    </xf>
    <xf numFmtId="1" fontId="3" fillId="10" borderId="2" xfId="0" applyNumberFormat="1" applyFont="1" applyFill="1" applyBorder="1" applyAlignment="1">
      <alignment horizontal="center" vertical="center"/>
    </xf>
    <xf numFmtId="167" fontId="3" fillId="10" borderId="2" xfId="0" applyNumberFormat="1" applyFont="1" applyFill="1" applyBorder="1" applyAlignment="1">
      <alignment horizontal="center" vertical="center"/>
    </xf>
    <xf numFmtId="2" fontId="3" fillId="10" borderId="2" xfId="0" applyNumberFormat="1" applyFont="1" applyFill="1" applyBorder="1" applyAlignment="1">
      <alignment horizontal="center" vertical="center"/>
    </xf>
    <xf numFmtId="2" fontId="3" fillId="9" borderId="3" xfId="0" applyNumberFormat="1" applyFont="1" applyFill="1" applyBorder="1" applyAlignment="1">
      <alignment horizontal="center" vertical="center" wrapText="1"/>
    </xf>
    <xf numFmtId="1" fontId="3" fillId="10" borderId="3" xfId="0" applyNumberFormat="1" applyFont="1" applyFill="1" applyBorder="1" applyAlignment="1">
      <alignment horizontal="center" vertical="center"/>
    </xf>
    <xf numFmtId="167" fontId="3" fillId="10" borderId="3" xfId="0" applyNumberFormat="1" applyFont="1" applyFill="1" applyBorder="1" applyAlignment="1">
      <alignment horizontal="center" vertical="center"/>
    </xf>
    <xf numFmtId="0" fontId="3" fillId="10" borderId="3" xfId="0" applyFont="1" applyFill="1" applyBorder="1"/>
    <xf numFmtId="0" fontId="3" fillId="10" borderId="3" xfId="0" applyFont="1" applyFill="1" applyBorder="1" applyAlignment="1">
      <alignment horizontal="center"/>
    </xf>
    <xf numFmtId="2" fontId="3" fillId="10" borderId="3" xfId="0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 vertical="center" wrapText="1"/>
    </xf>
    <xf numFmtId="167" fontId="3" fillId="2" borderId="3" xfId="0" applyNumberFormat="1" applyFont="1" applyFill="1" applyBorder="1" applyAlignment="1">
      <alignment horizontal="center" vertical="center"/>
    </xf>
    <xf numFmtId="167" fontId="3" fillId="2" borderId="3" xfId="0" applyNumberFormat="1" applyFont="1" applyFill="1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2" fontId="3" fillId="0" borderId="28" xfId="0" applyNumberFormat="1" applyFont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167" fontId="3" fillId="2" borderId="2" xfId="0" applyNumberFormat="1" applyFont="1" applyFill="1" applyBorder="1" applyAlignment="1">
      <alignment horizontal="left"/>
    </xf>
    <xf numFmtId="2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2" fontId="3" fillId="2" borderId="29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11" borderId="30" xfId="0" applyFont="1" applyFill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6" fillId="0" borderId="30" xfId="0" applyFont="1" applyBorder="1" applyAlignment="1">
      <alignment horizontal="center" vertical="center"/>
    </xf>
    <xf numFmtId="165" fontId="36" fillId="0" borderId="30" xfId="0" applyNumberFormat="1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2" fontId="37" fillId="0" borderId="30" xfId="0" applyNumberFormat="1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5" fontId="3" fillId="0" borderId="30" xfId="0" applyNumberFormat="1" applyFont="1" applyBorder="1" applyAlignment="1">
      <alignment horizontal="center" vertical="center"/>
    </xf>
    <xf numFmtId="43" fontId="36" fillId="0" borderId="30" xfId="0" applyNumberFormat="1" applyFont="1" applyBorder="1" applyAlignment="1">
      <alignment horizontal="center" vertical="top"/>
    </xf>
    <xf numFmtId="10" fontId="37" fillId="0" borderId="30" xfId="0" applyNumberFormat="1" applyFont="1" applyBorder="1" applyAlignment="1">
      <alignment horizontal="center" vertical="center" wrapText="1"/>
    </xf>
    <xf numFmtId="16" fontId="37" fillId="0" borderId="30" xfId="0" applyNumberFormat="1" applyFont="1" applyBorder="1" applyAlignment="1">
      <alignment horizontal="center" vertical="center"/>
    </xf>
    <xf numFmtId="0" fontId="36" fillId="0" borderId="30" xfId="0" applyFont="1" applyBorder="1" applyAlignment="1">
      <alignment horizontal="left"/>
    </xf>
    <xf numFmtId="0" fontId="6" fillId="4" borderId="24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wrapText="1"/>
    </xf>
    <xf numFmtId="0" fontId="6" fillId="4" borderId="30" xfId="0" applyFont="1" applyFill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6" fontId="36" fillId="6" borderId="2" xfId="0" applyNumberFormat="1" applyFont="1" applyFill="1" applyBorder="1" applyAlignment="1">
      <alignment horizontal="center" vertical="center"/>
    </xf>
    <xf numFmtId="16" fontId="36" fillId="11" borderId="2" xfId="0" applyNumberFormat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center"/>
    </xf>
    <xf numFmtId="0" fontId="3" fillId="2" borderId="23" xfId="0" applyFont="1" applyFill="1" applyBorder="1" applyAlignment="1">
      <alignment horizontal="right" vertical="top"/>
    </xf>
    <xf numFmtId="2" fontId="29" fillId="2" borderId="23" xfId="0" applyNumberFormat="1" applyFont="1" applyFill="1" applyBorder="1" applyAlignment="1">
      <alignment horizontal="center" vertical="center" wrapText="1"/>
    </xf>
    <xf numFmtId="164" fontId="29" fillId="2" borderId="23" xfId="0" applyNumberFormat="1" applyFont="1" applyFill="1" applyBorder="1" applyAlignment="1">
      <alignment horizontal="center" vertical="center" wrapText="1"/>
    </xf>
    <xf numFmtId="0" fontId="3" fillId="2" borderId="23" xfId="0" applyFont="1" applyFill="1" applyBorder="1"/>
    <xf numFmtId="0" fontId="3" fillId="0" borderId="24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30" xfId="1" applyFont="1" applyBorder="1"/>
    <xf numFmtId="2" fontId="6" fillId="0" borderId="30" xfId="1" applyNumberFormat="1" applyFont="1" applyBorder="1" applyAlignment="1">
      <alignment horizontal="right"/>
    </xf>
    <xf numFmtId="2" fontId="6" fillId="0" borderId="30" xfId="1" applyNumberFormat="1" applyFont="1" applyBorder="1"/>
    <xf numFmtId="10" fontId="6" fillId="0" borderId="30" xfId="46" applyNumberFormat="1" applyFont="1" applyBorder="1"/>
    <xf numFmtId="0" fontId="36" fillId="11" borderId="30" xfId="0" applyFont="1" applyFill="1" applyBorder="1"/>
    <xf numFmtId="0" fontId="6" fillId="4" borderId="7" xfId="0" applyFont="1" applyFill="1" applyBorder="1" applyAlignment="1">
      <alignment horizontal="center"/>
    </xf>
    <xf numFmtId="0" fontId="3" fillId="0" borderId="23" xfId="0" applyFont="1" applyBorder="1"/>
    <xf numFmtId="15" fontId="3" fillId="0" borderId="23" xfId="0" applyNumberFormat="1" applyFont="1" applyBorder="1"/>
    <xf numFmtId="2" fontId="3" fillId="0" borderId="23" xfId="0" applyNumberFormat="1" applyFont="1" applyBorder="1"/>
    <xf numFmtId="2" fontId="3" fillId="0" borderId="23" xfId="0" applyNumberFormat="1" applyFont="1" applyBorder="1" applyAlignment="1">
      <alignment horizontal="right"/>
    </xf>
    <xf numFmtId="0" fontId="14" fillId="0" borderId="23" xfId="0" applyFont="1" applyBorder="1"/>
    <xf numFmtId="10" fontId="14" fillId="2" borderId="23" xfId="0" applyNumberFormat="1" applyFont="1" applyFill="1" applyBorder="1" applyAlignment="1">
      <alignment horizontal="center"/>
    </xf>
    <xf numFmtId="0" fontId="3" fillId="0" borderId="30" xfId="0" applyFont="1" applyBorder="1"/>
    <xf numFmtId="0" fontId="3" fillId="0" borderId="23" xfId="0" applyFont="1" applyBorder="1" applyAlignment="1">
      <alignment horizontal="left"/>
    </xf>
    <xf numFmtId="0" fontId="15" fillId="0" borderId="30" xfId="0" applyFont="1" applyBorder="1"/>
    <xf numFmtId="2" fontId="3" fillId="0" borderId="30" xfId="0" applyNumberFormat="1" applyFont="1" applyBorder="1"/>
    <xf numFmtId="15" fontId="53" fillId="0" borderId="30" xfId="12" applyNumberFormat="1" applyFont="1" applyBorder="1"/>
    <xf numFmtId="2" fontId="3" fillId="0" borderId="30" xfId="1" applyNumberFormat="1" applyBorder="1"/>
    <xf numFmtId="15" fontId="1" fillId="0" borderId="30" xfId="12" applyNumberFormat="1" applyFont="1" applyBorder="1"/>
    <xf numFmtId="2" fontId="3" fillId="0" borderId="30" xfId="1" applyNumberFormat="1" applyBorder="1" applyAlignment="1">
      <alignment horizontal="right"/>
    </xf>
    <xf numFmtId="0" fontId="3" fillId="0" borderId="30" xfId="1" applyBorder="1"/>
    <xf numFmtId="10" fontId="3" fillId="0" borderId="30" xfId="46" applyNumberFormat="1" applyFont="1" applyBorder="1"/>
    <xf numFmtId="0" fontId="1" fillId="0" borderId="30" xfId="12" applyFont="1" applyBorder="1" applyAlignment="1">
      <alignment horizontal="left"/>
    </xf>
    <xf numFmtId="49" fontId="1" fillId="0" borderId="30" xfId="12" applyNumberFormat="1" applyFont="1" applyBorder="1"/>
    <xf numFmtId="0" fontId="1" fillId="0" borderId="30" xfId="12" applyFont="1" applyBorder="1"/>
    <xf numFmtId="0" fontId="3" fillId="0" borderId="30" xfId="0" applyFont="1" applyBorder="1" applyAlignment="1">
      <alignment horizontal="left"/>
    </xf>
    <xf numFmtId="16" fontId="36" fillId="0" borderId="23" xfId="0" applyNumberFormat="1" applyFont="1" applyBorder="1" applyAlignment="1">
      <alignment horizontal="center" vertical="center"/>
    </xf>
    <xf numFmtId="0" fontId="36" fillId="0" borderId="30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11" borderId="30" xfId="0" applyNumberFormat="1" applyFont="1" applyFill="1" applyBorder="1" applyAlignment="1">
      <alignment horizontal="center" vertical="center"/>
    </xf>
    <xf numFmtId="0" fontId="6" fillId="4" borderId="23" xfId="0" applyFont="1" applyFill="1" applyBorder="1" applyAlignment="1">
      <alignment horizontal="left" vertical="center" wrapText="1"/>
    </xf>
    <xf numFmtId="0" fontId="6" fillId="0" borderId="23" xfId="0" applyFont="1" applyBorder="1" applyAlignment="1">
      <alignment horizontal="center" vertical="center" wrapText="1"/>
    </xf>
    <xf numFmtId="2" fontId="37" fillId="6" borderId="2" xfId="0" applyNumberFormat="1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165" fontId="36" fillId="11" borderId="30" xfId="0" applyNumberFormat="1" applyFont="1" applyFill="1" applyBorder="1" applyAlignment="1">
      <alignment horizontal="center" vertical="center"/>
    </xf>
    <xf numFmtId="15" fontId="3" fillId="11" borderId="30" xfId="0" applyNumberFormat="1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left"/>
    </xf>
    <xf numFmtId="43" fontId="36" fillId="11" borderId="30" xfId="0" applyNumberFormat="1" applyFont="1" applyFill="1" applyBorder="1" applyAlignment="1">
      <alignment horizontal="center" vertical="top"/>
    </xf>
    <xf numFmtId="0" fontId="36" fillId="6" borderId="30" xfId="0" applyFont="1" applyFill="1" applyBorder="1" applyAlignment="1">
      <alignment horizontal="center" vertical="center"/>
    </xf>
    <xf numFmtId="2" fontId="36" fillId="6" borderId="30" xfId="0" applyNumberFormat="1" applyFont="1" applyFill="1" applyBorder="1" applyAlignment="1">
      <alignment horizontal="center" vertical="center"/>
    </xf>
    <xf numFmtId="10" fontId="36" fillId="6" borderId="30" xfId="0" applyNumberFormat="1" applyFont="1" applyFill="1" applyBorder="1" applyAlignment="1">
      <alignment horizontal="center" vertical="center" wrapText="1"/>
    </xf>
    <xf numFmtId="16" fontId="36" fillId="6" borderId="30" xfId="0" applyNumberFormat="1" applyFont="1" applyFill="1" applyBorder="1" applyAlignment="1">
      <alignment horizontal="center" vertical="center"/>
    </xf>
    <xf numFmtId="2" fontId="37" fillId="11" borderId="30" xfId="0" applyNumberFormat="1" applyFont="1" applyFill="1" applyBorder="1" applyAlignment="1">
      <alignment horizontal="center" vertical="center"/>
    </xf>
    <xf numFmtId="16" fontId="36" fillId="0" borderId="30" xfId="0" applyNumberFormat="1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16" fontId="36" fillId="0" borderId="26" xfId="0" applyNumberFormat="1" applyFont="1" applyBorder="1" applyAlignment="1">
      <alignment horizontal="center" vertical="center"/>
    </xf>
    <xf numFmtId="2" fontId="36" fillId="0" borderId="30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166" fontId="36" fillId="0" borderId="30" xfId="0" applyNumberFormat="1" applyFont="1" applyBorder="1" applyAlignment="1">
      <alignment horizontal="center" vertical="center"/>
    </xf>
    <xf numFmtId="2" fontId="37" fillId="0" borderId="19" xfId="0" applyNumberFormat="1" applyFont="1" applyBorder="1" applyAlignment="1">
      <alignment horizontal="center" vertical="center"/>
    </xf>
    <xf numFmtId="10" fontId="37" fillId="0" borderId="24" xfId="0" applyNumberFormat="1" applyFont="1" applyBorder="1" applyAlignment="1">
      <alignment horizontal="center" vertical="center" wrapText="1"/>
    </xf>
    <xf numFmtId="16" fontId="37" fillId="0" borderId="41" xfId="0" applyNumberFormat="1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166" fontId="37" fillId="0" borderId="30" xfId="0" applyNumberFormat="1" applyFont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1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center" vertical="center"/>
    </xf>
    <xf numFmtId="167" fontId="3" fillId="9" borderId="7" xfId="0" applyNumberFormat="1" applyFont="1" applyFill="1" applyBorder="1" applyAlignment="1">
      <alignment horizontal="left"/>
    </xf>
    <xf numFmtId="0" fontId="3" fillId="9" borderId="7" xfId="0" applyFont="1" applyFill="1" applyBorder="1" applyAlignment="1">
      <alignment horizontal="center"/>
    </xf>
    <xf numFmtId="2" fontId="3" fillId="9" borderId="7" xfId="0" applyNumberFormat="1" applyFont="1" applyFill="1" applyBorder="1" applyAlignment="1">
      <alignment horizontal="center"/>
    </xf>
    <xf numFmtId="0" fontId="3" fillId="9" borderId="19" xfId="0" applyFont="1" applyFill="1" applyBorder="1" applyAlignment="1">
      <alignment horizontal="center"/>
    </xf>
    <xf numFmtId="0" fontId="36" fillId="43" borderId="2" xfId="0" applyFont="1" applyFill="1" applyBorder="1" applyAlignment="1">
      <alignment horizontal="center" vertical="center"/>
    </xf>
    <xf numFmtId="2" fontId="36" fillId="44" borderId="2" xfId="0" applyNumberFormat="1" applyFont="1" applyFill="1" applyBorder="1" applyAlignment="1">
      <alignment horizontal="center" vertical="center"/>
    </xf>
    <xf numFmtId="166" fontId="36" fillId="43" borderId="2" xfId="0" applyNumberFormat="1" applyFont="1" applyFill="1" applyBorder="1" applyAlignment="1">
      <alignment horizontal="center" vertical="center"/>
    </xf>
    <xf numFmtId="0" fontId="37" fillId="43" borderId="2" xfId="0" applyFont="1" applyFill="1" applyBorder="1" applyAlignment="1">
      <alignment horizontal="center" vertical="center"/>
    </xf>
    <xf numFmtId="16" fontId="36" fillId="44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horizontal="center" vertical="center"/>
    </xf>
    <xf numFmtId="16" fontId="36" fillId="44" borderId="30" xfId="0" applyNumberFormat="1" applyFont="1" applyFill="1" applyBorder="1" applyAlignment="1">
      <alignment horizontal="center" vertical="center"/>
    </xf>
    <xf numFmtId="0" fontId="36" fillId="44" borderId="30" xfId="0" applyFont="1" applyFill="1" applyBorder="1"/>
    <xf numFmtId="0" fontId="37" fillId="44" borderId="30" xfId="0" applyFont="1" applyFill="1" applyBorder="1" applyAlignment="1">
      <alignment horizontal="center" vertical="center"/>
    </xf>
    <xf numFmtId="0" fontId="36" fillId="43" borderId="5" xfId="0" applyFont="1" applyFill="1" applyBorder="1" applyAlignment="1">
      <alignment horizontal="center" vertical="center"/>
    </xf>
    <xf numFmtId="0" fontId="37" fillId="43" borderId="30" xfId="0" applyFont="1" applyFill="1" applyBorder="1" applyAlignment="1">
      <alignment horizontal="center" vertical="center"/>
    </xf>
    <xf numFmtId="0" fontId="37" fillId="6" borderId="30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0" fontId="36" fillId="44" borderId="30" xfId="0" applyFont="1" applyFill="1" applyBorder="1" applyAlignment="1">
      <alignment vertical="center"/>
    </xf>
    <xf numFmtId="0" fontId="36" fillId="11" borderId="30" xfId="0" applyFont="1" applyFill="1" applyBorder="1" applyAlignment="1">
      <alignment vertical="center"/>
    </xf>
    <xf numFmtId="0" fontId="37" fillId="43" borderId="26" xfId="0" applyFont="1" applyFill="1" applyBorder="1" applyAlignment="1">
      <alignment horizontal="center" vertical="center"/>
    </xf>
    <xf numFmtId="2" fontId="37" fillId="43" borderId="2" xfId="0" applyNumberFormat="1" applyFont="1" applyFill="1" applyBorder="1" applyAlignment="1">
      <alignment horizontal="center" vertical="center"/>
    </xf>
    <xf numFmtId="16" fontId="36" fillId="44" borderId="26" xfId="0" applyNumberFormat="1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6" fillId="44" borderId="30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left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1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20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2" xfId="0" applyFont="1" applyFill="1" applyBorder="1"/>
    <xf numFmtId="0" fontId="13" fillId="0" borderId="23" xfId="0" applyFont="1" applyBorder="1"/>
    <xf numFmtId="2" fontId="31" fillId="2" borderId="22" xfId="0" applyNumberFormat="1" applyFont="1" applyFill="1" applyBorder="1" applyAlignment="1">
      <alignment horizontal="left" wrapText="1"/>
    </xf>
    <xf numFmtId="166" fontId="36" fillId="43" borderId="7" xfId="0" applyNumberFormat="1" applyFont="1" applyFill="1" applyBorder="1" applyAlignment="1">
      <alignment horizontal="center" vertical="center"/>
    </xf>
    <xf numFmtId="166" fontId="36" fillId="43" borderId="44" xfId="0" applyNumberFormat="1" applyFont="1" applyFill="1" applyBorder="1" applyAlignment="1">
      <alignment horizontal="center" vertical="center"/>
    </xf>
    <xf numFmtId="0" fontId="37" fillId="43" borderId="7" xfId="0" applyFont="1" applyFill="1" applyBorder="1" applyAlignment="1">
      <alignment horizontal="center" vertical="center"/>
    </xf>
    <xf numFmtId="0" fontId="37" fillId="43" borderId="44" xfId="0" applyFont="1" applyFill="1" applyBorder="1" applyAlignment="1">
      <alignment horizontal="center" vertical="center"/>
    </xf>
    <xf numFmtId="16" fontId="36" fillId="44" borderId="7" xfId="0" applyNumberFormat="1" applyFont="1" applyFill="1" applyBorder="1" applyAlignment="1">
      <alignment horizontal="center" vertical="center"/>
    </xf>
    <xf numFmtId="16" fontId="36" fillId="44" borderId="44" xfId="0" applyNumberFormat="1" applyFont="1" applyFill="1" applyBorder="1" applyAlignment="1">
      <alignment horizontal="center" vertical="center"/>
    </xf>
    <xf numFmtId="166" fontId="36" fillId="6" borderId="43" xfId="0" applyNumberFormat="1" applyFont="1" applyFill="1" applyBorder="1" applyAlignment="1">
      <alignment horizontal="center" vertical="center"/>
    </xf>
    <xf numFmtId="166" fontId="36" fillId="6" borderId="26" xfId="0" applyNumberFormat="1" applyFont="1" applyFill="1" applyBorder="1" applyAlignment="1">
      <alignment horizontal="center" vertical="center"/>
    </xf>
    <xf numFmtId="16" fontId="36" fillId="11" borderId="43" xfId="0" applyNumberFormat="1" applyFont="1" applyFill="1" applyBorder="1" applyAlignment="1">
      <alignment horizontal="center" vertical="center"/>
    </xf>
    <xf numFmtId="16" fontId="36" fillId="11" borderId="26" xfId="0" applyNumberFormat="1" applyFont="1" applyFill="1" applyBorder="1" applyAlignment="1">
      <alignment horizontal="center" vertical="center"/>
    </xf>
    <xf numFmtId="0" fontId="37" fillId="6" borderId="43" xfId="0" applyFont="1" applyFill="1" applyBorder="1" applyAlignment="1">
      <alignment horizontal="center" vertical="center"/>
    </xf>
    <xf numFmtId="0" fontId="37" fillId="6" borderId="26" xfId="0" applyFont="1" applyFill="1" applyBorder="1" applyAlignment="1">
      <alignment horizontal="center" vertical="center"/>
    </xf>
    <xf numFmtId="0" fontId="36" fillId="44" borderId="31" xfId="0" applyFont="1" applyFill="1" applyBorder="1" applyAlignment="1">
      <alignment horizontal="center" vertical="center"/>
    </xf>
    <xf numFmtId="0" fontId="36" fillId="44" borderId="42" xfId="0" applyFont="1" applyFill="1" applyBorder="1" applyAlignment="1">
      <alignment horizontal="center" vertical="center"/>
    </xf>
    <xf numFmtId="16" fontId="36" fillId="44" borderId="31" xfId="0" applyNumberFormat="1" applyFont="1" applyFill="1" applyBorder="1" applyAlignment="1">
      <alignment horizontal="center" vertical="center"/>
    </xf>
    <xf numFmtId="16" fontId="36" fillId="44" borderId="42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36" fillId="11" borderId="42" xfId="0" applyFont="1" applyFill="1" applyBorder="1" applyAlignment="1">
      <alignment horizontal="center" vertical="center"/>
    </xf>
    <xf numFmtId="0" fontId="37" fillId="43" borderId="31" xfId="0" applyFont="1" applyFill="1" applyBorder="1" applyAlignment="1">
      <alignment horizontal="center" vertical="center"/>
    </xf>
    <xf numFmtId="0" fontId="37" fillId="43" borderId="42" xfId="0" applyFont="1" applyFill="1" applyBorder="1" applyAlignment="1">
      <alignment horizontal="center" vertical="center"/>
    </xf>
    <xf numFmtId="0" fontId="37" fillId="6" borderId="31" xfId="0" applyFont="1" applyFill="1" applyBorder="1" applyAlignment="1">
      <alignment horizontal="center" vertical="center"/>
    </xf>
    <xf numFmtId="0" fontId="37" fillId="6" borderId="42" xfId="0" applyFont="1" applyFill="1" applyBorder="1" applyAlignment="1">
      <alignment horizontal="center" vertical="center"/>
    </xf>
    <xf numFmtId="16" fontId="36" fillId="11" borderId="31" xfId="0" applyNumberFormat="1" applyFont="1" applyFill="1" applyBorder="1" applyAlignment="1">
      <alignment horizontal="center" vertical="center"/>
    </xf>
    <xf numFmtId="16" fontId="36" fillId="11" borderId="42" xfId="0" applyNumberFormat="1" applyFont="1" applyFill="1" applyBorder="1" applyAlignment="1">
      <alignment horizontal="center" vertical="center"/>
    </xf>
  </cellXfs>
  <cellStyles count="92">
    <cellStyle name="20% - Accent1 2" xfId="13" xr:uid="{00000000-0005-0000-0000-000000000000}"/>
    <cellStyle name="20% - Accent2 2" xfId="14" xr:uid="{00000000-0005-0000-0000-000001000000}"/>
    <cellStyle name="20% - Accent3 2" xfId="15" xr:uid="{00000000-0005-0000-0000-000002000000}"/>
    <cellStyle name="20% - Accent4 2" xfId="16" xr:uid="{00000000-0005-0000-0000-000003000000}"/>
    <cellStyle name="20% - Accent5 2" xfId="17" xr:uid="{00000000-0005-0000-0000-000004000000}"/>
    <cellStyle name="20% - Accent6 2" xfId="18" xr:uid="{00000000-0005-0000-0000-000005000000}"/>
    <cellStyle name="40% - Accent1 2" xfId="19" xr:uid="{00000000-0005-0000-0000-000006000000}"/>
    <cellStyle name="40% - Accent2 2" xfId="20" xr:uid="{00000000-0005-0000-0000-000007000000}"/>
    <cellStyle name="40% - Accent3 2" xfId="21" xr:uid="{00000000-0005-0000-0000-000008000000}"/>
    <cellStyle name="40% - Accent4 2" xfId="22" xr:uid="{00000000-0005-0000-0000-000009000000}"/>
    <cellStyle name="40% - Accent5 2" xfId="23" xr:uid="{00000000-0005-0000-0000-00000A000000}"/>
    <cellStyle name="40% - Accent6 2" xfId="24" xr:uid="{00000000-0005-0000-0000-00000B000000}"/>
    <cellStyle name="60% - Accent1 2" xfId="64" xr:uid="{00000000-0005-0000-0000-00000C000000}"/>
    <cellStyle name="60% - Accent1 3" xfId="25" xr:uid="{00000000-0005-0000-0000-00000D000000}"/>
    <cellStyle name="60% - Accent2 2" xfId="65" xr:uid="{00000000-0005-0000-0000-00000E000000}"/>
    <cellStyle name="60% - Accent2 3" xfId="26" xr:uid="{00000000-0005-0000-0000-00000F000000}"/>
    <cellStyle name="60% - Accent3 2" xfId="66" xr:uid="{00000000-0005-0000-0000-000010000000}"/>
    <cellStyle name="60% - Accent3 3" xfId="27" xr:uid="{00000000-0005-0000-0000-000011000000}"/>
    <cellStyle name="60% - Accent4 2" xfId="67" xr:uid="{00000000-0005-0000-0000-000012000000}"/>
    <cellStyle name="60% - Accent4 3" xfId="28" xr:uid="{00000000-0005-0000-0000-000013000000}"/>
    <cellStyle name="60% - Accent5 2" xfId="68" xr:uid="{00000000-0005-0000-0000-000014000000}"/>
    <cellStyle name="60% - Accent5 3" xfId="29" xr:uid="{00000000-0005-0000-0000-000015000000}"/>
    <cellStyle name="60% - Accent6 2" xfId="69" xr:uid="{00000000-0005-0000-0000-000016000000}"/>
    <cellStyle name="60% - Accent6 3" xfId="30" xr:uid="{00000000-0005-0000-0000-000017000000}"/>
    <cellStyle name="Accent1 2" xfId="31" xr:uid="{00000000-0005-0000-0000-000018000000}"/>
    <cellStyle name="Accent2 2" xfId="32" xr:uid="{00000000-0005-0000-0000-000019000000}"/>
    <cellStyle name="Accent3 2" xfId="33" xr:uid="{00000000-0005-0000-0000-00001A000000}"/>
    <cellStyle name="Accent4 2" xfId="34" xr:uid="{00000000-0005-0000-0000-00001B000000}"/>
    <cellStyle name="Accent5 2" xfId="35" xr:uid="{00000000-0005-0000-0000-00001C000000}"/>
    <cellStyle name="Accent6 2" xfId="36" xr:uid="{00000000-0005-0000-0000-00001D000000}"/>
    <cellStyle name="Bad 2" xfId="37" xr:uid="{00000000-0005-0000-0000-00001E000000}"/>
    <cellStyle name="Calculation" xfId="8" builtinId="22" customBuiltin="1"/>
    <cellStyle name="Check Cell" xfId="10" builtinId="23" customBuiltin="1"/>
    <cellStyle name="Comma 2" xfId="70" xr:uid="{00000000-0005-0000-0000-000021000000}"/>
    <cellStyle name="Comma 2 2" xfId="80" xr:uid="{00000000-0005-0000-0000-000022000000}"/>
    <cellStyle name="Comma 3" xfId="52" xr:uid="{00000000-0005-0000-0000-000023000000}"/>
    <cellStyle name="Explanatory Text 2" xfId="38" xr:uid="{00000000-0005-0000-0000-000024000000}"/>
    <cellStyle name="Good 2" xfId="39" xr:uid="{00000000-0005-0000-0000-000025000000}"/>
    <cellStyle name="Heading 1" xfId="3" builtinId="16" customBuiltin="1"/>
    <cellStyle name="Heading 2" xfId="4" builtinId="17" customBuiltin="1"/>
    <cellStyle name="Heading 3" xfId="5" builtinId="18" customBuiltin="1"/>
    <cellStyle name="Heading 4 2" xfId="40" xr:uid="{00000000-0005-0000-0000-000029000000}"/>
    <cellStyle name="Hyperlink 2" xfId="41" xr:uid="{00000000-0005-0000-0000-00002A000000}"/>
    <cellStyle name="Input" xfId="6" builtinId="20" customBuiltin="1"/>
    <cellStyle name="Linked Cell" xfId="9" builtinId="24" customBuiltin="1"/>
    <cellStyle name="Neutral 2" xfId="63" xr:uid="{00000000-0005-0000-0000-00002D000000}"/>
    <cellStyle name="Neutral 3" xfId="42" xr:uid="{00000000-0005-0000-0000-00002E000000}"/>
    <cellStyle name="Normal" xfId="0" builtinId="0"/>
    <cellStyle name="Normal 10" xfId="61" xr:uid="{00000000-0005-0000-0000-000030000000}"/>
    <cellStyle name="Normal 10 2" xfId="72" xr:uid="{00000000-0005-0000-0000-000031000000}"/>
    <cellStyle name="Normal 11" xfId="73" xr:uid="{00000000-0005-0000-0000-000032000000}"/>
    <cellStyle name="Normal 11 2" xfId="81" xr:uid="{00000000-0005-0000-0000-000033000000}"/>
    <cellStyle name="Normal 12" xfId="74" xr:uid="{00000000-0005-0000-0000-000034000000}"/>
    <cellStyle name="Normal 12 2" xfId="82" xr:uid="{00000000-0005-0000-0000-000035000000}"/>
    <cellStyle name="Normal 13" xfId="75" xr:uid="{00000000-0005-0000-0000-000036000000}"/>
    <cellStyle name="Normal 13 2" xfId="83" xr:uid="{00000000-0005-0000-0000-000037000000}"/>
    <cellStyle name="Normal 14" xfId="76" xr:uid="{00000000-0005-0000-0000-000038000000}"/>
    <cellStyle name="Normal 14 2" xfId="84" xr:uid="{00000000-0005-0000-0000-000039000000}"/>
    <cellStyle name="Normal 15" xfId="77" xr:uid="{00000000-0005-0000-0000-00003A000000}"/>
    <cellStyle name="Normal 15 2" xfId="85" xr:uid="{00000000-0005-0000-0000-00003B000000}"/>
    <cellStyle name="Normal 16" xfId="78" xr:uid="{00000000-0005-0000-0000-00003C000000}"/>
    <cellStyle name="Normal 16 2" xfId="86" xr:uid="{00000000-0005-0000-0000-00003D000000}"/>
    <cellStyle name="Normal 17" xfId="79" xr:uid="{00000000-0005-0000-0000-00003E000000}"/>
    <cellStyle name="Normal 17 2" xfId="87" xr:uid="{00000000-0005-0000-0000-00003F000000}"/>
    <cellStyle name="Normal 18" xfId="88" xr:uid="{00000000-0005-0000-0000-000040000000}"/>
    <cellStyle name="Normal 19" xfId="89" xr:uid="{00000000-0005-0000-0000-000041000000}"/>
    <cellStyle name="Normal 2" xfId="43" xr:uid="{00000000-0005-0000-0000-000042000000}"/>
    <cellStyle name="Normal 2 2" xfId="55" xr:uid="{00000000-0005-0000-0000-000043000000}"/>
    <cellStyle name="Normal 20" xfId="90" xr:uid="{00000000-0005-0000-0000-000044000000}"/>
    <cellStyle name="Normal 21" xfId="91" xr:uid="{00000000-0005-0000-0000-000045000000}"/>
    <cellStyle name="Normal 22" xfId="12" xr:uid="{00000000-0005-0000-0000-000046000000}"/>
    <cellStyle name="Normal 3" xfId="44" xr:uid="{00000000-0005-0000-0000-000047000000}"/>
    <cellStyle name="Normal 4" xfId="49" xr:uid="{00000000-0005-0000-0000-000048000000}"/>
    <cellStyle name="Normal 4 2" xfId="56" xr:uid="{00000000-0005-0000-0000-000049000000}"/>
    <cellStyle name="Normal 5" xfId="50" xr:uid="{00000000-0005-0000-0000-00004A000000}"/>
    <cellStyle name="Normal 5 2" xfId="57" xr:uid="{00000000-0005-0000-0000-00004B000000}"/>
    <cellStyle name="Normal 6" xfId="51" xr:uid="{00000000-0005-0000-0000-00004C000000}"/>
    <cellStyle name="Normal 6 2" xfId="58" xr:uid="{00000000-0005-0000-0000-00004D000000}"/>
    <cellStyle name="Normal 7" xfId="1" xr:uid="{00000000-0005-0000-0000-00004E000000}"/>
    <cellStyle name="Normal 7 2" xfId="2" xr:uid="{00000000-0005-0000-0000-00004F000000}"/>
    <cellStyle name="Normal 8" xfId="54" xr:uid="{00000000-0005-0000-0000-000050000000}"/>
    <cellStyle name="Normal 8 2" xfId="59" xr:uid="{00000000-0005-0000-0000-000051000000}"/>
    <cellStyle name="Normal 9" xfId="60" xr:uid="{00000000-0005-0000-0000-000052000000}"/>
    <cellStyle name="Normal 9 2" xfId="71" xr:uid="{00000000-0005-0000-0000-000053000000}"/>
    <cellStyle name="Note 2" xfId="53" xr:uid="{00000000-0005-0000-0000-000054000000}"/>
    <cellStyle name="Note 3" xfId="45" xr:uid="{00000000-0005-0000-0000-000055000000}"/>
    <cellStyle name="Output" xfId="7" builtinId="21" customBuiltin="1"/>
    <cellStyle name="Percent 2" xfId="46" xr:uid="{00000000-0005-0000-0000-000057000000}"/>
    <cellStyle name="Title 2" xfId="62" xr:uid="{00000000-0005-0000-0000-000058000000}"/>
    <cellStyle name="Title 3" xfId="47" xr:uid="{00000000-0005-0000-0000-000059000000}"/>
    <cellStyle name="Total" xfId="11" builtinId="25" customBuiltin="1"/>
    <cellStyle name="Warning Text 2" xfId="48" xr:uid="{00000000-0005-0000-0000-00005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214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7"/>
  <sheetViews>
    <sheetView tabSelected="1" workbookViewId="0">
      <selection activeCell="B19" sqref="B19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311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45271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 xr:uid="{00000000-0004-0000-0000-000000000000}"/>
    <hyperlink ref="C14" location="'Cash Intra'!A1" display="Cash Intra" xr:uid="{00000000-0004-0000-0000-000001000000}"/>
    <hyperlink ref="C15" location="'MidCap Intra'!A1" display="Mid-cap Intra" xr:uid="{00000000-0004-0000-0000-000002000000}"/>
    <hyperlink ref="C16" location="'Bulk Deals'!A1" display="Bulk Deals" xr:uid="{00000000-0004-0000-0000-000003000000}"/>
    <hyperlink ref="C17" location="'Call Tracker (Equity &amp; F&amp;O)'!A1" display="Call Tracker" xr:uid="{00000000-0004-0000-0000-000004000000}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36"/>
  <sheetViews>
    <sheetView zoomScale="85" zoomScaleNormal="85" workbookViewId="0">
      <pane ySplit="10" topLeftCell="A11" activePane="bottomLeft" state="frozen"/>
      <selection pane="bottomLeft" activeCell="G16" sqref="G16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45271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34" t="s">
        <v>16</v>
      </c>
      <c r="B9" s="336" t="s">
        <v>17</v>
      </c>
      <c r="C9" s="336" t="s">
        <v>18</v>
      </c>
      <c r="D9" s="336" t="s">
        <v>19</v>
      </c>
      <c r="E9" s="26" t="s">
        <v>20</v>
      </c>
      <c r="F9" s="26" t="s">
        <v>21</v>
      </c>
      <c r="G9" s="331" t="s">
        <v>22</v>
      </c>
      <c r="H9" s="332"/>
      <c r="I9" s="333"/>
      <c r="J9" s="331" t="s">
        <v>23</v>
      </c>
      <c r="K9" s="332"/>
      <c r="L9" s="333"/>
      <c r="M9" s="26"/>
      <c r="N9" s="27"/>
      <c r="O9" s="27"/>
      <c r="P9" s="27"/>
    </row>
    <row r="10" spans="1:16" ht="38.25">
      <c r="A10" s="335"/>
      <c r="B10" s="337"/>
      <c r="C10" s="337"/>
      <c r="D10" s="337"/>
      <c r="E10" s="28" t="s">
        <v>24</v>
      </c>
      <c r="F10" s="28" t="s">
        <v>24</v>
      </c>
      <c r="G10" s="252" t="s">
        <v>25</v>
      </c>
      <c r="H10" s="252" t="s">
        <v>26</v>
      </c>
      <c r="I10" s="252" t="s">
        <v>27</v>
      </c>
      <c r="J10" s="252" t="s">
        <v>28</v>
      </c>
      <c r="K10" s="252" t="s">
        <v>29</v>
      </c>
      <c r="L10" s="252" t="s">
        <v>30</v>
      </c>
      <c r="M10" s="252" t="s">
        <v>31</v>
      </c>
      <c r="N10" s="29" t="s">
        <v>32</v>
      </c>
      <c r="O10" s="29" t="s">
        <v>33</v>
      </c>
      <c r="P10" s="30" t="s">
        <v>859</v>
      </c>
    </row>
    <row r="11" spans="1:16" ht="12.75" customHeight="1">
      <c r="A11" s="259">
        <v>1</v>
      </c>
      <c r="B11" s="272" t="s">
        <v>34</v>
      </c>
      <c r="C11" s="249" t="s">
        <v>35</v>
      </c>
      <c r="D11" s="263">
        <v>45288</v>
      </c>
      <c r="E11" s="249">
        <v>21075</v>
      </c>
      <c r="F11" s="249">
        <v>21043.816666666666</v>
      </c>
      <c r="G11" s="248">
        <v>20980.183333333331</v>
      </c>
      <c r="H11" s="248">
        <v>20885.366666666665</v>
      </c>
      <c r="I11" s="248">
        <v>20821.73333333333</v>
      </c>
      <c r="J11" s="248">
        <v>21138.633333333331</v>
      </c>
      <c r="K11" s="248">
        <v>21202.266666666663</v>
      </c>
      <c r="L11" s="248">
        <v>21297.083333333332</v>
      </c>
      <c r="M11" s="247">
        <v>21107.45</v>
      </c>
      <c r="N11" s="247">
        <v>20949</v>
      </c>
      <c r="O11" s="247">
        <v>13297950</v>
      </c>
      <c r="P11" s="250">
        <v>-2.2823886453736807E-2</v>
      </c>
    </row>
    <row r="12" spans="1:16" ht="12.75" customHeight="1">
      <c r="A12" s="259">
        <v>2</v>
      </c>
      <c r="B12" s="272" t="s">
        <v>34</v>
      </c>
      <c r="C12" s="249" t="s">
        <v>36</v>
      </c>
      <c r="D12" s="263">
        <v>45288</v>
      </c>
      <c r="E12" s="249">
        <v>47499.8</v>
      </c>
      <c r="F12" s="249">
        <v>47353.366666666669</v>
      </c>
      <c r="G12" s="248">
        <v>47107.733333333337</v>
      </c>
      <c r="H12" s="248">
        <v>46715.666666666672</v>
      </c>
      <c r="I12" s="248">
        <v>46470.03333333334</v>
      </c>
      <c r="J12" s="248">
        <v>47745.433333333334</v>
      </c>
      <c r="K12" s="248">
        <v>47991.066666666666</v>
      </c>
      <c r="L12" s="248">
        <v>48383.133333333331</v>
      </c>
      <c r="M12" s="247">
        <v>47599</v>
      </c>
      <c r="N12" s="247">
        <v>46961.3</v>
      </c>
      <c r="O12" s="247">
        <v>2385795</v>
      </c>
      <c r="P12" s="250">
        <v>6.7971530249110318E-2</v>
      </c>
    </row>
    <row r="13" spans="1:16" ht="12.75" customHeight="1">
      <c r="A13" s="259">
        <v>3</v>
      </c>
      <c r="B13" s="272" t="s">
        <v>34</v>
      </c>
      <c r="C13" s="271" t="s">
        <v>37</v>
      </c>
      <c r="D13" s="265">
        <v>45286</v>
      </c>
      <c r="E13" s="264">
        <v>21308.2</v>
      </c>
      <c r="F13" s="264">
        <v>21246.399999999998</v>
      </c>
      <c r="G13" s="266">
        <v>21161.849999999995</v>
      </c>
      <c r="H13" s="266">
        <v>21015.499999999996</v>
      </c>
      <c r="I13" s="266">
        <v>20930.949999999993</v>
      </c>
      <c r="J13" s="266">
        <v>21392.749999999996</v>
      </c>
      <c r="K13" s="266">
        <v>21477.3</v>
      </c>
      <c r="L13" s="266">
        <v>21623.649999999998</v>
      </c>
      <c r="M13" s="267">
        <v>21330.95</v>
      </c>
      <c r="N13" s="267">
        <v>21100.05</v>
      </c>
      <c r="O13" s="267">
        <v>67560</v>
      </c>
      <c r="P13" s="268">
        <v>0.12675116744496331</v>
      </c>
    </row>
    <row r="14" spans="1:16" ht="12.75" customHeight="1">
      <c r="A14" s="259">
        <v>4</v>
      </c>
      <c r="B14" s="272" t="s">
        <v>34</v>
      </c>
      <c r="C14" s="271" t="s">
        <v>38</v>
      </c>
      <c r="D14" s="265">
        <v>45282</v>
      </c>
      <c r="E14" s="264">
        <v>10002.75</v>
      </c>
      <c r="F14" s="264">
        <v>9991.7666666666664</v>
      </c>
      <c r="G14" s="266">
        <v>9923.5333333333328</v>
      </c>
      <c r="H14" s="266">
        <v>9844.3166666666657</v>
      </c>
      <c r="I14" s="266">
        <v>9776.0833333333321</v>
      </c>
      <c r="J14" s="266">
        <v>10070.983333333334</v>
      </c>
      <c r="K14" s="266">
        <v>10139.216666666667</v>
      </c>
      <c r="L14" s="266">
        <v>10218.433333333334</v>
      </c>
      <c r="M14" s="267">
        <v>10060</v>
      </c>
      <c r="N14" s="267">
        <v>9912.5499999999993</v>
      </c>
      <c r="O14" s="267">
        <v>497475</v>
      </c>
      <c r="P14" s="268">
        <v>9.74273100928604E-3</v>
      </c>
    </row>
    <row r="15" spans="1:16" ht="12.75" customHeight="1">
      <c r="A15" s="259">
        <v>5</v>
      </c>
      <c r="B15" s="272" t="s">
        <v>39</v>
      </c>
      <c r="C15" s="264" t="s">
        <v>40</v>
      </c>
      <c r="D15" s="265">
        <v>45288</v>
      </c>
      <c r="E15" s="264">
        <v>572</v>
      </c>
      <c r="F15" s="264">
        <v>572.31666666666672</v>
      </c>
      <c r="G15" s="266">
        <v>561.63333333333344</v>
      </c>
      <c r="H15" s="266">
        <v>551.26666666666677</v>
      </c>
      <c r="I15" s="266">
        <v>540.58333333333348</v>
      </c>
      <c r="J15" s="266">
        <v>582.68333333333339</v>
      </c>
      <c r="K15" s="266">
        <v>593.36666666666656</v>
      </c>
      <c r="L15" s="266">
        <v>603.73333333333335</v>
      </c>
      <c r="M15" s="267">
        <v>583</v>
      </c>
      <c r="N15" s="267">
        <v>561.95000000000005</v>
      </c>
      <c r="O15" s="267">
        <v>12499000</v>
      </c>
      <c r="P15" s="268">
        <v>-7.3856416772554003E-3</v>
      </c>
    </row>
    <row r="16" spans="1:16" ht="12.75" customHeight="1">
      <c r="A16" s="259">
        <v>6</v>
      </c>
      <c r="B16" s="272" t="s">
        <v>41</v>
      </c>
      <c r="C16" s="269" t="s">
        <v>42</v>
      </c>
      <c r="D16" s="265">
        <v>45288</v>
      </c>
      <c r="E16" s="264">
        <v>4758.45</v>
      </c>
      <c r="F16" s="264">
        <v>4773.6500000000005</v>
      </c>
      <c r="G16" s="266">
        <v>4687.3000000000011</v>
      </c>
      <c r="H16" s="266">
        <v>4616.1500000000005</v>
      </c>
      <c r="I16" s="266">
        <v>4529.8000000000011</v>
      </c>
      <c r="J16" s="266">
        <v>4844.8000000000011</v>
      </c>
      <c r="K16" s="266">
        <v>4931.1500000000015</v>
      </c>
      <c r="L16" s="266">
        <v>5002.3000000000011</v>
      </c>
      <c r="M16" s="267">
        <v>4860</v>
      </c>
      <c r="N16" s="267">
        <v>4702.5</v>
      </c>
      <c r="O16" s="267">
        <v>1103000</v>
      </c>
      <c r="P16" s="268">
        <v>4.325062599590257E-3</v>
      </c>
    </row>
    <row r="17" spans="1:16" ht="12.75" customHeight="1">
      <c r="A17" s="259">
        <v>7</v>
      </c>
      <c r="B17" s="272" t="s">
        <v>43</v>
      </c>
      <c r="C17" s="269" t="s">
        <v>44</v>
      </c>
      <c r="D17" s="265">
        <v>45288</v>
      </c>
      <c r="E17" s="264">
        <v>22976.9</v>
      </c>
      <c r="F17" s="264">
        <v>23018.933333333334</v>
      </c>
      <c r="G17" s="266">
        <v>22772.866666666669</v>
      </c>
      <c r="H17" s="266">
        <v>22568.833333333336</v>
      </c>
      <c r="I17" s="266">
        <v>22322.76666666667</v>
      </c>
      <c r="J17" s="266">
        <v>23222.966666666667</v>
      </c>
      <c r="K17" s="266">
        <v>23469.033333333333</v>
      </c>
      <c r="L17" s="266">
        <v>23673.066666666666</v>
      </c>
      <c r="M17" s="267">
        <v>23265</v>
      </c>
      <c r="N17" s="267">
        <v>22814.9</v>
      </c>
      <c r="O17" s="267">
        <v>109640</v>
      </c>
      <c r="P17" s="268">
        <v>-7.2912869121399923E-4</v>
      </c>
    </row>
    <row r="18" spans="1:16" ht="12.75" customHeight="1">
      <c r="A18" s="259">
        <v>8</v>
      </c>
      <c r="B18" s="272" t="s">
        <v>45</v>
      </c>
      <c r="C18" s="270" t="s">
        <v>46</v>
      </c>
      <c r="D18" s="265">
        <v>45288</v>
      </c>
      <c r="E18" s="264">
        <v>164.2</v>
      </c>
      <c r="F18" s="264">
        <v>165.04999999999998</v>
      </c>
      <c r="G18" s="266">
        <v>161.54999999999995</v>
      </c>
      <c r="H18" s="266">
        <v>158.89999999999998</v>
      </c>
      <c r="I18" s="266">
        <v>155.39999999999995</v>
      </c>
      <c r="J18" s="266">
        <v>167.69999999999996</v>
      </c>
      <c r="K18" s="266">
        <v>171.20000000000002</v>
      </c>
      <c r="L18" s="266">
        <v>173.84999999999997</v>
      </c>
      <c r="M18" s="267">
        <v>168.55</v>
      </c>
      <c r="N18" s="267">
        <v>162.4</v>
      </c>
      <c r="O18" s="267">
        <v>73639800</v>
      </c>
      <c r="P18" s="268">
        <v>4.8274271658082867E-2</v>
      </c>
    </row>
    <row r="19" spans="1:16" ht="12.75" customHeight="1">
      <c r="A19" s="259">
        <v>9</v>
      </c>
      <c r="B19" s="272" t="s">
        <v>47</v>
      </c>
      <c r="C19" s="267" t="s">
        <v>48</v>
      </c>
      <c r="D19" s="265">
        <v>45288</v>
      </c>
      <c r="E19" s="264">
        <v>234.9</v>
      </c>
      <c r="F19" s="264">
        <v>236.13333333333335</v>
      </c>
      <c r="G19" s="266">
        <v>230.2166666666667</v>
      </c>
      <c r="H19" s="266">
        <v>225.53333333333333</v>
      </c>
      <c r="I19" s="266">
        <v>219.61666666666667</v>
      </c>
      <c r="J19" s="266">
        <v>240.81666666666672</v>
      </c>
      <c r="K19" s="266">
        <v>246.73333333333341</v>
      </c>
      <c r="L19" s="266">
        <v>251.41666666666674</v>
      </c>
      <c r="M19" s="267">
        <v>242.05</v>
      </c>
      <c r="N19" s="267">
        <v>231.45</v>
      </c>
      <c r="O19" s="267">
        <v>30427800</v>
      </c>
      <c r="P19" s="268">
        <v>-1.1403953370501775E-2</v>
      </c>
    </row>
    <row r="20" spans="1:16" ht="12.75" customHeight="1">
      <c r="A20" s="259">
        <v>10</v>
      </c>
      <c r="B20" s="272" t="s">
        <v>49</v>
      </c>
      <c r="C20" s="264" t="s">
        <v>50</v>
      </c>
      <c r="D20" s="265">
        <v>45288</v>
      </c>
      <c r="E20" s="264">
        <v>2144.4</v>
      </c>
      <c r="F20" s="264">
        <v>2139.8333333333335</v>
      </c>
      <c r="G20" s="266">
        <v>2109.0666666666671</v>
      </c>
      <c r="H20" s="266">
        <v>2073.7333333333336</v>
      </c>
      <c r="I20" s="266">
        <v>2042.9666666666672</v>
      </c>
      <c r="J20" s="266">
        <v>2175.166666666667</v>
      </c>
      <c r="K20" s="266">
        <v>2205.9333333333334</v>
      </c>
      <c r="L20" s="266">
        <v>2241.2666666666669</v>
      </c>
      <c r="M20" s="267">
        <v>2170.6</v>
      </c>
      <c r="N20" s="267">
        <v>2104.5</v>
      </c>
      <c r="O20" s="267">
        <v>4630800</v>
      </c>
      <c r="P20" s="268">
        <v>-6.3727067911168332E-3</v>
      </c>
    </row>
    <row r="21" spans="1:16" ht="12.75" customHeight="1">
      <c r="A21" s="259">
        <v>11</v>
      </c>
      <c r="B21" s="272" t="s">
        <v>45</v>
      </c>
      <c r="C21" s="264" t="s">
        <v>51</v>
      </c>
      <c r="D21" s="265">
        <v>45288</v>
      </c>
      <c r="E21" s="264">
        <v>2841.05</v>
      </c>
      <c r="F21" s="264">
        <v>2853.6333333333332</v>
      </c>
      <c r="G21" s="266">
        <v>2760.6666666666665</v>
      </c>
      <c r="H21" s="266">
        <v>2680.2833333333333</v>
      </c>
      <c r="I21" s="266">
        <v>2587.3166666666666</v>
      </c>
      <c r="J21" s="266">
        <v>2934.0166666666664</v>
      </c>
      <c r="K21" s="266">
        <v>3026.9833333333336</v>
      </c>
      <c r="L21" s="266">
        <v>3107.3666666666663</v>
      </c>
      <c r="M21" s="267">
        <v>2946.6</v>
      </c>
      <c r="N21" s="267">
        <v>2773.25</v>
      </c>
      <c r="O21" s="267">
        <v>11743200</v>
      </c>
      <c r="P21" s="268">
        <v>3.2550778158797151E-2</v>
      </c>
    </row>
    <row r="22" spans="1:16" ht="12.75" customHeight="1">
      <c r="A22" s="259">
        <v>12</v>
      </c>
      <c r="B22" s="272" t="s">
        <v>45</v>
      </c>
      <c r="C22" s="264" t="s">
        <v>52</v>
      </c>
      <c r="D22" s="265">
        <v>45288</v>
      </c>
      <c r="E22" s="264">
        <v>1028.0999999999999</v>
      </c>
      <c r="F22" s="264">
        <v>1027.5666666666666</v>
      </c>
      <c r="G22" s="266">
        <v>996.13333333333321</v>
      </c>
      <c r="H22" s="266">
        <v>964.16666666666663</v>
      </c>
      <c r="I22" s="266">
        <v>932.73333333333323</v>
      </c>
      <c r="J22" s="266">
        <v>1059.5333333333333</v>
      </c>
      <c r="K22" s="266">
        <v>1090.9666666666667</v>
      </c>
      <c r="L22" s="266">
        <v>1122.9333333333332</v>
      </c>
      <c r="M22" s="267">
        <v>1059</v>
      </c>
      <c r="N22" s="267">
        <v>995.6</v>
      </c>
      <c r="O22" s="267">
        <v>49630400</v>
      </c>
      <c r="P22" s="268">
        <v>-2.143634556840229E-2</v>
      </c>
    </row>
    <row r="23" spans="1:16" ht="12.75" customHeight="1">
      <c r="A23" s="259">
        <v>13</v>
      </c>
      <c r="B23" s="272" t="s">
        <v>43</v>
      </c>
      <c r="C23" s="264" t="s">
        <v>53</v>
      </c>
      <c r="D23" s="265">
        <v>45288</v>
      </c>
      <c r="E23" s="264">
        <v>4768.6499999999996</v>
      </c>
      <c r="F23" s="264">
        <v>4793.2333333333336</v>
      </c>
      <c r="G23" s="266">
        <v>4705.4666666666672</v>
      </c>
      <c r="H23" s="266">
        <v>4642.2833333333338</v>
      </c>
      <c r="I23" s="266">
        <v>4554.5166666666673</v>
      </c>
      <c r="J23" s="266">
        <v>4856.416666666667</v>
      </c>
      <c r="K23" s="266">
        <v>4944.1833333333334</v>
      </c>
      <c r="L23" s="266">
        <v>5007.3666666666668</v>
      </c>
      <c r="M23" s="267">
        <v>4881</v>
      </c>
      <c r="N23" s="267">
        <v>4730.05</v>
      </c>
      <c r="O23" s="267">
        <v>606200</v>
      </c>
      <c r="P23" s="268">
        <v>-3.0390275111964172E-2</v>
      </c>
    </row>
    <row r="24" spans="1:16" ht="12.75" customHeight="1">
      <c r="A24" s="259">
        <v>14</v>
      </c>
      <c r="B24" s="272" t="s">
        <v>49</v>
      </c>
      <c r="C24" s="264" t="s">
        <v>54</v>
      </c>
      <c r="D24" s="265">
        <v>45288</v>
      </c>
      <c r="E24" s="264">
        <v>497.55</v>
      </c>
      <c r="F24" s="264">
        <v>497.91666666666669</v>
      </c>
      <c r="G24" s="266">
        <v>483.83333333333337</v>
      </c>
      <c r="H24" s="266">
        <v>470.11666666666667</v>
      </c>
      <c r="I24" s="266">
        <v>456.03333333333336</v>
      </c>
      <c r="J24" s="266">
        <v>511.63333333333338</v>
      </c>
      <c r="K24" s="266">
        <v>525.7166666666667</v>
      </c>
      <c r="L24" s="266">
        <v>539.43333333333339</v>
      </c>
      <c r="M24" s="267">
        <v>512</v>
      </c>
      <c r="N24" s="267">
        <v>484.2</v>
      </c>
      <c r="O24" s="267">
        <v>54568800</v>
      </c>
      <c r="P24" s="268">
        <v>4.706038311128786E-3</v>
      </c>
    </row>
    <row r="25" spans="1:16" ht="12.75" customHeight="1">
      <c r="A25" s="259">
        <v>15</v>
      </c>
      <c r="B25" s="272" t="s">
        <v>45</v>
      </c>
      <c r="C25" s="264" t="s">
        <v>55</v>
      </c>
      <c r="D25" s="265">
        <v>45288</v>
      </c>
      <c r="E25" s="264">
        <v>5570.85</v>
      </c>
      <c r="F25" s="264">
        <v>5537.7</v>
      </c>
      <c r="G25" s="266">
        <v>5488.4</v>
      </c>
      <c r="H25" s="266">
        <v>5405.95</v>
      </c>
      <c r="I25" s="266">
        <v>5356.65</v>
      </c>
      <c r="J25" s="266">
        <v>5620.15</v>
      </c>
      <c r="K25" s="266">
        <v>5669.4500000000007</v>
      </c>
      <c r="L25" s="266">
        <v>5751.9</v>
      </c>
      <c r="M25" s="267">
        <v>5587</v>
      </c>
      <c r="N25" s="267">
        <v>5455.25</v>
      </c>
      <c r="O25" s="267">
        <v>1681125</v>
      </c>
      <c r="P25" s="268">
        <v>-3.3627937055399869E-2</v>
      </c>
    </row>
    <row r="26" spans="1:16" ht="12.75" customHeight="1">
      <c r="A26" s="259">
        <v>16</v>
      </c>
      <c r="B26" s="272" t="s">
        <v>56</v>
      </c>
      <c r="C26" s="264" t="s">
        <v>57</v>
      </c>
      <c r="D26" s="265">
        <v>45288</v>
      </c>
      <c r="E26" s="264">
        <v>460.65</v>
      </c>
      <c r="F26" s="264">
        <v>460.55</v>
      </c>
      <c r="G26" s="266">
        <v>454.6</v>
      </c>
      <c r="H26" s="266">
        <v>448.55</v>
      </c>
      <c r="I26" s="266">
        <v>442.6</v>
      </c>
      <c r="J26" s="266">
        <v>466.6</v>
      </c>
      <c r="K26" s="266">
        <v>472.54999999999995</v>
      </c>
      <c r="L26" s="266">
        <v>478.6</v>
      </c>
      <c r="M26" s="267">
        <v>466.5</v>
      </c>
      <c r="N26" s="267">
        <v>454.5</v>
      </c>
      <c r="O26" s="267">
        <v>13588100</v>
      </c>
      <c r="P26" s="268">
        <v>5.0052548607461902E-2</v>
      </c>
    </row>
    <row r="27" spans="1:16" ht="12.75" customHeight="1">
      <c r="A27" s="259">
        <v>17</v>
      </c>
      <c r="B27" s="272" t="s">
        <v>56</v>
      </c>
      <c r="C27" s="264" t="s">
        <v>58</v>
      </c>
      <c r="D27" s="265">
        <v>45288</v>
      </c>
      <c r="E27" s="264">
        <v>175.75</v>
      </c>
      <c r="F27" s="264">
        <v>176.5333333333333</v>
      </c>
      <c r="G27" s="266">
        <v>173.9166666666666</v>
      </c>
      <c r="H27" s="266">
        <v>172.08333333333329</v>
      </c>
      <c r="I27" s="266">
        <v>169.46666666666658</v>
      </c>
      <c r="J27" s="266">
        <v>178.36666666666662</v>
      </c>
      <c r="K27" s="266">
        <v>180.98333333333329</v>
      </c>
      <c r="L27" s="266">
        <v>182.81666666666663</v>
      </c>
      <c r="M27" s="267">
        <v>179.15</v>
      </c>
      <c r="N27" s="267">
        <v>174.7</v>
      </c>
      <c r="O27" s="267">
        <v>99465000</v>
      </c>
      <c r="P27" s="268">
        <v>1.9735493131023171E-2</v>
      </c>
    </row>
    <row r="28" spans="1:16" ht="12.75" customHeight="1">
      <c r="A28" s="259">
        <v>18</v>
      </c>
      <c r="B28" s="272" t="s">
        <v>59</v>
      </c>
      <c r="C28" s="264" t="s">
        <v>60</v>
      </c>
      <c r="D28" s="265">
        <v>45288</v>
      </c>
      <c r="E28" s="264">
        <v>3250.25</v>
      </c>
      <c r="F28" s="264">
        <v>3259.0333333333333</v>
      </c>
      <c r="G28" s="266">
        <v>3233.9666666666667</v>
      </c>
      <c r="H28" s="266">
        <v>3217.6833333333334</v>
      </c>
      <c r="I28" s="266">
        <v>3192.6166666666668</v>
      </c>
      <c r="J28" s="266">
        <v>3275.3166666666666</v>
      </c>
      <c r="K28" s="266">
        <v>3300.3833333333332</v>
      </c>
      <c r="L28" s="266">
        <v>3316.6666666666665</v>
      </c>
      <c r="M28" s="267">
        <v>3284.1</v>
      </c>
      <c r="N28" s="267">
        <v>3242.75</v>
      </c>
      <c r="O28" s="267">
        <v>5670000</v>
      </c>
      <c r="P28" s="268">
        <v>5.9612518628912071E-3</v>
      </c>
    </row>
    <row r="29" spans="1:16" ht="12.75" customHeight="1">
      <c r="A29" s="259">
        <v>19</v>
      </c>
      <c r="B29" s="272" t="s">
        <v>45</v>
      </c>
      <c r="C29" s="264" t="s">
        <v>61</v>
      </c>
      <c r="D29" s="265">
        <v>45288</v>
      </c>
      <c r="E29" s="264">
        <v>1934.25</v>
      </c>
      <c r="F29" s="264">
        <v>1949.2833333333335</v>
      </c>
      <c r="G29" s="266">
        <v>1905.666666666667</v>
      </c>
      <c r="H29" s="266">
        <v>1877.0833333333335</v>
      </c>
      <c r="I29" s="266">
        <v>1833.4666666666669</v>
      </c>
      <c r="J29" s="266">
        <v>1977.866666666667</v>
      </c>
      <c r="K29" s="266">
        <v>2021.4833333333333</v>
      </c>
      <c r="L29" s="266">
        <v>2050.0666666666671</v>
      </c>
      <c r="M29" s="267">
        <v>1992.9</v>
      </c>
      <c r="N29" s="267">
        <v>1920.7</v>
      </c>
      <c r="O29" s="267">
        <v>3008666</v>
      </c>
      <c r="P29" s="268">
        <v>-2.427993334920257E-2</v>
      </c>
    </row>
    <row r="30" spans="1:16" ht="12.75" customHeight="1">
      <c r="A30" s="259">
        <v>20</v>
      </c>
      <c r="B30" s="272" t="s">
        <v>45</v>
      </c>
      <c r="C30" s="269" t="s">
        <v>62</v>
      </c>
      <c r="D30" s="265">
        <v>45288</v>
      </c>
      <c r="E30" s="264">
        <v>6788.3</v>
      </c>
      <c r="F30" s="264">
        <v>6822.7333333333336</v>
      </c>
      <c r="G30" s="266">
        <v>6677.5666666666675</v>
      </c>
      <c r="H30" s="266">
        <v>6566.8333333333339</v>
      </c>
      <c r="I30" s="266">
        <v>6421.6666666666679</v>
      </c>
      <c r="J30" s="266">
        <v>6933.4666666666672</v>
      </c>
      <c r="K30" s="266">
        <v>7078.6333333333332</v>
      </c>
      <c r="L30" s="266">
        <v>7189.3666666666668</v>
      </c>
      <c r="M30" s="267">
        <v>6967.9</v>
      </c>
      <c r="N30" s="267">
        <v>6712</v>
      </c>
      <c r="O30" s="267">
        <v>222900</v>
      </c>
      <c r="P30" s="268">
        <v>-2.6531280707500819E-2</v>
      </c>
    </row>
    <row r="31" spans="1:16" ht="12.75" customHeight="1">
      <c r="A31" s="259">
        <v>21</v>
      </c>
      <c r="B31" s="272" t="s">
        <v>63</v>
      </c>
      <c r="C31" s="264" t="s">
        <v>64</v>
      </c>
      <c r="D31" s="265">
        <v>45288</v>
      </c>
      <c r="E31" s="264">
        <v>742.9</v>
      </c>
      <c r="F31" s="264">
        <v>742.38333333333333</v>
      </c>
      <c r="G31" s="266">
        <v>735.26666666666665</v>
      </c>
      <c r="H31" s="266">
        <v>727.63333333333333</v>
      </c>
      <c r="I31" s="266">
        <v>720.51666666666665</v>
      </c>
      <c r="J31" s="266">
        <v>750.01666666666665</v>
      </c>
      <c r="K31" s="266">
        <v>757.13333333333321</v>
      </c>
      <c r="L31" s="266">
        <v>764.76666666666665</v>
      </c>
      <c r="M31" s="267">
        <v>749.5</v>
      </c>
      <c r="N31" s="267">
        <v>734.75</v>
      </c>
      <c r="O31" s="267">
        <v>13342000</v>
      </c>
      <c r="P31" s="268">
        <v>2.4795251333683973E-3</v>
      </c>
    </row>
    <row r="32" spans="1:16" ht="12.75" customHeight="1">
      <c r="A32" s="259">
        <v>22</v>
      </c>
      <c r="B32" s="272" t="s">
        <v>43</v>
      </c>
      <c r="C32" s="264" t="s">
        <v>65</v>
      </c>
      <c r="D32" s="265">
        <v>45288</v>
      </c>
      <c r="E32" s="264">
        <v>1022.35</v>
      </c>
      <c r="F32" s="264">
        <v>1022.4500000000002</v>
      </c>
      <c r="G32" s="266">
        <v>1007.4500000000003</v>
      </c>
      <c r="H32" s="266">
        <v>992.55000000000007</v>
      </c>
      <c r="I32" s="266">
        <v>977.55000000000018</v>
      </c>
      <c r="J32" s="266">
        <v>1037.3500000000004</v>
      </c>
      <c r="K32" s="266">
        <v>1052.3500000000001</v>
      </c>
      <c r="L32" s="266">
        <v>1067.2500000000005</v>
      </c>
      <c r="M32" s="267">
        <v>1037.45</v>
      </c>
      <c r="N32" s="267">
        <v>1007.55</v>
      </c>
      <c r="O32" s="267">
        <v>20736100</v>
      </c>
      <c r="P32" s="268">
        <v>-6.4825550753662906E-3</v>
      </c>
    </row>
    <row r="33" spans="1:16" ht="12.75" customHeight="1">
      <c r="A33" s="259">
        <v>23</v>
      </c>
      <c r="B33" s="272" t="s">
        <v>63</v>
      </c>
      <c r="C33" s="264" t="s">
        <v>66</v>
      </c>
      <c r="D33" s="265">
        <v>45288</v>
      </c>
      <c r="E33" s="264">
        <v>1137.95</v>
      </c>
      <c r="F33" s="264">
        <v>1132.0333333333335</v>
      </c>
      <c r="G33" s="266">
        <v>1123.2166666666672</v>
      </c>
      <c r="H33" s="266">
        <v>1108.4833333333336</v>
      </c>
      <c r="I33" s="266">
        <v>1099.6666666666672</v>
      </c>
      <c r="J33" s="266">
        <v>1146.7666666666671</v>
      </c>
      <c r="K33" s="266">
        <v>1155.5833333333333</v>
      </c>
      <c r="L33" s="266">
        <v>1170.3166666666671</v>
      </c>
      <c r="M33" s="267">
        <v>1140.8499999999999</v>
      </c>
      <c r="N33" s="267">
        <v>1117.3</v>
      </c>
      <c r="O33" s="267">
        <v>42941875</v>
      </c>
      <c r="P33" s="268">
        <v>-1.8120757413361915E-2</v>
      </c>
    </row>
    <row r="34" spans="1:16" ht="12.75" customHeight="1">
      <c r="A34" s="259">
        <v>24</v>
      </c>
      <c r="B34" s="272" t="s">
        <v>56</v>
      </c>
      <c r="C34" s="264" t="s">
        <v>67</v>
      </c>
      <c r="D34" s="265">
        <v>45288</v>
      </c>
      <c r="E34" s="264">
        <v>6096</v>
      </c>
      <c r="F34" s="264">
        <v>6103.8499999999995</v>
      </c>
      <c r="G34" s="266">
        <v>6052.2999999999993</v>
      </c>
      <c r="H34" s="266">
        <v>6008.5999999999995</v>
      </c>
      <c r="I34" s="266">
        <v>5957.0499999999993</v>
      </c>
      <c r="J34" s="266">
        <v>6147.5499999999993</v>
      </c>
      <c r="K34" s="266">
        <v>6199.1</v>
      </c>
      <c r="L34" s="266">
        <v>6242.7999999999993</v>
      </c>
      <c r="M34" s="267">
        <v>6155.4</v>
      </c>
      <c r="N34" s="267">
        <v>6060.15</v>
      </c>
      <c r="O34" s="267">
        <v>2318500</v>
      </c>
      <c r="P34" s="268">
        <v>-1.9765352499735756E-2</v>
      </c>
    </row>
    <row r="35" spans="1:16" ht="12.75" customHeight="1">
      <c r="A35" s="259">
        <v>25</v>
      </c>
      <c r="B35" s="272" t="s">
        <v>68</v>
      </c>
      <c r="C35" s="264" t="s">
        <v>69</v>
      </c>
      <c r="D35" s="265">
        <v>45288</v>
      </c>
      <c r="E35" s="264">
        <v>1716.8</v>
      </c>
      <c r="F35" s="264">
        <v>1712.8166666666668</v>
      </c>
      <c r="G35" s="266">
        <v>1702.6333333333337</v>
      </c>
      <c r="H35" s="266">
        <v>1688.4666666666669</v>
      </c>
      <c r="I35" s="266">
        <v>1678.2833333333338</v>
      </c>
      <c r="J35" s="266">
        <v>1726.9833333333336</v>
      </c>
      <c r="K35" s="266">
        <v>1737.1666666666665</v>
      </c>
      <c r="L35" s="266">
        <v>1751.3333333333335</v>
      </c>
      <c r="M35" s="267">
        <v>1723</v>
      </c>
      <c r="N35" s="267">
        <v>1698.65</v>
      </c>
      <c r="O35" s="267">
        <v>8817000</v>
      </c>
      <c r="P35" s="268">
        <v>2.8761449156992008E-2</v>
      </c>
    </row>
    <row r="36" spans="1:16" ht="12.75" customHeight="1">
      <c r="A36" s="259">
        <v>26</v>
      </c>
      <c r="B36" s="272" t="s">
        <v>68</v>
      </c>
      <c r="C36" s="264" t="s">
        <v>70</v>
      </c>
      <c r="D36" s="265">
        <v>45288</v>
      </c>
      <c r="E36" s="264">
        <v>7351.15</v>
      </c>
      <c r="F36" s="264">
        <v>7363.1166666666659</v>
      </c>
      <c r="G36" s="266">
        <v>7300.1833333333316</v>
      </c>
      <c r="H36" s="266">
        <v>7249.2166666666653</v>
      </c>
      <c r="I36" s="266">
        <v>7186.283333333331</v>
      </c>
      <c r="J36" s="266">
        <v>7414.0833333333321</v>
      </c>
      <c r="K36" s="266">
        <v>7477.0166666666664</v>
      </c>
      <c r="L36" s="266">
        <v>7527.9833333333327</v>
      </c>
      <c r="M36" s="267">
        <v>7426.05</v>
      </c>
      <c r="N36" s="267">
        <v>7312.15</v>
      </c>
      <c r="O36" s="267">
        <v>7017625</v>
      </c>
      <c r="P36" s="268">
        <v>5.9724031183343712E-2</v>
      </c>
    </row>
    <row r="37" spans="1:16" ht="12.75" customHeight="1">
      <c r="A37" s="259">
        <v>27</v>
      </c>
      <c r="B37" s="272" t="s">
        <v>56</v>
      </c>
      <c r="C37" s="264" t="s">
        <v>71</v>
      </c>
      <c r="D37" s="265">
        <v>45288</v>
      </c>
      <c r="E37" s="264">
        <v>2613.25</v>
      </c>
      <c r="F37" s="264">
        <v>2614.65</v>
      </c>
      <c r="G37" s="266">
        <v>2571.1000000000004</v>
      </c>
      <c r="H37" s="266">
        <v>2528.9500000000003</v>
      </c>
      <c r="I37" s="266">
        <v>2485.4000000000005</v>
      </c>
      <c r="J37" s="266">
        <v>2656.8</v>
      </c>
      <c r="K37" s="266">
        <v>2700.3500000000004</v>
      </c>
      <c r="L37" s="266">
        <v>2742.5</v>
      </c>
      <c r="M37" s="267">
        <v>2658.2</v>
      </c>
      <c r="N37" s="267">
        <v>2572.5</v>
      </c>
      <c r="O37" s="267">
        <v>1675800</v>
      </c>
      <c r="P37" s="268">
        <v>-5.3676865271068169E-4</v>
      </c>
    </row>
    <row r="38" spans="1:16" ht="12.75" customHeight="1">
      <c r="A38" s="259">
        <v>28</v>
      </c>
      <c r="B38" s="272" t="s">
        <v>45</v>
      </c>
      <c r="C38" s="270" t="s">
        <v>72</v>
      </c>
      <c r="D38" s="265">
        <v>45288</v>
      </c>
      <c r="E38" s="264">
        <v>393.7</v>
      </c>
      <c r="F38" s="264">
        <v>396.5</v>
      </c>
      <c r="G38" s="266">
        <v>380.6</v>
      </c>
      <c r="H38" s="266">
        <v>367.5</v>
      </c>
      <c r="I38" s="266">
        <v>351.6</v>
      </c>
      <c r="J38" s="266">
        <v>409.6</v>
      </c>
      <c r="K38" s="266">
        <v>425.5</v>
      </c>
      <c r="L38" s="266">
        <v>438.6</v>
      </c>
      <c r="M38" s="267">
        <v>412.4</v>
      </c>
      <c r="N38" s="267">
        <v>383.4</v>
      </c>
      <c r="O38" s="267">
        <v>13579200</v>
      </c>
      <c r="P38" s="268">
        <v>-0.15062049639711769</v>
      </c>
    </row>
    <row r="39" spans="1:16" ht="12.75" customHeight="1">
      <c r="A39" s="259">
        <v>29</v>
      </c>
      <c r="B39" s="272" t="s">
        <v>63</v>
      </c>
      <c r="C39" s="264" t="s">
        <v>73</v>
      </c>
      <c r="D39" s="265">
        <v>45288</v>
      </c>
      <c r="E39" s="264">
        <v>238.5</v>
      </c>
      <c r="F39" s="264">
        <v>237.76666666666665</v>
      </c>
      <c r="G39" s="266">
        <v>234.93333333333331</v>
      </c>
      <c r="H39" s="266">
        <v>231.36666666666665</v>
      </c>
      <c r="I39" s="266">
        <v>228.5333333333333</v>
      </c>
      <c r="J39" s="266">
        <v>241.33333333333331</v>
      </c>
      <c r="K39" s="266">
        <v>244.16666666666669</v>
      </c>
      <c r="L39" s="266">
        <v>247.73333333333332</v>
      </c>
      <c r="M39" s="267">
        <v>240.6</v>
      </c>
      <c r="N39" s="267">
        <v>234.2</v>
      </c>
      <c r="O39" s="267">
        <v>71080000</v>
      </c>
      <c r="P39" s="268">
        <v>-1.5239678581324467E-2</v>
      </c>
    </row>
    <row r="40" spans="1:16" ht="12.75" customHeight="1">
      <c r="A40" s="259">
        <v>30</v>
      </c>
      <c r="B40" s="272" t="s">
        <v>63</v>
      </c>
      <c r="C40" s="264" t="s">
        <v>74</v>
      </c>
      <c r="D40" s="265">
        <v>45288</v>
      </c>
      <c r="E40" s="264">
        <v>213.4</v>
      </c>
      <c r="F40" s="264">
        <v>213.21666666666667</v>
      </c>
      <c r="G40" s="266">
        <v>209.43333333333334</v>
      </c>
      <c r="H40" s="266">
        <v>205.46666666666667</v>
      </c>
      <c r="I40" s="266">
        <v>201.68333333333334</v>
      </c>
      <c r="J40" s="266">
        <v>217.18333333333334</v>
      </c>
      <c r="K40" s="266">
        <v>220.9666666666667</v>
      </c>
      <c r="L40" s="266">
        <v>224.93333333333334</v>
      </c>
      <c r="M40" s="267">
        <v>217</v>
      </c>
      <c r="N40" s="267">
        <v>209.25</v>
      </c>
      <c r="O40" s="267">
        <v>131329575</v>
      </c>
      <c r="P40" s="268">
        <v>6.1416987778066714E-2</v>
      </c>
    </row>
    <row r="41" spans="1:16" ht="12.75" customHeight="1">
      <c r="A41" s="259">
        <v>31</v>
      </c>
      <c r="B41" s="272" t="s">
        <v>59</v>
      </c>
      <c r="C41" s="264" t="s">
        <v>75</v>
      </c>
      <c r="D41" s="265">
        <v>45288</v>
      </c>
      <c r="E41" s="264">
        <v>1657.9</v>
      </c>
      <c r="F41" s="264">
        <v>1657.8</v>
      </c>
      <c r="G41" s="266">
        <v>1631.1</v>
      </c>
      <c r="H41" s="266">
        <v>1604.3</v>
      </c>
      <c r="I41" s="266">
        <v>1577.6</v>
      </c>
      <c r="J41" s="266">
        <v>1684.6</v>
      </c>
      <c r="K41" s="266">
        <v>1711.3000000000002</v>
      </c>
      <c r="L41" s="266">
        <v>1738.1</v>
      </c>
      <c r="M41" s="267">
        <v>1684.5</v>
      </c>
      <c r="N41" s="267">
        <v>1631</v>
      </c>
      <c r="O41" s="267">
        <v>1790250</v>
      </c>
      <c r="P41" s="268">
        <v>-2.9239766081871343E-3</v>
      </c>
    </row>
    <row r="42" spans="1:16" ht="12.75" customHeight="1">
      <c r="A42" s="259">
        <v>32</v>
      </c>
      <c r="B42" s="272" t="s">
        <v>41</v>
      </c>
      <c r="C42" s="264" t="s">
        <v>76</v>
      </c>
      <c r="D42" s="265">
        <v>45288</v>
      </c>
      <c r="E42" s="264">
        <v>159.44999999999999</v>
      </c>
      <c r="F42" s="264">
        <v>159.98333333333332</v>
      </c>
      <c r="G42" s="266">
        <v>157.21666666666664</v>
      </c>
      <c r="H42" s="266">
        <v>154.98333333333332</v>
      </c>
      <c r="I42" s="266">
        <v>152.21666666666664</v>
      </c>
      <c r="J42" s="266">
        <v>162.21666666666664</v>
      </c>
      <c r="K42" s="266">
        <v>164.98333333333335</v>
      </c>
      <c r="L42" s="266">
        <v>167.21666666666664</v>
      </c>
      <c r="M42" s="267">
        <v>162.75</v>
      </c>
      <c r="N42" s="267">
        <v>157.75</v>
      </c>
      <c r="O42" s="267">
        <v>68713500</v>
      </c>
      <c r="P42" s="268">
        <v>-2.1112464474218433E-2</v>
      </c>
    </row>
    <row r="43" spans="1:16" ht="12.75" customHeight="1">
      <c r="A43" s="259">
        <v>33</v>
      </c>
      <c r="B43" s="272" t="s">
        <v>59</v>
      </c>
      <c r="C43" s="264" t="s">
        <v>77</v>
      </c>
      <c r="D43" s="265">
        <v>45288</v>
      </c>
      <c r="E43" s="264">
        <v>579.15</v>
      </c>
      <c r="F43" s="264">
        <v>581.70000000000005</v>
      </c>
      <c r="G43" s="266">
        <v>572.90000000000009</v>
      </c>
      <c r="H43" s="266">
        <v>566.65000000000009</v>
      </c>
      <c r="I43" s="266">
        <v>557.85000000000014</v>
      </c>
      <c r="J43" s="266">
        <v>587.95000000000005</v>
      </c>
      <c r="K43" s="266">
        <v>596.75</v>
      </c>
      <c r="L43" s="266">
        <v>603</v>
      </c>
      <c r="M43" s="267">
        <v>590.5</v>
      </c>
      <c r="N43" s="267">
        <v>575.45000000000005</v>
      </c>
      <c r="O43" s="267">
        <v>9439320</v>
      </c>
      <c r="P43" s="268">
        <v>6.6159909909909911E-3</v>
      </c>
    </row>
    <row r="44" spans="1:16" ht="12.75" customHeight="1">
      <c r="A44" s="259">
        <v>34</v>
      </c>
      <c r="B44" s="272" t="s">
        <v>56</v>
      </c>
      <c r="C44" s="264" t="s">
        <v>78</v>
      </c>
      <c r="D44" s="265">
        <v>45288</v>
      </c>
      <c r="E44" s="264">
        <v>1180.4000000000001</v>
      </c>
      <c r="F44" s="264">
        <v>1176.9833333333333</v>
      </c>
      <c r="G44" s="266">
        <v>1170.0166666666667</v>
      </c>
      <c r="H44" s="266">
        <v>1159.6333333333332</v>
      </c>
      <c r="I44" s="266">
        <v>1152.6666666666665</v>
      </c>
      <c r="J44" s="266">
        <v>1187.3666666666668</v>
      </c>
      <c r="K44" s="266">
        <v>1194.3333333333335</v>
      </c>
      <c r="L44" s="266">
        <v>1204.7166666666669</v>
      </c>
      <c r="M44" s="267">
        <v>1183.95</v>
      </c>
      <c r="N44" s="267">
        <v>1166.5999999999999</v>
      </c>
      <c r="O44" s="267">
        <v>6514500</v>
      </c>
      <c r="P44" s="268">
        <v>-2.5067345106255613E-2</v>
      </c>
    </row>
    <row r="45" spans="1:16" ht="12.75" customHeight="1">
      <c r="A45" s="259">
        <v>35</v>
      </c>
      <c r="B45" s="272" t="s">
        <v>79</v>
      </c>
      <c r="C45" s="264" t="s">
        <v>80</v>
      </c>
      <c r="D45" s="265">
        <v>45288</v>
      </c>
      <c r="E45" s="264">
        <v>1004.5</v>
      </c>
      <c r="F45" s="264">
        <v>1002.5333333333333</v>
      </c>
      <c r="G45" s="266">
        <v>998.31666666666661</v>
      </c>
      <c r="H45" s="266">
        <v>992.13333333333333</v>
      </c>
      <c r="I45" s="266">
        <v>987.91666666666663</v>
      </c>
      <c r="J45" s="266">
        <v>1008.7166666666666</v>
      </c>
      <c r="K45" s="266">
        <v>1012.9333333333333</v>
      </c>
      <c r="L45" s="266">
        <v>1019.1166666666666</v>
      </c>
      <c r="M45" s="267">
        <v>1006.75</v>
      </c>
      <c r="N45" s="267">
        <v>996.35</v>
      </c>
      <c r="O45" s="267">
        <v>34497350</v>
      </c>
      <c r="P45" s="268">
        <v>1.8454634693591362E-2</v>
      </c>
    </row>
    <row r="46" spans="1:16" ht="12.75" customHeight="1">
      <c r="A46" s="259">
        <v>36</v>
      </c>
      <c r="B46" s="272" t="s">
        <v>41</v>
      </c>
      <c r="C46" s="264" t="s">
        <v>81</v>
      </c>
      <c r="D46" s="265">
        <v>45288</v>
      </c>
      <c r="E46" s="264">
        <v>177.8</v>
      </c>
      <c r="F46" s="264">
        <v>178.7833333333333</v>
      </c>
      <c r="G46" s="266">
        <v>172.71666666666661</v>
      </c>
      <c r="H46" s="266">
        <v>167.6333333333333</v>
      </c>
      <c r="I46" s="266">
        <v>161.56666666666661</v>
      </c>
      <c r="J46" s="266">
        <v>183.86666666666662</v>
      </c>
      <c r="K46" s="266">
        <v>189.93333333333334</v>
      </c>
      <c r="L46" s="266">
        <v>195.01666666666662</v>
      </c>
      <c r="M46" s="267">
        <v>184.85</v>
      </c>
      <c r="N46" s="267">
        <v>173.7</v>
      </c>
      <c r="O46" s="267">
        <v>96027750</v>
      </c>
      <c r="P46" s="268">
        <v>-1.1030008110300081E-2</v>
      </c>
    </row>
    <row r="47" spans="1:16" ht="12.75" customHeight="1">
      <c r="A47" s="259">
        <v>37</v>
      </c>
      <c r="B47" s="272" t="s">
        <v>43</v>
      </c>
      <c r="C47" s="264" t="s">
        <v>82</v>
      </c>
      <c r="D47" s="265">
        <v>45288</v>
      </c>
      <c r="E47" s="264">
        <v>240.4</v>
      </c>
      <c r="F47" s="264">
        <v>241.08333333333334</v>
      </c>
      <c r="G47" s="266">
        <v>237.11666666666667</v>
      </c>
      <c r="H47" s="266">
        <v>233.83333333333334</v>
      </c>
      <c r="I47" s="266">
        <v>229.86666666666667</v>
      </c>
      <c r="J47" s="266">
        <v>244.36666666666667</v>
      </c>
      <c r="K47" s="266">
        <v>248.33333333333331</v>
      </c>
      <c r="L47" s="266">
        <v>251.61666666666667</v>
      </c>
      <c r="M47" s="267">
        <v>245.05</v>
      </c>
      <c r="N47" s="267">
        <v>237.8</v>
      </c>
      <c r="O47" s="267">
        <v>36852500</v>
      </c>
      <c r="P47" s="268">
        <v>2.0632832514020632E-2</v>
      </c>
    </row>
    <row r="48" spans="1:16" ht="12.75" customHeight="1">
      <c r="A48" s="259">
        <v>38</v>
      </c>
      <c r="B48" s="272" t="s">
        <v>56</v>
      </c>
      <c r="C48" s="264" t="s">
        <v>83</v>
      </c>
      <c r="D48" s="265">
        <v>45288</v>
      </c>
      <c r="E48" s="264">
        <v>21690.45</v>
      </c>
      <c r="F48" s="264">
        <v>21675.033333333336</v>
      </c>
      <c r="G48" s="266">
        <v>21505.416666666672</v>
      </c>
      <c r="H48" s="266">
        <v>21320.383333333335</v>
      </c>
      <c r="I48" s="266">
        <v>21150.76666666667</v>
      </c>
      <c r="J48" s="266">
        <v>21860.066666666673</v>
      </c>
      <c r="K48" s="266">
        <v>22029.683333333334</v>
      </c>
      <c r="L48" s="266">
        <v>22214.716666666674</v>
      </c>
      <c r="M48" s="267">
        <v>21844.65</v>
      </c>
      <c r="N48" s="267">
        <v>21490</v>
      </c>
      <c r="O48" s="267">
        <v>143400</v>
      </c>
      <c r="P48" s="268">
        <v>-2.6476578411405296E-2</v>
      </c>
    </row>
    <row r="49" spans="1:16" ht="12.75" customHeight="1">
      <c r="A49" s="259">
        <v>39</v>
      </c>
      <c r="B49" s="272" t="s">
        <v>84</v>
      </c>
      <c r="C49" s="264" t="s">
        <v>85</v>
      </c>
      <c r="D49" s="265">
        <v>45288</v>
      </c>
      <c r="E49" s="264">
        <v>471.9</v>
      </c>
      <c r="F49" s="264">
        <v>472.58333333333331</v>
      </c>
      <c r="G49" s="266">
        <v>466.31666666666661</v>
      </c>
      <c r="H49" s="266">
        <v>460.73333333333329</v>
      </c>
      <c r="I49" s="266">
        <v>454.46666666666658</v>
      </c>
      <c r="J49" s="266">
        <v>478.16666666666663</v>
      </c>
      <c r="K49" s="266">
        <v>484.43333333333339</v>
      </c>
      <c r="L49" s="266">
        <v>490.01666666666665</v>
      </c>
      <c r="M49" s="267">
        <v>478.85</v>
      </c>
      <c r="N49" s="267">
        <v>467</v>
      </c>
      <c r="O49" s="267">
        <v>33559200</v>
      </c>
      <c r="P49" s="268">
        <v>5.1729000958989114E-2</v>
      </c>
    </row>
    <row r="50" spans="1:16" ht="12.75" customHeight="1">
      <c r="A50" s="259">
        <v>40</v>
      </c>
      <c r="B50" s="272" t="s">
        <v>59</v>
      </c>
      <c r="C50" s="264" t="s">
        <v>86</v>
      </c>
      <c r="D50" s="265">
        <v>45288</v>
      </c>
      <c r="E50" s="264">
        <v>4961.8999999999996</v>
      </c>
      <c r="F50" s="264">
        <v>4994.6333333333332</v>
      </c>
      <c r="G50" s="266">
        <v>4917.8666666666668</v>
      </c>
      <c r="H50" s="266">
        <v>4873.8333333333339</v>
      </c>
      <c r="I50" s="266">
        <v>4797.0666666666675</v>
      </c>
      <c r="J50" s="266">
        <v>5038.6666666666661</v>
      </c>
      <c r="K50" s="266">
        <v>5115.4333333333325</v>
      </c>
      <c r="L50" s="266">
        <v>5159.4666666666653</v>
      </c>
      <c r="M50" s="267">
        <v>5071.3999999999996</v>
      </c>
      <c r="N50" s="267">
        <v>4950.6000000000004</v>
      </c>
      <c r="O50" s="267">
        <v>1768000</v>
      </c>
      <c r="P50" s="268">
        <v>-2.1149374377145386E-2</v>
      </c>
    </row>
    <row r="51" spans="1:16" ht="12.75" customHeight="1">
      <c r="A51" s="259">
        <v>41</v>
      </c>
      <c r="B51" s="272" t="s">
        <v>87</v>
      </c>
      <c r="C51" s="269" t="s">
        <v>88</v>
      </c>
      <c r="D51" s="265">
        <v>45288</v>
      </c>
      <c r="E51" s="264">
        <v>661.4</v>
      </c>
      <c r="F51" s="264">
        <v>660.36666666666667</v>
      </c>
      <c r="G51" s="266">
        <v>651.0333333333333</v>
      </c>
      <c r="H51" s="266">
        <v>640.66666666666663</v>
      </c>
      <c r="I51" s="266">
        <v>631.33333333333326</v>
      </c>
      <c r="J51" s="266">
        <v>670.73333333333335</v>
      </c>
      <c r="K51" s="266">
        <v>680.06666666666661</v>
      </c>
      <c r="L51" s="266">
        <v>690.43333333333339</v>
      </c>
      <c r="M51" s="267">
        <v>669.7</v>
      </c>
      <c r="N51" s="267">
        <v>650</v>
      </c>
      <c r="O51" s="267">
        <v>6055000</v>
      </c>
      <c r="P51" s="268">
        <v>-1.5927189988623434E-2</v>
      </c>
    </row>
    <row r="52" spans="1:16" ht="12.75" customHeight="1">
      <c r="A52" s="259">
        <v>42</v>
      </c>
      <c r="B52" s="272" t="s">
        <v>63</v>
      </c>
      <c r="C52" s="264" t="s">
        <v>89</v>
      </c>
      <c r="D52" s="265">
        <v>45288</v>
      </c>
      <c r="E52" s="264">
        <v>440.6</v>
      </c>
      <c r="F52" s="264">
        <v>438.38333333333338</v>
      </c>
      <c r="G52" s="266">
        <v>433.46666666666675</v>
      </c>
      <c r="H52" s="266">
        <v>426.33333333333337</v>
      </c>
      <c r="I52" s="266">
        <v>421.41666666666674</v>
      </c>
      <c r="J52" s="266">
        <v>445.51666666666677</v>
      </c>
      <c r="K52" s="266">
        <v>450.43333333333339</v>
      </c>
      <c r="L52" s="266">
        <v>457.56666666666678</v>
      </c>
      <c r="M52" s="267">
        <v>443.3</v>
      </c>
      <c r="N52" s="267">
        <v>431.25</v>
      </c>
      <c r="O52" s="267">
        <v>52847100</v>
      </c>
      <c r="P52" s="268">
        <v>5.1869350862777325E-3</v>
      </c>
    </row>
    <row r="53" spans="1:16" ht="12.75" customHeight="1">
      <c r="A53" s="259">
        <v>43</v>
      </c>
      <c r="B53" s="272" t="s">
        <v>68</v>
      </c>
      <c r="C53" s="271" t="s">
        <v>90</v>
      </c>
      <c r="D53" s="265">
        <v>45288</v>
      </c>
      <c r="E53" s="264">
        <v>795.15</v>
      </c>
      <c r="F53" s="264">
        <v>795.36666666666667</v>
      </c>
      <c r="G53" s="266">
        <v>783.2833333333333</v>
      </c>
      <c r="H53" s="266">
        <v>771.41666666666663</v>
      </c>
      <c r="I53" s="266">
        <v>759.33333333333326</v>
      </c>
      <c r="J53" s="266">
        <v>807.23333333333335</v>
      </c>
      <c r="K53" s="266">
        <v>819.31666666666661</v>
      </c>
      <c r="L53" s="266">
        <v>831.18333333333339</v>
      </c>
      <c r="M53" s="267">
        <v>807.45</v>
      </c>
      <c r="N53" s="267">
        <v>783.5</v>
      </c>
      <c r="O53" s="267">
        <v>5031975</v>
      </c>
      <c r="P53" s="268">
        <v>1.3351659139996074E-2</v>
      </c>
    </row>
    <row r="54" spans="1:16" ht="12.75" customHeight="1">
      <c r="A54" s="259">
        <v>44</v>
      </c>
      <c r="B54" s="272" t="s">
        <v>45</v>
      </c>
      <c r="C54" s="269" t="s">
        <v>91</v>
      </c>
      <c r="D54" s="265">
        <v>45288</v>
      </c>
      <c r="E54" s="264">
        <v>343.65</v>
      </c>
      <c r="F54" s="264">
        <v>345.61666666666662</v>
      </c>
      <c r="G54" s="266">
        <v>338.03333333333325</v>
      </c>
      <c r="H54" s="266">
        <v>332.41666666666663</v>
      </c>
      <c r="I54" s="266">
        <v>324.83333333333326</v>
      </c>
      <c r="J54" s="266">
        <v>351.23333333333323</v>
      </c>
      <c r="K54" s="266">
        <v>358.81666666666661</v>
      </c>
      <c r="L54" s="266">
        <v>364.43333333333322</v>
      </c>
      <c r="M54" s="267">
        <v>353.2</v>
      </c>
      <c r="N54" s="267">
        <v>340</v>
      </c>
      <c r="O54" s="267">
        <v>13756000</v>
      </c>
      <c r="P54" s="268">
        <v>-1.3623978201634877E-2</v>
      </c>
    </row>
    <row r="55" spans="1:16" ht="12.75" customHeight="1">
      <c r="A55" s="259">
        <v>45</v>
      </c>
      <c r="B55" s="272" t="s">
        <v>68</v>
      </c>
      <c r="C55" s="264" t="s">
        <v>92</v>
      </c>
      <c r="D55" s="265">
        <v>45288</v>
      </c>
      <c r="E55" s="264">
        <v>1170.8499999999999</v>
      </c>
      <c r="F55" s="264">
        <v>1159.9333333333332</v>
      </c>
      <c r="G55" s="266">
        <v>1142.7666666666664</v>
      </c>
      <c r="H55" s="266">
        <v>1114.6833333333332</v>
      </c>
      <c r="I55" s="266">
        <v>1097.5166666666664</v>
      </c>
      <c r="J55" s="266">
        <v>1188.0166666666664</v>
      </c>
      <c r="K55" s="266">
        <v>1205.1833333333329</v>
      </c>
      <c r="L55" s="266">
        <v>1233.2666666666664</v>
      </c>
      <c r="M55" s="267">
        <v>1177.0999999999999</v>
      </c>
      <c r="N55" s="267">
        <v>1131.8499999999999</v>
      </c>
      <c r="O55" s="267">
        <v>12161250</v>
      </c>
      <c r="P55" s="268">
        <v>-3.0589876444798724E-2</v>
      </c>
    </row>
    <row r="56" spans="1:16" ht="12.75" customHeight="1">
      <c r="A56" s="259">
        <v>46</v>
      </c>
      <c r="B56" s="272" t="s">
        <v>43</v>
      </c>
      <c r="C56" s="264" t="s">
        <v>93</v>
      </c>
      <c r="D56" s="265">
        <v>45288</v>
      </c>
      <c r="E56" s="264">
        <v>1222.3499999999999</v>
      </c>
      <c r="F56" s="264">
        <v>1222.8500000000001</v>
      </c>
      <c r="G56" s="266">
        <v>1209.7500000000002</v>
      </c>
      <c r="H56" s="266">
        <v>1197.1500000000001</v>
      </c>
      <c r="I56" s="266">
        <v>1184.0500000000002</v>
      </c>
      <c r="J56" s="266">
        <v>1235.4500000000003</v>
      </c>
      <c r="K56" s="266">
        <v>1248.5500000000002</v>
      </c>
      <c r="L56" s="266">
        <v>1261.1500000000003</v>
      </c>
      <c r="M56" s="267">
        <v>1235.95</v>
      </c>
      <c r="N56" s="267">
        <v>1210.25</v>
      </c>
      <c r="O56" s="267">
        <v>10465650</v>
      </c>
      <c r="P56" s="268">
        <v>-4.6364985163204744E-3</v>
      </c>
    </row>
    <row r="57" spans="1:16" ht="12.75" customHeight="1">
      <c r="A57" s="259">
        <v>47</v>
      </c>
      <c r="B57" s="272" t="s">
        <v>45</v>
      </c>
      <c r="C57" s="264" t="s">
        <v>94</v>
      </c>
      <c r="D57" s="265">
        <v>45288</v>
      </c>
      <c r="E57" s="264">
        <v>352.95</v>
      </c>
      <c r="F57" s="264">
        <v>353.84999999999997</v>
      </c>
      <c r="G57" s="266">
        <v>347.34999999999991</v>
      </c>
      <c r="H57" s="266">
        <v>341.74999999999994</v>
      </c>
      <c r="I57" s="266">
        <v>335.24999999999989</v>
      </c>
      <c r="J57" s="266">
        <v>359.44999999999993</v>
      </c>
      <c r="K57" s="266">
        <v>365.95000000000005</v>
      </c>
      <c r="L57" s="266">
        <v>371.54999999999995</v>
      </c>
      <c r="M57" s="267">
        <v>360.35</v>
      </c>
      <c r="N57" s="267">
        <v>348.25</v>
      </c>
      <c r="O57" s="267">
        <v>56767200</v>
      </c>
      <c r="P57" s="268">
        <v>-1.1193210915209598E-2</v>
      </c>
    </row>
    <row r="58" spans="1:16" ht="12.75" customHeight="1">
      <c r="A58" s="259">
        <v>48</v>
      </c>
      <c r="B58" s="272" t="s">
        <v>87</v>
      </c>
      <c r="C58" s="264" t="s">
        <v>95</v>
      </c>
      <c r="D58" s="265">
        <v>45288</v>
      </c>
      <c r="E58" s="264">
        <v>5803.4</v>
      </c>
      <c r="F58" s="264">
        <v>5827.1333333333341</v>
      </c>
      <c r="G58" s="266">
        <v>5699.2666666666682</v>
      </c>
      <c r="H58" s="266">
        <v>5595.1333333333341</v>
      </c>
      <c r="I58" s="266">
        <v>5467.2666666666682</v>
      </c>
      <c r="J58" s="266">
        <v>5931.2666666666682</v>
      </c>
      <c r="K58" s="266">
        <v>6059.133333333335</v>
      </c>
      <c r="L58" s="266">
        <v>6163.2666666666682</v>
      </c>
      <c r="M58" s="267">
        <v>5955</v>
      </c>
      <c r="N58" s="267">
        <v>5723</v>
      </c>
      <c r="O58" s="267">
        <v>1229850</v>
      </c>
      <c r="P58" s="268">
        <v>0.10098026050758695</v>
      </c>
    </row>
    <row r="59" spans="1:16" ht="12.75" customHeight="1">
      <c r="A59" s="259">
        <v>49</v>
      </c>
      <c r="B59" s="272" t="s">
        <v>59</v>
      </c>
      <c r="C59" s="264" t="s">
        <v>96</v>
      </c>
      <c r="D59" s="265">
        <v>45288</v>
      </c>
      <c r="E59" s="264">
        <v>2299</v>
      </c>
      <c r="F59" s="264">
        <v>2297.6666666666665</v>
      </c>
      <c r="G59" s="266">
        <v>2281.0333333333328</v>
      </c>
      <c r="H59" s="266">
        <v>2263.0666666666662</v>
      </c>
      <c r="I59" s="266">
        <v>2246.4333333333325</v>
      </c>
      <c r="J59" s="266">
        <v>2315.6333333333332</v>
      </c>
      <c r="K59" s="266">
        <v>2332.2666666666673</v>
      </c>
      <c r="L59" s="266">
        <v>2350.2333333333336</v>
      </c>
      <c r="M59" s="267">
        <v>2314.3000000000002</v>
      </c>
      <c r="N59" s="267">
        <v>2279.6999999999998</v>
      </c>
      <c r="O59" s="267">
        <v>4215750</v>
      </c>
      <c r="P59" s="268">
        <v>-1.6092141806894299E-2</v>
      </c>
    </row>
    <row r="60" spans="1:16" ht="12.75" customHeight="1">
      <c r="A60" s="259">
        <v>50</v>
      </c>
      <c r="B60" s="272" t="s">
        <v>45</v>
      </c>
      <c r="C60" s="264" t="s">
        <v>97</v>
      </c>
      <c r="D60" s="265">
        <v>45288</v>
      </c>
      <c r="E60" s="264">
        <v>844.6</v>
      </c>
      <c r="F60" s="264">
        <v>845.91666666666663</v>
      </c>
      <c r="G60" s="266">
        <v>830.83333333333326</v>
      </c>
      <c r="H60" s="266">
        <v>817.06666666666661</v>
      </c>
      <c r="I60" s="266">
        <v>801.98333333333323</v>
      </c>
      <c r="J60" s="266">
        <v>859.68333333333328</v>
      </c>
      <c r="K60" s="266">
        <v>874.76666666666654</v>
      </c>
      <c r="L60" s="266">
        <v>888.5333333333333</v>
      </c>
      <c r="M60" s="267">
        <v>861</v>
      </c>
      <c r="N60" s="267">
        <v>832.15</v>
      </c>
      <c r="O60" s="267">
        <v>6709000</v>
      </c>
      <c r="P60" s="268">
        <v>-4.4165835589115257E-2</v>
      </c>
    </row>
    <row r="61" spans="1:16" ht="12.75" customHeight="1">
      <c r="A61" s="259">
        <v>51</v>
      </c>
      <c r="B61" s="272" t="s">
        <v>45</v>
      </c>
      <c r="C61" s="271" t="s">
        <v>98</v>
      </c>
      <c r="D61" s="265">
        <v>45288</v>
      </c>
      <c r="E61" s="264">
        <v>1223.8</v>
      </c>
      <c r="F61" s="264">
        <v>1226.2</v>
      </c>
      <c r="G61" s="266">
        <v>1211</v>
      </c>
      <c r="H61" s="266">
        <v>1198.2</v>
      </c>
      <c r="I61" s="266">
        <v>1183</v>
      </c>
      <c r="J61" s="266">
        <v>1239</v>
      </c>
      <c r="K61" s="266">
        <v>1254.2000000000003</v>
      </c>
      <c r="L61" s="266">
        <v>1267</v>
      </c>
      <c r="M61" s="267">
        <v>1241.4000000000001</v>
      </c>
      <c r="N61" s="267">
        <v>1213.4000000000001</v>
      </c>
      <c r="O61" s="267">
        <v>1439900</v>
      </c>
      <c r="P61" s="268">
        <v>-1.1532916866890917E-2</v>
      </c>
    </row>
    <row r="62" spans="1:16" ht="12.75" customHeight="1">
      <c r="A62" s="259">
        <v>52</v>
      </c>
      <c r="B62" s="272" t="s">
        <v>41</v>
      </c>
      <c r="C62" s="269" t="s">
        <v>99</v>
      </c>
      <c r="D62" s="265">
        <v>45288</v>
      </c>
      <c r="E62" s="264">
        <v>300.25</v>
      </c>
      <c r="F62" s="264">
        <v>302.15000000000003</v>
      </c>
      <c r="G62" s="266">
        <v>296.70000000000005</v>
      </c>
      <c r="H62" s="266">
        <v>293.15000000000003</v>
      </c>
      <c r="I62" s="266">
        <v>287.70000000000005</v>
      </c>
      <c r="J62" s="266">
        <v>305.70000000000005</v>
      </c>
      <c r="K62" s="266">
        <v>311.14999999999998</v>
      </c>
      <c r="L62" s="266">
        <v>314.70000000000005</v>
      </c>
      <c r="M62" s="267">
        <v>307.60000000000002</v>
      </c>
      <c r="N62" s="267">
        <v>298.60000000000002</v>
      </c>
      <c r="O62" s="267">
        <v>12016800</v>
      </c>
      <c r="P62" s="268">
        <v>-2.0683585154760157E-2</v>
      </c>
    </row>
    <row r="63" spans="1:16" ht="12.75" customHeight="1">
      <c r="A63" s="259">
        <v>53</v>
      </c>
      <c r="B63" s="272" t="s">
        <v>63</v>
      </c>
      <c r="C63" s="264" t="s">
        <v>100</v>
      </c>
      <c r="D63" s="265">
        <v>45288</v>
      </c>
      <c r="E63" s="264">
        <v>156.44999999999999</v>
      </c>
      <c r="F63" s="264">
        <v>155.73333333333332</v>
      </c>
      <c r="G63" s="266">
        <v>154.41666666666663</v>
      </c>
      <c r="H63" s="266">
        <v>152.3833333333333</v>
      </c>
      <c r="I63" s="266">
        <v>151.06666666666661</v>
      </c>
      <c r="J63" s="266">
        <v>157.76666666666665</v>
      </c>
      <c r="K63" s="266">
        <v>159.08333333333331</v>
      </c>
      <c r="L63" s="266">
        <v>161.11666666666667</v>
      </c>
      <c r="M63" s="267">
        <v>157.05000000000001</v>
      </c>
      <c r="N63" s="267">
        <v>153.69999999999999</v>
      </c>
      <c r="O63" s="267">
        <v>30505000</v>
      </c>
      <c r="P63" s="268">
        <v>-5.866058334691217E-3</v>
      </c>
    </row>
    <row r="64" spans="1:16" ht="12.75" customHeight="1">
      <c r="A64" s="259">
        <v>54</v>
      </c>
      <c r="B64" s="272" t="s">
        <v>41</v>
      </c>
      <c r="C64" s="264" t="s">
        <v>101</v>
      </c>
      <c r="D64" s="265">
        <v>45288</v>
      </c>
      <c r="E64" s="264">
        <v>1953.5</v>
      </c>
      <c r="F64" s="264">
        <v>1955</v>
      </c>
      <c r="G64" s="266">
        <v>1932.5</v>
      </c>
      <c r="H64" s="266">
        <v>1911.5</v>
      </c>
      <c r="I64" s="266">
        <v>1889</v>
      </c>
      <c r="J64" s="266">
        <v>1976</v>
      </c>
      <c r="K64" s="266">
        <v>1998.5</v>
      </c>
      <c r="L64" s="266">
        <v>2019.5</v>
      </c>
      <c r="M64" s="267">
        <v>1977.5</v>
      </c>
      <c r="N64" s="267">
        <v>1934</v>
      </c>
      <c r="O64" s="267">
        <v>3531300</v>
      </c>
      <c r="P64" s="268">
        <v>1.6167460857726345E-3</v>
      </c>
    </row>
    <row r="65" spans="1:16" ht="12.75" customHeight="1">
      <c r="A65" s="259">
        <v>55</v>
      </c>
      <c r="B65" s="272" t="s">
        <v>59</v>
      </c>
      <c r="C65" s="264" t="s">
        <v>102</v>
      </c>
      <c r="D65" s="265">
        <v>45288</v>
      </c>
      <c r="E65" s="264">
        <v>549.45000000000005</v>
      </c>
      <c r="F65" s="264">
        <v>551.44999999999993</v>
      </c>
      <c r="G65" s="266">
        <v>545.14999999999986</v>
      </c>
      <c r="H65" s="266">
        <v>540.84999999999991</v>
      </c>
      <c r="I65" s="266">
        <v>534.54999999999984</v>
      </c>
      <c r="J65" s="266">
        <v>555.74999999999989</v>
      </c>
      <c r="K65" s="266">
        <v>562.04999999999984</v>
      </c>
      <c r="L65" s="266">
        <v>566.34999999999991</v>
      </c>
      <c r="M65" s="267">
        <v>557.75</v>
      </c>
      <c r="N65" s="267">
        <v>547.15</v>
      </c>
      <c r="O65" s="267">
        <v>18128750</v>
      </c>
      <c r="P65" s="268">
        <v>-2.8730243771765335E-2</v>
      </c>
    </row>
    <row r="66" spans="1:16" ht="12.75" customHeight="1">
      <c r="A66" s="259">
        <v>56</v>
      </c>
      <c r="B66" s="272" t="s">
        <v>49</v>
      </c>
      <c r="C66" s="269" t="s">
        <v>103</v>
      </c>
      <c r="D66" s="265">
        <v>45288</v>
      </c>
      <c r="E66" s="264">
        <v>2343.6</v>
      </c>
      <c r="F66" s="264">
        <v>2346.4666666666667</v>
      </c>
      <c r="G66" s="266">
        <v>2302.9333333333334</v>
      </c>
      <c r="H66" s="266">
        <v>2262.2666666666669</v>
      </c>
      <c r="I66" s="266">
        <v>2218.7333333333336</v>
      </c>
      <c r="J66" s="266">
        <v>2387.1333333333332</v>
      </c>
      <c r="K66" s="266">
        <v>2430.666666666667</v>
      </c>
      <c r="L66" s="266">
        <v>2471.333333333333</v>
      </c>
      <c r="M66" s="267">
        <v>2390</v>
      </c>
      <c r="N66" s="267">
        <v>2305.8000000000002</v>
      </c>
      <c r="O66" s="267">
        <v>2569250</v>
      </c>
      <c r="P66" s="268">
        <v>1.1515748031496064E-2</v>
      </c>
    </row>
    <row r="67" spans="1:16" ht="12.75" customHeight="1">
      <c r="A67" s="259">
        <v>57</v>
      </c>
      <c r="B67" s="272" t="s">
        <v>39</v>
      </c>
      <c r="C67" s="264" t="s">
        <v>104</v>
      </c>
      <c r="D67" s="265">
        <v>45288</v>
      </c>
      <c r="E67" s="264">
        <v>2223.4</v>
      </c>
      <c r="F67" s="264">
        <v>2233.1333333333332</v>
      </c>
      <c r="G67" s="266">
        <v>2177.2666666666664</v>
      </c>
      <c r="H67" s="266">
        <v>2131.1333333333332</v>
      </c>
      <c r="I67" s="266">
        <v>2075.2666666666664</v>
      </c>
      <c r="J67" s="266">
        <v>2279.2666666666664</v>
      </c>
      <c r="K67" s="266">
        <v>2335.1333333333332</v>
      </c>
      <c r="L67" s="266">
        <v>2381.2666666666664</v>
      </c>
      <c r="M67" s="267">
        <v>2289</v>
      </c>
      <c r="N67" s="267">
        <v>2187</v>
      </c>
      <c r="O67" s="267">
        <v>2584200</v>
      </c>
      <c r="P67" s="268">
        <v>9.4925583030587134E-3</v>
      </c>
    </row>
    <row r="68" spans="1:16" ht="12.75" customHeight="1">
      <c r="A68" s="259">
        <v>58</v>
      </c>
      <c r="B68" s="272" t="s">
        <v>45</v>
      </c>
      <c r="C68" s="269" t="s">
        <v>105</v>
      </c>
      <c r="D68" s="265">
        <v>45288</v>
      </c>
      <c r="E68" s="264">
        <v>137.75</v>
      </c>
      <c r="F68" s="264">
        <v>138.73333333333332</v>
      </c>
      <c r="G68" s="266">
        <v>135.56666666666663</v>
      </c>
      <c r="H68" s="266">
        <v>133.38333333333333</v>
      </c>
      <c r="I68" s="266">
        <v>130.21666666666664</v>
      </c>
      <c r="J68" s="266">
        <v>140.91666666666663</v>
      </c>
      <c r="K68" s="266">
        <v>144.08333333333331</v>
      </c>
      <c r="L68" s="266">
        <v>146.26666666666662</v>
      </c>
      <c r="M68" s="267">
        <v>141.9</v>
      </c>
      <c r="N68" s="267">
        <v>136.55000000000001</v>
      </c>
      <c r="O68" s="267">
        <v>17311000</v>
      </c>
      <c r="P68" s="268">
        <v>-5.4209100048079023E-2</v>
      </c>
    </row>
    <row r="69" spans="1:16" ht="12.75" customHeight="1">
      <c r="A69" s="259">
        <v>59</v>
      </c>
      <c r="B69" s="272" t="s">
        <v>43</v>
      </c>
      <c r="C69" s="264" t="s">
        <v>106</v>
      </c>
      <c r="D69" s="265">
        <v>45288</v>
      </c>
      <c r="E69" s="264">
        <v>3703.55</v>
      </c>
      <c r="F69" s="264">
        <v>3717.7999999999997</v>
      </c>
      <c r="G69" s="266">
        <v>3665.7499999999995</v>
      </c>
      <c r="H69" s="266">
        <v>3627.95</v>
      </c>
      <c r="I69" s="266">
        <v>3575.8999999999996</v>
      </c>
      <c r="J69" s="266">
        <v>3755.5999999999995</v>
      </c>
      <c r="K69" s="266">
        <v>3807.6499999999996</v>
      </c>
      <c r="L69" s="266">
        <v>3845.4499999999994</v>
      </c>
      <c r="M69" s="267">
        <v>3769.85</v>
      </c>
      <c r="N69" s="267">
        <v>3680</v>
      </c>
      <c r="O69" s="267">
        <v>2806600</v>
      </c>
      <c r="P69" s="268">
        <v>5.733534007023579E-3</v>
      </c>
    </row>
    <row r="70" spans="1:16" ht="12.75" customHeight="1">
      <c r="A70" s="259">
        <v>60</v>
      </c>
      <c r="B70" s="272" t="s">
        <v>45</v>
      </c>
      <c r="C70" s="271" t="s">
        <v>107</v>
      </c>
      <c r="D70" s="265">
        <v>45288</v>
      </c>
      <c r="E70" s="264">
        <v>5998.4</v>
      </c>
      <c r="F70" s="264">
        <v>5996.95</v>
      </c>
      <c r="G70" s="266">
        <v>5914.95</v>
      </c>
      <c r="H70" s="266">
        <v>5831.5</v>
      </c>
      <c r="I70" s="266">
        <v>5749.5</v>
      </c>
      <c r="J70" s="266">
        <v>6080.4</v>
      </c>
      <c r="K70" s="266">
        <v>6162.4</v>
      </c>
      <c r="L70" s="266">
        <v>6245.8499999999995</v>
      </c>
      <c r="M70" s="267">
        <v>6078.95</v>
      </c>
      <c r="N70" s="267">
        <v>5913.5</v>
      </c>
      <c r="O70" s="267">
        <v>1168400</v>
      </c>
      <c r="P70" s="268">
        <v>-2.9164935604486915E-2</v>
      </c>
    </row>
    <row r="71" spans="1:16" ht="12.75" customHeight="1">
      <c r="A71" s="259">
        <v>61</v>
      </c>
      <c r="B71" s="272" t="s">
        <v>108</v>
      </c>
      <c r="C71" s="264" t="s">
        <v>109</v>
      </c>
      <c r="D71" s="265">
        <v>45288</v>
      </c>
      <c r="E71" s="264">
        <v>651.85</v>
      </c>
      <c r="F71" s="264">
        <v>653.69999999999993</v>
      </c>
      <c r="G71" s="266">
        <v>641.39999999999986</v>
      </c>
      <c r="H71" s="266">
        <v>630.94999999999993</v>
      </c>
      <c r="I71" s="266">
        <v>618.64999999999986</v>
      </c>
      <c r="J71" s="266">
        <v>664.14999999999986</v>
      </c>
      <c r="K71" s="266">
        <v>676.44999999999982</v>
      </c>
      <c r="L71" s="266">
        <v>686.89999999999986</v>
      </c>
      <c r="M71" s="267">
        <v>666</v>
      </c>
      <c r="N71" s="267">
        <v>643.25</v>
      </c>
      <c r="O71" s="267">
        <v>42256500</v>
      </c>
      <c r="P71" s="268">
        <v>-8.1932035425851511E-4</v>
      </c>
    </row>
    <row r="72" spans="1:16" ht="12.75" customHeight="1">
      <c r="A72" s="259">
        <v>62</v>
      </c>
      <c r="B72" s="272" t="s">
        <v>43</v>
      </c>
      <c r="C72" s="264" t="s">
        <v>110</v>
      </c>
      <c r="D72" s="265">
        <v>45288</v>
      </c>
      <c r="E72" s="264">
        <v>5780.85</v>
      </c>
      <c r="F72" s="264">
        <v>5774.6333333333341</v>
      </c>
      <c r="G72" s="266">
        <v>5734.8666666666686</v>
      </c>
      <c r="H72" s="266">
        <v>5688.8833333333341</v>
      </c>
      <c r="I72" s="266">
        <v>5649.1166666666686</v>
      </c>
      <c r="J72" s="266">
        <v>5820.6166666666686</v>
      </c>
      <c r="K72" s="266">
        <v>5860.3833333333332</v>
      </c>
      <c r="L72" s="266">
        <v>5906.3666666666686</v>
      </c>
      <c r="M72" s="267">
        <v>5814.4</v>
      </c>
      <c r="N72" s="267">
        <v>5728.65</v>
      </c>
      <c r="O72" s="267">
        <v>2757875</v>
      </c>
      <c r="P72" s="268">
        <v>1.0435571687840289E-3</v>
      </c>
    </row>
    <row r="73" spans="1:16" ht="12.75" customHeight="1">
      <c r="A73" s="259">
        <v>63</v>
      </c>
      <c r="B73" s="272" t="s">
        <v>56</v>
      </c>
      <c r="C73" s="264" t="s">
        <v>111</v>
      </c>
      <c r="D73" s="265">
        <v>45288</v>
      </c>
      <c r="E73" s="264">
        <v>4078.65</v>
      </c>
      <c r="F73" s="264">
        <v>4083.7833333333333</v>
      </c>
      <c r="G73" s="266">
        <v>4039.8666666666668</v>
      </c>
      <c r="H73" s="266">
        <v>4001.0833333333335</v>
      </c>
      <c r="I73" s="266">
        <v>3957.166666666667</v>
      </c>
      <c r="J73" s="266">
        <v>4122.5666666666666</v>
      </c>
      <c r="K73" s="266">
        <v>4166.4833333333336</v>
      </c>
      <c r="L73" s="266">
        <v>4205.2666666666664</v>
      </c>
      <c r="M73" s="267">
        <v>4127.7</v>
      </c>
      <c r="N73" s="267">
        <v>4045</v>
      </c>
      <c r="O73" s="267">
        <v>3334975</v>
      </c>
      <c r="P73" s="268">
        <v>-1.0488602731190613E-2</v>
      </c>
    </row>
    <row r="74" spans="1:16" ht="12.75" customHeight="1">
      <c r="A74" s="259">
        <v>64</v>
      </c>
      <c r="B74" s="272" t="s">
        <v>56</v>
      </c>
      <c r="C74" s="264" t="s">
        <v>112</v>
      </c>
      <c r="D74" s="265">
        <v>45288</v>
      </c>
      <c r="E74" s="264">
        <v>3158.2</v>
      </c>
      <c r="F74" s="264">
        <v>3185.7999999999997</v>
      </c>
      <c r="G74" s="266">
        <v>3092.6499999999996</v>
      </c>
      <c r="H74" s="266">
        <v>3027.1</v>
      </c>
      <c r="I74" s="266">
        <v>2933.95</v>
      </c>
      <c r="J74" s="266">
        <v>3251.3499999999995</v>
      </c>
      <c r="K74" s="266">
        <v>3344.5</v>
      </c>
      <c r="L74" s="266">
        <v>3410.0499999999993</v>
      </c>
      <c r="M74" s="267">
        <v>3278.95</v>
      </c>
      <c r="N74" s="267">
        <v>3120.25</v>
      </c>
      <c r="O74" s="267">
        <v>2622125</v>
      </c>
      <c r="P74" s="268">
        <v>3.1703094568275268E-2</v>
      </c>
    </row>
    <row r="75" spans="1:16" ht="12.75" customHeight="1">
      <c r="A75" s="259">
        <v>65</v>
      </c>
      <c r="B75" s="272" t="s">
        <v>56</v>
      </c>
      <c r="C75" s="264" t="s">
        <v>113</v>
      </c>
      <c r="D75" s="265">
        <v>45288</v>
      </c>
      <c r="E75" s="264">
        <v>291.39999999999998</v>
      </c>
      <c r="F75" s="264">
        <v>293.4666666666667</v>
      </c>
      <c r="G75" s="266">
        <v>286.38333333333338</v>
      </c>
      <c r="H75" s="266">
        <v>281.36666666666667</v>
      </c>
      <c r="I75" s="266">
        <v>274.28333333333336</v>
      </c>
      <c r="J75" s="266">
        <v>298.48333333333341</v>
      </c>
      <c r="K75" s="266">
        <v>305.56666666666666</v>
      </c>
      <c r="L75" s="266">
        <v>310.58333333333343</v>
      </c>
      <c r="M75" s="267">
        <v>300.55</v>
      </c>
      <c r="N75" s="267">
        <v>288.45</v>
      </c>
      <c r="O75" s="267">
        <v>19962000</v>
      </c>
      <c r="P75" s="268">
        <v>5.0752220409642926E-3</v>
      </c>
    </row>
    <row r="76" spans="1:16" ht="12.75" customHeight="1">
      <c r="A76" s="259">
        <v>66</v>
      </c>
      <c r="B76" s="272" t="s">
        <v>63</v>
      </c>
      <c r="C76" s="264" t="s">
        <v>114</v>
      </c>
      <c r="D76" s="265">
        <v>45288</v>
      </c>
      <c r="E76" s="264">
        <v>155.44999999999999</v>
      </c>
      <c r="F76" s="264">
        <v>155.06666666666666</v>
      </c>
      <c r="G76" s="266">
        <v>153.93333333333334</v>
      </c>
      <c r="H76" s="266">
        <v>152.41666666666669</v>
      </c>
      <c r="I76" s="266">
        <v>151.28333333333336</v>
      </c>
      <c r="J76" s="266">
        <v>156.58333333333331</v>
      </c>
      <c r="K76" s="266">
        <v>157.71666666666664</v>
      </c>
      <c r="L76" s="266">
        <v>159.23333333333329</v>
      </c>
      <c r="M76" s="267">
        <v>156.19999999999999</v>
      </c>
      <c r="N76" s="267">
        <v>153.55000000000001</v>
      </c>
      <c r="O76" s="267">
        <v>95425000</v>
      </c>
      <c r="P76" s="268">
        <v>-8.365374623298347E-3</v>
      </c>
    </row>
    <row r="77" spans="1:16" ht="12.75" customHeight="1">
      <c r="A77" s="259">
        <v>67</v>
      </c>
      <c r="B77" s="272" t="s">
        <v>84</v>
      </c>
      <c r="C77" s="264" t="s">
        <v>115</v>
      </c>
      <c r="D77" s="265">
        <v>45288</v>
      </c>
      <c r="E77" s="264">
        <v>140.85</v>
      </c>
      <c r="F77" s="264">
        <v>141.31666666666669</v>
      </c>
      <c r="G77" s="266">
        <v>137.13333333333338</v>
      </c>
      <c r="H77" s="266">
        <v>133.41666666666669</v>
      </c>
      <c r="I77" s="266">
        <v>129.23333333333338</v>
      </c>
      <c r="J77" s="266">
        <v>145.03333333333339</v>
      </c>
      <c r="K77" s="266">
        <v>149.21666666666673</v>
      </c>
      <c r="L77" s="266">
        <v>152.93333333333339</v>
      </c>
      <c r="M77" s="267">
        <v>145.5</v>
      </c>
      <c r="N77" s="267">
        <v>137.6</v>
      </c>
      <c r="O77" s="267">
        <v>163409850</v>
      </c>
      <c r="P77" s="268">
        <v>-2.0109187676606952E-2</v>
      </c>
    </row>
    <row r="78" spans="1:16" ht="12.75" customHeight="1">
      <c r="A78" s="259">
        <v>68</v>
      </c>
      <c r="B78" s="272" t="s">
        <v>43</v>
      </c>
      <c r="C78" s="264" t="s">
        <v>116</v>
      </c>
      <c r="D78" s="265">
        <v>45288</v>
      </c>
      <c r="E78" s="264">
        <v>800.85</v>
      </c>
      <c r="F78" s="264">
        <v>806.31666666666672</v>
      </c>
      <c r="G78" s="266">
        <v>783.68333333333339</v>
      </c>
      <c r="H78" s="266">
        <v>766.51666666666665</v>
      </c>
      <c r="I78" s="266">
        <v>743.88333333333333</v>
      </c>
      <c r="J78" s="266">
        <v>823.48333333333346</v>
      </c>
      <c r="K78" s="266">
        <v>846.1166666666669</v>
      </c>
      <c r="L78" s="266">
        <v>863.28333333333353</v>
      </c>
      <c r="M78" s="267">
        <v>828.95</v>
      </c>
      <c r="N78" s="267">
        <v>789.15</v>
      </c>
      <c r="O78" s="267">
        <v>12599775</v>
      </c>
      <c r="P78" s="268">
        <v>3.0049786628733997E-2</v>
      </c>
    </row>
    <row r="79" spans="1:16" ht="12.75" customHeight="1">
      <c r="A79" s="259">
        <v>69</v>
      </c>
      <c r="B79" s="272" t="s">
        <v>117</v>
      </c>
      <c r="C79" s="264" t="s">
        <v>118</v>
      </c>
      <c r="D79" s="265">
        <v>45288</v>
      </c>
      <c r="E79" s="264">
        <v>69.400000000000006</v>
      </c>
      <c r="F79" s="264">
        <v>66.400000000000006</v>
      </c>
      <c r="G79" s="266">
        <v>62.150000000000006</v>
      </c>
      <c r="H79" s="266">
        <v>54.9</v>
      </c>
      <c r="I79" s="266">
        <v>50.65</v>
      </c>
      <c r="J79" s="266">
        <v>73.650000000000006</v>
      </c>
      <c r="K79" s="266">
        <v>77.900000000000006</v>
      </c>
      <c r="L79" s="266">
        <v>85.15000000000002</v>
      </c>
      <c r="M79" s="267">
        <v>70.650000000000006</v>
      </c>
      <c r="N79" s="267">
        <v>59.15</v>
      </c>
      <c r="O79" s="267">
        <v>223256250</v>
      </c>
      <c r="P79" s="268">
        <v>0.53527773479808138</v>
      </c>
    </row>
    <row r="80" spans="1:16" ht="12.75" customHeight="1">
      <c r="A80" s="259">
        <v>70</v>
      </c>
      <c r="B80" s="272" t="s">
        <v>45</v>
      </c>
      <c r="C80" s="270" t="s">
        <v>119</v>
      </c>
      <c r="D80" s="265">
        <v>45288</v>
      </c>
      <c r="E80" s="264">
        <v>722.35</v>
      </c>
      <c r="F80" s="264">
        <v>727.23333333333346</v>
      </c>
      <c r="G80" s="266">
        <v>707.51666666666688</v>
      </c>
      <c r="H80" s="266">
        <v>692.68333333333339</v>
      </c>
      <c r="I80" s="266">
        <v>672.96666666666681</v>
      </c>
      <c r="J80" s="266">
        <v>742.06666666666695</v>
      </c>
      <c r="K80" s="266">
        <v>761.78333333333342</v>
      </c>
      <c r="L80" s="266">
        <v>776.61666666666702</v>
      </c>
      <c r="M80" s="267">
        <v>746.95</v>
      </c>
      <c r="N80" s="267">
        <v>712.4</v>
      </c>
      <c r="O80" s="267">
        <v>8044400</v>
      </c>
      <c r="P80" s="268">
        <v>-1.5433571996817819E-2</v>
      </c>
    </row>
    <row r="81" spans="1:16" ht="12.75" customHeight="1">
      <c r="A81" s="259">
        <v>71</v>
      </c>
      <c r="B81" s="272" t="s">
        <v>59</v>
      </c>
      <c r="C81" s="264" t="s">
        <v>120</v>
      </c>
      <c r="D81" s="265">
        <v>45288</v>
      </c>
      <c r="E81" s="264">
        <v>1027.4000000000001</v>
      </c>
      <c r="F81" s="264">
        <v>1026.9166666666667</v>
      </c>
      <c r="G81" s="266">
        <v>1020.8333333333335</v>
      </c>
      <c r="H81" s="266">
        <v>1014.2666666666668</v>
      </c>
      <c r="I81" s="266">
        <v>1008.1833333333335</v>
      </c>
      <c r="J81" s="266">
        <v>1033.4833333333336</v>
      </c>
      <c r="K81" s="266">
        <v>1039.5666666666671</v>
      </c>
      <c r="L81" s="266">
        <v>1046.1333333333334</v>
      </c>
      <c r="M81" s="267">
        <v>1033</v>
      </c>
      <c r="N81" s="267">
        <v>1020.35</v>
      </c>
      <c r="O81" s="267">
        <v>8750000</v>
      </c>
      <c r="P81" s="268">
        <v>8.5874013025185863E-3</v>
      </c>
    </row>
    <row r="82" spans="1:16" ht="12.75" customHeight="1">
      <c r="A82" s="259">
        <v>72</v>
      </c>
      <c r="B82" s="272" t="s">
        <v>108</v>
      </c>
      <c r="C82" s="264" t="s">
        <v>121</v>
      </c>
      <c r="D82" s="265">
        <v>45288</v>
      </c>
      <c r="E82" s="264">
        <v>1935</v>
      </c>
      <c r="F82" s="264">
        <v>1935.3</v>
      </c>
      <c r="G82" s="266">
        <v>1907.25</v>
      </c>
      <c r="H82" s="266">
        <v>1879.5</v>
      </c>
      <c r="I82" s="266">
        <v>1851.45</v>
      </c>
      <c r="J82" s="266">
        <v>1963.05</v>
      </c>
      <c r="K82" s="266">
        <v>1991.0999999999997</v>
      </c>
      <c r="L82" s="266">
        <v>2018.85</v>
      </c>
      <c r="M82" s="267">
        <v>1963.35</v>
      </c>
      <c r="N82" s="267">
        <v>1907.55</v>
      </c>
      <c r="O82" s="267">
        <v>3560600</v>
      </c>
      <c r="P82" s="268">
        <v>-2.2627445760681486E-3</v>
      </c>
    </row>
    <row r="83" spans="1:16" ht="12.75" customHeight="1">
      <c r="A83" s="259">
        <v>73</v>
      </c>
      <c r="B83" s="272" t="s">
        <v>43</v>
      </c>
      <c r="C83" s="264" t="s">
        <v>122</v>
      </c>
      <c r="D83" s="265">
        <v>45288</v>
      </c>
      <c r="E83" s="264">
        <v>390.25</v>
      </c>
      <c r="F83" s="264">
        <v>392.51666666666665</v>
      </c>
      <c r="G83" s="266">
        <v>383.7833333333333</v>
      </c>
      <c r="H83" s="266">
        <v>377.31666666666666</v>
      </c>
      <c r="I83" s="266">
        <v>368.58333333333331</v>
      </c>
      <c r="J83" s="266">
        <v>398.98333333333329</v>
      </c>
      <c r="K83" s="266">
        <v>407.71666666666664</v>
      </c>
      <c r="L83" s="266">
        <v>414.18333333333328</v>
      </c>
      <c r="M83" s="267">
        <v>401.25</v>
      </c>
      <c r="N83" s="267">
        <v>386.05</v>
      </c>
      <c r="O83" s="267">
        <v>10874000</v>
      </c>
      <c r="P83" s="268">
        <v>-1.521463502988589E-2</v>
      </c>
    </row>
    <row r="84" spans="1:16" ht="12.75" customHeight="1">
      <c r="A84" s="259">
        <v>74</v>
      </c>
      <c r="B84" s="272" t="s">
        <v>49</v>
      </c>
      <c r="C84" s="264" t="s">
        <v>123</v>
      </c>
      <c r="D84" s="265">
        <v>45288</v>
      </c>
      <c r="E84" s="264">
        <v>2075.8000000000002</v>
      </c>
      <c r="F84" s="264">
        <v>2079.0333333333333</v>
      </c>
      <c r="G84" s="266">
        <v>2051.7666666666664</v>
      </c>
      <c r="H84" s="266">
        <v>2027.7333333333331</v>
      </c>
      <c r="I84" s="266">
        <v>2000.4666666666662</v>
      </c>
      <c r="J84" s="266">
        <v>2103.0666666666666</v>
      </c>
      <c r="K84" s="266">
        <v>2130.3333333333339</v>
      </c>
      <c r="L84" s="266">
        <v>2154.3666666666668</v>
      </c>
      <c r="M84" s="267">
        <v>2106.3000000000002</v>
      </c>
      <c r="N84" s="267">
        <v>2055</v>
      </c>
      <c r="O84" s="267">
        <v>9556050</v>
      </c>
      <c r="P84" s="268">
        <v>-9.2583472865163004E-3</v>
      </c>
    </row>
    <row r="85" spans="1:16" ht="12.75" customHeight="1">
      <c r="A85" s="259">
        <v>75</v>
      </c>
      <c r="B85" s="272" t="s">
        <v>84</v>
      </c>
      <c r="C85" s="264" t="s">
        <v>124</v>
      </c>
      <c r="D85" s="265">
        <v>45288</v>
      </c>
      <c r="E85" s="264">
        <v>443.05</v>
      </c>
      <c r="F85" s="264">
        <v>444.3</v>
      </c>
      <c r="G85" s="266">
        <v>439.25</v>
      </c>
      <c r="H85" s="266">
        <v>435.45</v>
      </c>
      <c r="I85" s="266">
        <v>430.4</v>
      </c>
      <c r="J85" s="266">
        <v>448.1</v>
      </c>
      <c r="K85" s="266">
        <v>453.15000000000009</v>
      </c>
      <c r="L85" s="266">
        <v>456.95000000000005</v>
      </c>
      <c r="M85" s="267">
        <v>449.35</v>
      </c>
      <c r="N85" s="267">
        <v>440.5</v>
      </c>
      <c r="O85" s="267">
        <v>7486250</v>
      </c>
      <c r="P85" s="268">
        <v>2.6392459297343615E-2</v>
      </c>
    </row>
    <row r="86" spans="1:16" ht="12.75" customHeight="1">
      <c r="A86" s="259">
        <v>76</v>
      </c>
      <c r="B86" s="272" t="s">
        <v>45</v>
      </c>
      <c r="C86" s="271" t="s">
        <v>125</v>
      </c>
      <c r="D86" s="265">
        <v>45288</v>
      </c>
      <c r="E86" s="264">
        <v>2744.25</v>
      </c>
      <c r="F86" s="264">
        <v>2744.5</v>
      </c>
      <c r="G86" s="266">
        <v>2695</v>
      </c>
      <c r="H86" s="266">
        <v>2645.75</v>
      </c>
      <c r="I86" s="266">
        <v>2596.25</v>
      </c>
      <c r="J86" s="266">
        <v>2793.75</v>
      </c>
      <c r="K86" s="266">
        <v>2843.25</v>
      </c>
      <c r="L86" s="266">
        <v>2892.5</v>
      </c>
      <c r="M86" s="267">
        <v>2794</v>
      </c>
      <c r="N86" s="267">
        <v>2695.25</v>
      </c>
      <c r="O86" s="267">
        <v>6980100</v>
      </c>
      <c r="P86" s="268">
        <v>-1.7648300612201816E-2</v>
      </c>
    </row>
    <row r="87" spans="1:16" ht="12.75" customHeight="1">
      <c r="A87" s="259">
        <v>77</v>
      </c>
      <c r="B87" s="272" t="s">
        <v>41</v>
      </c>
      <c r="C87" s="264" t="s">
        <v>126</v>
      </c>
      <c r="D87" s="265">
        <v>45288</v>
      </c>
      <c r="E87" s="264">
        <v>1348.6</v>
      </c>
      <c r="F87" s="264">
        <v>1348.25</v>
      </c>
      <c r="G87" s="266">
        <v>1334.6</v>
      </c>
      <c r="H87" s="266">
        <v>1320.6</v>
      </c>
      <c r="I87" s="266">
        <v>1306.9499999999998</v>
      </c>
      <c r="J87" s="266">
        <v>1362.25</v>
      </c>
      <c r="K87" s="266">
        <v>1375.9</v>
      </c>
      <c r="L87" s="266">
        <v>1389.9</v>
      </c>
      <c r="M87" s="267">
        <v>1361.9</v>
      </c>
      <c r="N87" s="267">
        <v>1334.25</v>
      </c>
      <c r="O87" s="267">
        <v>6044000</v>
      </c>
      <c r="P87" s="268">
        <v>-1.6676157162612868E-2</v>
      </c>
    </row>
    <row r="88" spans="1:16" ht="12.75" customHeight="1">
      <c r="A88" s="259">
        <v>78</v>
      </c>
      <c r="B88" s="272" t="s">
        <v>87</v>
      </c>
      <c r="C88" s="264" t="s">
        <v>127</v>
      </c>
      <c r="D88" s="265">
        <v>45288</v>
      </c>
      <c r="E88" s="264">
        <v>1372.6</v>
      </c>
      <c r="F88" s="264">
        <v>1361.4166666666667</v>
      </c>
      <c r="G88" s="266">
        <v>1345.2333333333336</v>
      </c>
      <c r="H88" s="266">
        <v>1317.8666666666668</v>
      </c>
      <c r="I88" s="266">
        <v>1301.6833333333336</v>
      </c>
      <c r="J88" s="266">
        <v>1388.7833333333335</v>
      </c>
      <c r="K88" s="266">
        <v>1404.9666666666665</v>
      </c>
      <c r="L88" s="266">
        <v>1432.3333333333335</v>
      </c>
      <c r="M88" s="267">
        <v>1377.6</v>
      </c>
      <c r="N88" s="267">
        <v>1334.05</v>
      </c>
      <c r="O88" s="267">
        <v>13313300</v>
      </c>
      <c r="P88" s="268">
        <v>2.8721332756382518E-2</v>
      </c>
    </row>
    <row r="89" spans="1:16" ht="12.75" customHeight="1">
      <c r="A89" s="259">
        <v>79</v>
      </c>
      <c r="B89" s="272" t="s">
        <v>68</v>
      </c>
      <c r="C89" s="264" t="s">
        <v>128</v>
      </c>
      <c r="D89" s="265">
        <v>45288</v>
      </c>
      <c r="E89" s="264">
        <v>2997.35</v>
      </c>
      <c r="F89" s="264">
        <v>2999.8833333333337</v>
      </c>
      <c r="G89" s="266">
        <v>2974.7666666666673</v>
      </c>
      <c r="H89" s="266">
        <v>2952.1833333333338</v>
      </c>
      <c r="I89" s="266">
        <v>2927.0666666666675</v>
      </c>
      <c r="J89" s="266">
        <v>3022.4666666666672</v>
      </c>
      <c r="K89" s="266">
        <v>3047.583333333333</v>
      </c>
      <c r="L89" s="266">
        <v>3070.166666666667</v>
      </c>
      <c r="M89" s="267">
        <v>3025</v>
      </c>
      <c r="N89" s="267">
        <v>2977.3</v>
      </c>
      <c r="O89" s="267">
        <v>2801700</v>
      </c>
      <c r="P89" s="268">
        <v>2.233169129720854E-2</v>
      </c>
    </row>
    <row r="90" spans="1:16" ht="12.75" customHeight="1">
      <c r="A90" s="259">
        <v>80</v>
      </c>
      <c r="B90" s="272" t="s">
        <v>63</v>
      </c>
      <c r="C90" s="264" t="s">
        <v>129</v>
      </c>
      <c r="D90" s="265">
        <v>45288</v>
      </c>
      <c r="E90" s="264">
        <v>1661.05</v>
      </c>
      <c r="F90" s="264">
        <v>1654.2833333333335</v>
      </c>
      <c r="G90" s="266">
        <v>1644.7666666666671</v>
      </c>
      <c r="H90" s="266">
        <v>1628.4833333333336</v>
      </c>
      <c r="I90" s="266">
        <v>1618.9666666666672</v>
      </c>
      <c r="J90" s="266">
        <v>1670.5666666666671</v>
      </c>
      <c r="K90" s="266">
        <v>1680.0833333333335</v>
      </c>
      <c r="L90" s="266">
        <v>1696.366666666667</v>
      </c>
      <c r="M90" s="267">
        <v>1663.8</v>
      </c>
      <c r="N90" s="267">
        <v>1638</v>
      </c>
      <c r="O90" s="267">
        <v>124683900</v>
      </c>
      <c r="P90" s="268">
        <v>-1.4077891578054667E-2</v>
      </c>
    </row>
    <row r="91" spans="1:16" ht="12.75" customHeight="1">
      <c r="A91" s="259">
        <v>81</v>
      </c>
      <c r="B91" s="272" t="s">
        <v>68</v>
      </c>
      <c r="C91" s="264" t="s">
        <v>130</v>
      </c>
      <c r="D91" s="265">
        <v>45288</v>
      </c>
      <c r="E91" s="264">
        <v>673.3</v>
      </c>
      <c r="F91" s="264">
        <v>676.81666666666661</v>
      </c>
      <c r="G91" s="266">
        <v>666.13333333333321</v>
      </c>
      <c r="H91" s="266">
        <v>658.96666666666658</v>
      </c>
      <c r="I91" s="266">
        <v>648.28333333333319</v>
      </c>
      <c r="J91" s="266">
        <v>683.98333333333323</v>
      </c>
      <c r="K91" s="266">
        <v>694.66666666666663</v>
      </c>
      <c r="L91" s="266">
        <v>701.83333333333326</v>
      </c>
      <c r="M91" s="267">
        <v>687.5</v>
      </c>
      <c r="N91" s="267">
        <v>669.65</v>
      </c>
      <c r="O91" s="267">
        <v>16596800</v>
      </c>
      <c r="P91" s="268">
        <v>4.1930116472545754E-3</v>
      </c>
    </row>
    <row r="92" spans="1:16" ht="12.75" customHeight="1">
      <c r="A92" s="259">
        <v>82</v>
      </c>
      <c r="B92" s="272" t="s">
        <v>56</v>
      </c>
      <c r="C92" s="264" t="s">
        <v>131</v>
      </c>
      <c r="D92" s="265">
        <v>45288</v>
      </c>
      <c r="E92" s="264">
        <v>3736.35</v>
      </c>
      <c r="F92" s="264">
        <v>3753.1833333333329</v>
      </c>
      <c r="G92" s="266">
        <v>3688.6166666666659</v>
      </c>
      <c r="H92" s="266">
        <v>3640.8833333333328</v>
      </c>
      <c r="I92" s="266">
        <v>3576.3166666666657</v>
      </c>
      <c r="J92" s="266">
        <v>3800.9166666666661</v>
      </c>
      <c r="K92" s="266">
        <v>3865.4833333333327</v>
      </c>
      <c r="L92" s="266">
        <v>3913.2166666666662</v>
      </c>
      <c r="M92" s="267">
        <v>3817.75</v>
      </c>
      <c r="N92" s="267">
        <v>3705.45</v>
      </c>
      <c r="O92" s="267">
        <v>3813300</v>
      </c>
      <c r="P92" s="268">
        <v>-1.3274336283185841E-2</v>
      </c>
    </row>
    <row r="93" spans="1:16" ht="12.75" customHeight="1">
      <c r="A93" s="259">
        <v>83</v>
      </c>
      <c r="B93" s="272" t="s">
        <v>132</v>
      </c>
      <c r="C93" s="264" t="s">
        <v>133</v>
      </c>
      <c r="D93" s="265">
        <v>45288</v>
      </c>
      <c r="E93" s="264">
        <v>522.75</v>
      </c>
      <c r="F93" s="264">
        <v>521.98333333333335</v>
      </c>
      <c r="G93" s="266">
        <v>516.4666666666667</v>
      </c>
      <c r="H93" s="266">
        <v>510.18333333333339</v>
      </c>
      <c r="I93" s="266">
        <v>504.66666666666674</v>
      </c>
      <c r="J93" s="266">
        <v>528.26666666666665</v>
      </c>
      <c r="K93" s="266">
        <v>533.7833333333333</v>
      </c>
      <c r="L93" s="266">
        <v>540.06666666666661</v>
      </c>
      <c r="M93" s="267">
        <v>527.5</v>
      </c>
      <c r="N93" s="267">
        <v>515.70000000000005</v>
      </c>
      <c r="O93" s="267">
        <v>39667600</v>
      </c>
      <c r="P93" s="268">
        <v>7.037247654250782E-3</v>
      </c>
    </row>
    <row r="94" spans="1:16" ht="12.75" customHeight="1">
      <c r="A94" s="259">
        <v>84</v>
      </c>
      <c r="B94" s="272" t="s">
        <v>132</v>
      </c>
      <c r="C94" s="270" t="s">
        <v>134</v>
      </c>
      <c r="D94" s="265">
        <v>45288</v>
      </c>
      <c r="E94" s="264">
        <v>187.1</v>
      </c>
      <c r="F94" s="264">
        <v>187.98333333333335</v>
      </c>
      <c r="G94" s="266">
        <v>183.06666666666669</v>
      </c>
      <c r="H94" s="266">
        <v>179.03333333333333</v>
      </c>
      <c r="I94" s="266">
        <v>174.11666666666667</v>
      </c>
      <c r="J94" s="266">
        <v>192.01666666666671</v>
      </c>
      <c r="K94" s="266">
        <v>196.93333333333334</v>
      </c>
      <c r="L94" s="266">
        <v>200.96666666666673</v>
      </c>
      <c r="M94" s="267">
        <v>192.9</v>
      </c>
      <c r="N94" s="267">
        <v>183.95</v>
      </c>
      <c r="O94" s="267">
        <v>48134600</v>
      </c>
      <c r="P94" s="268">
        <v>0.21547109207708778</v>
      </c>
    </row>
    <row r="95" spans="1:16" ht="12.75" customHeight="1">
      <c r="A95" s="259">
        <v>85</v>
      </c>
      <c r="B95" s="272" t="s">
        <v>84</v>
      </c>
      <c r="C95" s="264" t="s">
        <v>135</v>
      </c>
      <c r="D95" s="265">
        <v>45288</v>
      </c>
      <c r="E95" s="264">
        <v>379.6</v>
      </c>
      <c r="F95" s="264">
        <v>380.81666666666666</v>
      </c>
      <c r="G95" s="266">
        <v>373.2833333333333</v>
      </c>
      <c r="H95" s="266">
        <v>366.96666666666664</v>
      </c>
      <c r="I95" s="266">
        <v>359.43333333333328</v>
      </c>
      <c r="J95" s="266">
        <v>387.13333333333333</v>
      </c>
      <c r="K95" s="266">
        <v>394.66666666666674</v>
      </c>
      <c r="L95" s="266">
        <v>400.98333333333335</v>
      </c>
      <c r="M95" s="267">
        <v>388.35</v>
      </c>
      <c r="N95" s="267">
        <v>374.5</v>
      </c>
      <c r="O95" s="267">
        <v>38342700</v>
      </c>
      <c r="P95" s="268">
        <v>-1.5187239944521497E-2</v>
      </c>
    </row>
    <row r="96" spans="1:16" ht="12.75" customHeight="1">
      <c r="A96" s="259">
        <v>86</v>
      </c>
      <c r="B96" s="272" t="s">
        <v>59</v>
      </c>
      <c r="C96" s="264" t="s">
        <v>136</v>
      </c>
      <c r="D96" s="265">
        <v>45288</v>
      </c>
      <c r="E96" s="264">
        <v>2533.65</v>
      </c>
      <c r="F96" s="264">
        <v>2533.9333333333329</v>
      </c>
      <c r="G96" s="266">
        <v>2521.3666666666659</v>
      </c>
      <c r="H96" s="266">
        <v>2509.083333333333</v>
      </c>
      <c r="I96" s="266">
        <v>2496.516666666666</v>
      </c>
      <c r="J96" s="266">
        <v>2546.2166666666658</v>
      </c>
      <c r="K96" s="266">
        <v>2558.7833333333324</v>
      </c>
      <c r="L96" s="266">
        <v>2571.0666666666657</v>
      </c>
      <c r="M96" s="267">
        <v>2546.5</v>
      </c>
      <c r="N96" s="267">
        <v>2521.65</v>
      </c>
      <c r="O96" s="267">
        <v>10560000</v>
      </c>
      <c r="P96" s="268">
        <v>4.0790712268591149E-3</v>
      </c>
    </row>
    <row r="97" spans="1:16" ht="12.75" customHeight="1">
      <c r="A97" s="259">
        <v>87</v>
      </c>
      <c r="B97" s="272" t="s">
        <v>68</v>
      </c>
      <c r="C97" s="264" t="s">
        <v>137</v>
      </c>
      <c r="D97" s="265">
        <v>45288</v>
      </c>
      <c r="E97" s="264">
        <v>202.25</v>
      </c>
      <c r="F97" s="264">
        <v>202.5</v>
      </c>
      <c r="G97" s="266">
        <v>196.45</v>
      </c>
      <c r="H97" s="266">
        <v>190.64999999999998</v>
      </c>
      <c r="I97" s="266">
        <v>184.59999999999997</v>
      </c>
      <c r="J97" s="266">
        <v>208.3</v>
      </c>
      <c r="K97" s="266">
        <v>214.35000000000002</v>
      </c>
      <c r="L97" s="266">
        <v>220.15000000000003</v>
      </c>
      <c r="M97" s="267">
        <v>208.55</v>
      </c>
      <c r="N97" s="267">
        <v>196.7</v>
      </c>
      <c r="O97" s="267">
        <v>58675500</v>
      </c>
      <c r="P97" s="268">
        <v>-2.7308082516063578E-2</v>
      </c>
    </row>
    <row r="98" spans="1:16" ht="12.75" customHeight="1">
      <c r="A98" s="259">
        <v>88</v>
      </c>
      <c r="B98" s="272" t="s">
        <v>63</v>
      </c>
      <c r="C98" s="264" t="s">
        <v>138</v>
      </c>
      <c r="D98" s="265">
        <v>45288</v>
      </c>
      <c r="E98" s="264">
        <v>1015.9</v>
      </c>
      <c r="F98" s="264">
        <v>1010.65</v>
      </c>
      <c r="G98" s="266">
        <v>1003.3499999999999</v>
      </c>
      <c r="H98" s="266">
        <v>990.8</v>
      </c>
      <c r="I98" s="266">
        <v>983.49999999999989</v>
      </c>
      <c r="J98" s="266">
        <v>1023.1999999999999</v>
      </c>
      <c r="K98" s="266">
        <v>1030.5</v>
      </c>
      <c r="L98" s="266">
        <v>1043.05</v>
      </c>
      <c r="M98" s="267">
        <v>1017.95</v>
      </c>
      <c r="N98" s="267">
        <v>998.1</v>
      </c>
      <c r="O98" s="267">
        <v>80557400</v>
      </c>
      <c r="P98" s="268">
        <v>-2.5117114369700204E-2</v>
      </c>
    </row>
    <row r="99" spans="1:16" ht="12.75" customHeight="1">
      <c r="A99" s="259">
        <v>89</v>
      </c>
      <c r="B99" s="272" t="s">
        <v>68</v>
      </c>
      <c r="C99" s="264" t="s">
        <v>139</v>
      </c>
      <c r="D99" s="265">
        <v>45288</v>
      </c>
      <c r="E99" s="264">
        <v>1455.15</v>
      </c>
      <c r="F99" s="264">
        <v>1453.1000000000001</v>
      </c>
      <c r="G99" s="266">
        <v>1446.0500000000002</v>
      </c>
      <c r="H99" s="266">
        <v>1436.95</v>
      </c>
      <c r="I99" s="266">
        <v>1429.9</v>
      </c>
      <c r="J99" s="266">
        <v>1462.2000000000003</v>
      </c>
      <c r="K99" s="266">
        <v>1469.25</v>
      </c>
      <c r="L99" s="266">
        <v>1478.3500000000004</v>
      </c>
      <c r="M99" s="267">
        <v>1460.15</v>
      </c>
      <c r="N99" s="267">
        <v>1444</v>
      </c>
      <c r="O99" s="267">
        <v>2780000</v>
      </c>
      <c r="P99" s="268">
        <v>-1.0852161537093044E-2</v>
      </c>
    </row>
    <row r="100" spans="1:16" ht="12.75" customHeight="1">
      <c r="A100" s="259">
        <v>90</v>
      </c>
      <c r="B100" s="272" t="s">
        <v>68</v>
      </c>
      <c r="C100" s="264" t="s">
        <v>140</v>
      </c>
      <c r="D100" s="265">
        <v>45288</v>
      </c>
      <c r="E100" s="264">
        <v>545.75</v>
      </c>
      <c r="F100" s="264">
        <v>545.81666666666661</v>
      </c>
      <c r="G100" s="266">
        <v>540.53333333333319</v>
      </c>
      <c r="H100" s="266">
        <v>535.31666666666661</v>
      </c>
      <c r="I100" s="266">
        <v>530.03333333333319</v>
      </c>
      <c r="J100" s="266">
        <v>551.03333333333319</v>
      </c>
      <c r="K100" s="266">
        <v>556.31666666666649</v>
      </c>
      <c r="L100" s="266">
        <v>561.53333333333319</v>
      </c>
      <c r="M100" s="267">
        <v>551.1</v>
      </c>
      <c r="N100" s="267">
        <v>540.6</v>
      </c>
      <c r="O100" s="267">
        <v>11637000</v>
      </c>
      <c r="P100" s="268">
        <v>8.0561330561330566E-3</v>
      </c>
    </row>
    <row r="101" spans="1:16" ht="12.75" customHeight="1">
      <c r="A101" s="259">
        <v>91</v>
      </c>
      <c r="B101" s="272" t="s">
        <v>79</v>
      </c>
      <c r="C101" s="264" t="s">
        <v>141</v>
      </c>
      <c r="D101" s="265">
        <v>45288</v>
      </c>
      <c r="E101" s="264">
        <v>12.95</v>
      </c>
      <c r="F101" s="264">
        <v>13.016666666666666</v>
      </c>
      <c r="G101" s="266">
        <v>12.633333333333331</v>
      </c>
      <c r="H101" s="266">
        <v>12.316666666666665</v>
      </c>
      <c r="I101" s="266">
        <v>11.93333333333333</v>
      </c>
      <c r="J101" s="266">
        <v>13.333333333333332</v>
      </c>
      <c r="K101" s="266">
        <v>13.716666666666665</v>
      </c>
      <c r="L101" s="266">
        <v>14.033333333333333</v>
      </c>
      <c r="M101" s="267">
        <v>13.4</v>
      </c>
      <c r="N101" s="267">
        <v>12.7</v>
      </c>
      <c r="O101" s="267">
        <v>1805120000</v>
      </c>
      <c r="P101" s="268">
        <v>5.2570613917847274E-3</v>
      </c>
    </row>
    <row r="102" spans="1:16" ht="12.75" customHeight="1">
      <c r="A102" s="259">
        <v>92</v>
      </c>
      <c r="B102" s="272" t="s">
        <v>68</v>
      </c>
      <c r="C102" s="270" t="s">
        <v>142</v>
      </c>
      <c r="D102" s="265">
        <v>45288</v>
      </c>
      <c r="E102" s="264">
        <v>123.05</v>
      </c>
      <c r="F102" s="264">
        <v>123.01666666666667</v>
      </c>
      <c r="G102" s="266">
        <v>121.08333333333333</v>
      </c>
      <c r="H102" s="266">
        <v>119.11666666666666</v>
      </c>
      <c r="I102" s="266">
        <v>117.18333333333332</v>
      </c>
      <c r="J102" s="266">
        <v>124.98333333333333</v>
      </c>
      <c r="K102" s="266">
        <v>126.91666666666667</v>
      </c>
      <c r="L102" s="266">
        <v>128.88333333333333</v>
      </c>
      <c r="M102" s="267">
        <v>124.95</v>
      </c>
      <c r="N102" s="267">
        <v>121.05</v>
      </c>
      <c r="O102" s="267">
        <v>75370000</v>
      </c>
      <c r="P102" s="268">
        <v>3.7288587028898655E-3</v>
      </c>
    </row>
    <row r="103" spans="1:16" ht="12.75" customHeight="1">
      <c r="A103" s="259">
        <v>93</v>
      </c>
      <c r="B103" s="272" t="s">
        <v>63</v>
      </c>
      <c r="C103" s="264" t="s">
        <v>143</v>
      </c>
      <c r="D103" s="265">
        <v>45288</v>
      </c>
      <c r="E103" s="264">
        <v>88.4</v>
      </c>
      <c r="F103" s="264">
        <v>88.25</v>
      </c>
      <c r="G103" s="266">
        <v>86.7</v>
      </c>
      <c r="H103" s="266">
        <v>85</v>
      </c>
      <c r="I103" s="266">
        <v>83.45</v>
      </c>
      <c r="J103" s="266">
        <v>89.95</v>
      </c>
      <c r="K103" s="266">
        <v>91.500000000000014</v>
      </c>
      <c r="L103" s="266">
        <v>93.2</v>
      </c>
      <c r="M103" s="267">
        <v>89.8</v>
      </c>
      <c r="N103" s="267">
        <v>86.55</v>
      </c>
      <c r="O103" s="267">
        <v>301695000</v>
      </c>
      <c r="P103" s="268">
        <v>3.8180320914331344E-3</v>
      </c>
    </row>
    <row r="104" spans="1:16" ht="12.75" customHeight="1">
      <c r="A104" s="259">
        <v>94</v>
      </c>
      <c r="B104" s="272" t="s">
        <v>45</v>
      </c>
      <c r="C104" s="271" t="s">
        <v>144</v>
      </c>
      <c r="D104" s="265">
        <v>45288</v>
      </c>
      <c r="E104" s="264">
        <v>153.35</v>
      </c>
      <c r="F104" s="264">
        <v>154.98333333333332</v>
      </c>
      <c r="G104" s="266">
        <v>149.11666666666665</v>
      </c>
      <c r="H104" s="266">
        <v>144.88333333333333</v>
      </c>
      <c r="I104" s="266">
        <v>139.01666666666665</v>
      </c>
      <c r="J104" s="266">
        <v>159.21666666666664</v>
      </c>
      <c r="K104" s="266">
        <v>165.08333333333331</v>
      </c>
      <c r="L104" s="266">
        <v>169.31666666666663</v>
      </c>
      <c r="M104" s="267">
        <v>160.85</v>
      </c>
      <c r="N104" s="267">
        <v>150.75</v>
      </c>
      <c r="O104" s="267">
        <v>66551250</v>
      </c>
      <c r="P104" s="268">
        <v>-7.1052926037820296E-3</v>
      </c>
    </row>
    <row r="105" spans="1:16" ht="12.75" customHeight="1">
      <c r="A105" s="259">
        <v>95</v>
      </c>
      <c r="B105" s="272" t="s">
        <v>84</v>
      </c>
      <c r="C105" s="264" t="s">
        <v>145</v>
      </c>
      <c r="D105" s="265">
        <v>45288</v>
      </c>
      <c r="E105" s="264">
        <v>403.45</v>
      </c>
      <c r="F105" s="264">
        <v>405.2</v>
      </c>
      <c r="G105" s="266">
        <v>397.5</v>
      </c>
      <c r="H105" s="266">
        <v>391.55</v>
      </c>
      <c r="I105" s="266">
        <v>383.85</v>
      </c>
      <c r="J105" s="266">
        <v>411.15</v>
      </c>
      <c r="K105" s="266">
        <v>418.84999999999991</v>
      </c>
      <c r="L105" s="266">
        <v>424.79999999999995</v>
      </c>
      <c r="M105" s="267">
        <v>412.9</v>
      </c>
      <c r="N105" s="267">
        <v>399.25</v>
      </c>
      <c r="O105" s="267">
        <v>18180250</v>
      </c>
      <c r="P105" s="268">
        <v>3.9628872464223933E-2</v>
      </c>
    </row>
    <row r="106" spans="1:16" ht="12.75" customHeight="1">
      <c r="A106" s="259">
        <v>96</v>
      </c>
      <c r="B106" s="272" t="s">
        <v>117</v>
      </c>
      <c r="C106" s="271" t="s">
        <v>146</v>
      </c>
      <c r="D106" s="265">
        <v>45288</v>
      </c>
      <c r="E106" s="264">
        <v>436.6</v>
      </c>
      <c r="F106" s="264">
        <v>437.81666666666666</v>
      </c>
      <c r="G106" s="266">
        <v>432.08333333333331</v>
      </c>
      <c r="H106" s="266">
        <v>427.56666666666666</v>
      </c>
      <c r="I106" s="266">
        <v>421.83333333333331</v>
      </c>
      <c r="J106" s="266">
        <v>442.33333333333331</v>
      </c>
      <c r="K106" s="266">
        <v>448.06666666666666</v>
      </c>
      <c r="L106" s="266">
        <v>452.58333333333331</v>
      </c>
      <c r="M106" s="267">
        <v>443.55</v>
      </c>
      <c r="N106" s="267">
        <v>433.3</v>
      </c>
      <c r="O106" s="267">
        <v>18688000</v>
      </c>
      <c r="P106" s="268">
        <v>-2.8084044102350738E-2</v>
      </c>
    </row>
    <row r="107" spans="1:16" ht="12.75" customHeight="1">
      <c r="A107" s="259">
        <v>97</v>
      </c>
      <c r="B107" s="272" t="s">
        <v>49</v>
      </c>
      <c r="C107" s="269" t="s">
        <v>147</v>
      </c>
      <c r="D107" s="265">
        <v>45288</v>
      </c>
      <c r="E107" s="264">
        <v>272.25</v>
      </c>
      <c r="F107" s="264">
        <v>267.7166666666667</v>
      </c>
      <c r="G107" s="266">
        <v>260.48333333333341</v>
      </c>
      <c r="H107" s="266">
        <v>248.7166666666667</v>
      </c>
      <c r="I107" s="266">
        <v>241.48333333333341</v>
      </c>
      <c r="J107" s="266">
        <v>279.48333333333341</v>
      </c>
      <c r="K107" s="266">
        <v>286.71666666666675</v>
      </c>
      <c r="L107" s="266">
        <v>298.48333333333341</v>
      </c>
      <c r="M107" s="267">
        <v>274.95</v>
      </c>
      <c r="N107" s="267">
        <v>255.95</v>
      </c>
      <c r="O107" s="267">
        <v>22240100</v>
      </c>
      <c r="P107" s="268">
        <v>-9.3927221172022679E-2</v>
      </c>
    </row>
    <row r="108" spans="1:16" ht="12.75" customHeight="1">
      <c r="A108" s="259">
        <v>98</v>
      </c>
      <c r="B108" s="272" t="s">
        <v>45</v>
      </c>
      <c r="C108" s="271" t="s">
        <v>148</v>
      </c>
      <c r="D108" s="265">
        <v>45288</v>
      </c>
      <c r="E108" s="264">
        <v>2684.95</v>
      </c>
      <c r="F108" s="264">
        <v>2694.15</v>
      </c>
      <c r="G108" s="266">
        <v>2646.05</v>
      </c>
      <c r="H108" s="266">
        <v>2607.15</v>
      </c>
      <c r="I108" s="266">
        <v>2559.0500000000002</v>
      </c>
      <c r="J108" s="266">
        <v>2733.05</v>
      </c>
      <c r="K108" s="266">
        <v>2781.1499999999996</v>
      </c>
      <c r="L108" s="266">
        <v>2820.05</v>
      </c>
      <c r="M108" s="267">
        <v>2742.25</v>
      </c>
      <c r="N108" s="267">
        <v>2655.25</v>
      </c>
      <c r="O108" s="267">
        <v>1478400</v>
      </c>
      <c r="P108" s="268">
        <v>9.2156461191890224E-3</v>
      </c>
    </row>
    <row r="109" spans="1:16" ht="12.75" customHeight="1">
      <c r="A109" s="259">
        <v>99</v>
      </c>
      <c r="B109" s="272" t="s">
        <v>45</v>
      </c>
      <c r="C109" s="264" t="s">
        <v>149</v>
      </c>
      <c r="D109" s="265">
        <v>45288</v>
      </c>
      <c r="E109" s="264">
        <v>2908.75</v>
      </c>
      <c r="F109" s="264">
        <v>2912.6833333333329</v>
      </c>
      <c r="G109" s="266">
        <v>2877.3666666666659</v>
      </c>
      <c r="H109" s="266">
        <v>2845.9833333333331</v>
      </c>
      <c r="I109" s="266">
        <v>2810.6666666666661</v>
      </c>
      <c r="J109" s="266">
        <v>2944.0666666666657</v>
      </c>
      <c r="K109" s="266">
        <v>2979.3833333333323</v>
      </c>
      <c r="L109" s="266">
        <v>3010.7666666666655</v>
      </c>
      <c r="M109" s="267">
        <v>2948</v>
      </c>
      <c r="N109" s="267">
        <v>2881.3</v>
      </c>
      <c r="O109" s="267">
        <v>6052200</v>
      </c>
      <c r="P109" s="268">
        <v>-3.9104548702071924E-2</v>
      </c>
    </row>
    <row r="110" spans="1:16" ht="12.75" customHeight="1">
      <c r="A110" s="259">
        <v>100</v>
      </c>
      <c r="B110" s="272" t="s">
        <v>63</v>
      </c>
      <c r="C110" s="264" t="s">
        <v>150</v>
      </c>
      <c r="D110" s="265">
        <v>45288</v>
      </c>
      <c r="E110" s="264">
        <v>1517.4</v>
      </c>
      <c r="F110" s="264">
        <v>1515.7333333333336</v>
      </c>
      <c r="G110" s="266">
        <v>1502.5666666666671</v>
      </c>
      <c r="H110" s="266">
        <v>1487.7333333333336</v>
      </c>
      <c r="I110" s="266">
        <v>1474.5666666666671</v>
      </c>
      <c r="J110" s="266">
        <v>1530.5666666666671</v>
      </c>
      <c r="K110" s="266">
        <v>1543.7333333333336</v>
      </c>
      <c r="L110" s="266">
        <v>1558.5666666666671</v>
      </c>
      <c r="M110" s="267">
        <v>1528.9</v>
      </c>
      <c r="N110" s="267">
        <v>1500.9</v>
      </c>
      <c r="O110" s="267">
        <v>19802500</v>
      </c>
      <c r="P110" s="268">
        <v>-3.3812300261032907E-2</v>
      </c>
    </row>
    <row r="111" spans="1:16" ht="12.75" customHeight="1">
      <c r="A111" s="259">
        <v>101</v>
      </c>
      <c r="B111" s="272" t="s">
        <v>79</v>
      </c>
      <c r="C111" s="264" t="s">
        <v>151</v>
      </c>
      <c r="D111" s="265">
        <v>45288</v>
      </c>
      <c r="E111" s="264">
        <v>191.55</v>
      </c>
      <c r="F111" s="264">
        <v>192.08333333333334</v>
      </c>
      <c r="G111" s="266">
        <v>187.81666666666669</v>
      </c>
      <c r="H111" s="266">
        <v>184.08333333333334</v>
      </c>
      <c r="I111" s="266">
        <v>179.81666666666669</v>
      </c>
      <c r="J111" s="266">
        <v>195.81666666666669</v>
      </c>
      <c r="K111" s="266">
        <v>200.08333333333334</v>
      </c>
      <c r="L111" s="266">
        <v>203.81666666666669</v>
      </c>
      <c r="M111" s="267">
        <v>196.35</v>
      </c>
      <c r="N111" s="267">
        <v>188.35</v>
      </c>
      <c r="O111" s="267">
        <v>74140400</v>
      </c>
      <c r="P111" s="268">
        <v>9.3034019902800275E-3</v>
      </c>
    </row>
    <row r="112" spans="1:16" ht="12.75" customHeight="1">
      <c r="A112" s="259">
        <v>102</v>
      </c>
      <c r="B112" s="272" t="s">
        <v>87</v>
      </c>
      <c r="C112" s="264" t="s">
        <v>152</v>
      </c>
      <c r="D112" s="265">
        <v>45288</v>
      </c>
      <c r="E112" s="264">
        <v>1499.55</v>
      </c>
      <c r="F112" s="264">
        <v>1492.2</v>
      </c>
      <c r="G112" s="266">
        <v>1482.3500000000001</v>
      </c>
      <c r="H112" s="266">
        <v>1465.15</v>
      </c>
      <c r="I112" s="266">
        <v>1455.3000000000002</v>
      </c>
      <c r="J112" s="266">
        <v>1509.4</v>
      </c>
      <c r="K112" s="266">
        <v>1519.25</v>
      </c>
      <c r="L112" s="266">
        <v>1536.45</v>
      </c>
      <c r="M112" s="267">
        <v>1502.05</v>
      </c>
      <c r="N112" s="267">
        <v>1475</v>
      </c>
      <c r="O112" s="267">
        <v>27023600</v>
      </c>
      <c r="P112" s="268">
        <v>5.4796955066496842E-4</v>
      </c>
    </row>
    <row r="113" spans="1:16" ht="12.75" customHeight="1">
      <c r="A113" s="259">
        <v>103</v>
      </c>
      <c r="B113" s="272" t="s">
        <v>84</v>
      </c>
      <c r="C113" s="264" t="s">
        <v>154</v>
      </c>
      <c r="D113" s="265">
        <v>45288</v>
      </c>
      <c r="E113" s="264">
        <v>119.5</v>
      </c>
      <c r="F113" s="264">
        <v>120.05</v>
      </c>
      <c r="G113" s="266">
        <v>117.3</v>
      </c>
      <c r="H113" s="266">
        <v>115.1</v>
      </c>
      <c r="I113" s="266">
        <v>112.35</v>
      </c>
      <c r="J113" s="266">
        <v>122.25</v>
      </c>
      <c r="K113" s="266">
        <v>125</v>
      </c>
      <c r="L113" s="266">
        <v>127.2</v>
      </c>
      <c r="M113" s="267">
        <v>122.8</v>
      </c>
      <c r="N113" s="267">
        <v>117.85</v>
      </c>
      <c r="O113" s="267">
        <v>141872250</v>
      </c>
      <c r="P113" s="268">
        <v>-9.6120837624442154E-4</v>
      </c>
    </row>
    <row r="114" spans="1:16" ht="12.75" customHeight="1">
      <c r="A114" s="259">
        <v>104</v>
      </c>
      <c r="B114" s="272" t="s">
        <v>43</v>
      </c>
      <c r="C114" s="271" t="s">
        <v>155</v>
      </c>
      <c r="D114" s="265">
        <v>45288</v>
      </c>
      <c r="E114" s="264">
        <v>1121.5999999999999</v>
      </c>
      <c r="F114" s="264">
        <v>1124.7833333333333</v>
      </c>
      <c r="G114" s="266">
        <v>1105.8166666666666</v>
      </c>
      <c r="H114" s="266">
        <v>1090.0333333333333</v>
      </c>
      <c r="I114" s="266">
        <v>1071.0666666666666</v>
      </c>
      <c r="J114" s="266">
        <v>1140.5666666666666</v>
      </c>
      <c r="K114" s="266">
        <v>1159.5333333333333</v>
      </c>
      <c r="L114" s="266">
        <v>1175.3166666666666</v>
      </c>
      <c r="M114" s="267">
        <v>1143.75</v>
      </c>
      <c r="N114" s="267">
        <v>1109</v>
      </c>
      <c r="O114" s="267">
        <v>1963650</v>
      </c>
      <c r="P114" s="268">
        <v>-6.9033530571992107E-3</v>
      </c>
    </row>
    <row r="115" spans="1:16" ht="12.75" customHeight="1">
      <c r="A115" s="259">
        <v>105</v>
      </c>
      <c r="B115" s="272" t="s">
        <v>45</v>
      </c>
      <c r="C115" s="264" t="s">
        <v>156</v>
      </c>
      <c r="D115" s="265">
        <v>45288</v>
      </c>
      <c r="E115" s="264">
        <v>752.85</v>
      </c>
      <c r="F115" s="264">
        <v>756.08333333333337</v>
      </c>
      <c r="G115" s="266">
        <v>738.36666666666679</v>
      </c>
      <c r="H115" s="266">
        <v>723.88333333333344</v>
      </c>
      <c r="I115" s="266">
        <v>706.16666666666686</v>
      </c>
      <c r="J115" s="266">
        <v>770.56666666666672</v>
      </c>
      <c r="K115" s="266">
        <v>788.28333333333319</v>
      </c>
      <c r="L115" s="266">
        <v>802.76666666666665</v>
      </c>
      <c r="M115" s="267">
        <v>773.8</v>
      </c>
      <c r="N115" s="267">
        <v>741.6</v>
      </c>
      <c r="O115" s="267">
        <v>16517375</v>
      </c>
      <c r="P115" s="268">
        <v>-1.2502615609960242E-2</v>
      </c>
    </row>
    <row r="116" spans="1:16" ht="12.75" customHeight="1">
      <c r="A116" s="259">
        <v>106</v>
      </c>
      <c r="B116" s="272" t="s">
        <v>59</v>
      </c>
      <c r="C116" s="264" t="s">
        <v>157</v>
      </c>
      <c r="D116" s="265">
        <v>45288</v>
      </c>
      <c r="E116" s="264">
        <v>451.8</v>
      </c>
      <c r="F116" s="264">
        <v>455.4666666666667</v>
      </c>
      <c r="G116" s="266">
        <v>447.43333333333339</v>
      </c>
      <c r="H116" s="266">
        <v>443.06666666666672</v>
      </c>
      <c r="I116" s="266">
        <v>435.03333333333342</v>
      </c>
      <c r="J116" s="266">
        <v>459.83333333333337</v>
      </c>
      <c r="K116" s="266">
        <v>467.86666666666667</v>
      </c>
      <c r="L116" s="266">
        <v>472.23333333333335</v>
      </c>
      <c r="M116" s="267">
        <v>463.5</v>
      </c>
      <c r="N116" s="267">
        <v>451.1</v>
      </c>
      <c r="O116" s="267">
        <v>76264000</v>
      </c>
      <c r="P116" s="268">
        <v>7.088294765221298E-2</v>
      </c>
    </row>
    <row r="117" spans="1:16" ht="12.75" customHeight="1">
      <c r="A117" s="259">
        <v>107</v>
      </c>
      <c r="B117" s="272" t="s">
        <v>132</v>
      </c>
      <c r="C117" s="264" t="s">
        <v>158</v>
      </c>
      <c r="D117" s="265">
        <v>45288</v>
      </c>
      <c r="E117" s="264">
        <v>690.25</v>
      </c>
      <c r="F117" s="264">
        <v>690.48333333333323</v>
      </c>
      <c r="G117" s="266">
        <v>679.41666666666652</v>
      </c>
      <c r="H117" s="266">
        <v>668.58333333333326</v>
      </c>
      <c r="I117" s="266">
        <v>657.51666666666654</v>
      </c>
      <c r="J117" s="266">
        <v>701.31666666666649</v>
      </c>
      <c r="K117" s="266">
        <v>712.38333333333333</v>
      </c>
      <c r="L117" s="266">
        <v>723.21666666666647</v>
      </c>
      <c r="M117" s="267">
        <v>701.55</v>
      </c>
      <c r="N117" s="267">
        <v>679.65</v>
      </c>
      <c r="O117" s="267">
        <v>25858750</v>
      </c>
      <c r="P117" s="268">
        <v>2.908808842778882E-3</v>
      </c>
    </row>
    <row r="118" spans="1:16" ht="12.75" customHeight="1">
      <c r="A118" s="259">
        <v>108</v>
      </c>
      <c r="B118" s="272" t="s">
        <v>49</v>
      </c>
      <c r="C118" s="269" t="s">
        <v>159</v>
      </c>
      <c r="D118" s="265">
        <v>45288</v>
      </c>
      <c r="E118" s="264">
        <v>3808.55</v>
      </c>
      <c r="F118" s="264">
        <v>3791.0500000000006</v>
      </c>
      <c r="G118" s="266">
        <v>3759.8000000000011</v>
      </c>
      <c r="H118" s="266">
        <v>3711.0500000000006</v>
      </c>
      <c r="I118" s="266">
        <v>3679.8000000000011</v>
      </c>
      <c r="J118" s="266">
        <v>3839.8000000000011</v>
      </c>
      <c r="K118" s="266">
        <v>3871.05</v>
      </c>
      <c r="L118" s="266">
        <v>3919.8000000000011</v>
      </c>
      <c r="M118" s="267">
        <v>3822.3</v>
      </c>
      <c r="N118" s="267">
        <v>3742.3</v>
      </c>
      <c r="O118" s="267">
        <v>553250</v>
      </c>
      <c r="P118" s="268">
        <v>3.6281179138321997E-3</v>
      </c>
    </row>
    <row r="119" spans="1:16" ht="12.75" customHeight="1">
      <c r="A119" s="259">
        <v>109</v>
      </c>
      <c r="B119" s="272" t="s">
        <v>132</v>
      </c>
      <c r="C119" s="264" t="s">
        <v>160</v>
      </c>
      <c r="D119" s="265">
        <v>45288</v>
      </c>
      <c r="E119" s="264">
        <v>844.1</v>
      </c>
      <c r="F119" s="264">
        <v>842.9</v>
      </c>
      <c r="G119" s="266">
        <v>828.19999999999993</v>
      </c>
      <c r="H119" s="266">
        <v>812.3</v>
      </c>
      <c r="I119" s="266">
        <v>797.59999999999991</v>
      </c>
      <c r="J119" s="266">
        <v>858.8</v>
      </c>
      <c r="K119" s="266">
        <v>873.5</v>
      </c>
      <c r="L119" s="266">
        <v>889.4</v>
      </c>
      <c r="M119" s="267">
        <v>857.6</v>
      </c>
      <c r="N119" s="267">
        <v>827</v>
      </c>
      <c r="O119" s="267">
        <v>14783175</v>
      </c>
      <c r="P119" s="268">
        <v>3.1120527306967984E-2</v>
      </c>
    </row>
    <row r="120" spans="1:16" ht="12.75" customHeight="1">
      <c r="A120" s="259">
        <v>110</v>
      </c>
      <c r="B120" s="272" t="s">
        <v>45</v>
      </c>
      <c r="C120" s="264" t="s">
        <v>161</v>
      </c>
      <c r="D120" s="265">
        <v>45288</v>
      </c>
      <c r="E120" s="264">
        <v>557.20000000000005</v>
      </c>
      <c r="F120" s="264">
        <v>558.13333333333333</v>
      </c>
      <c r="G120" s="266">
        <v>551.7166666666667</v>
      </c>
      <c r="H120" s="266">
        <v>546.23333333333335</v>
      </c>
      <c r="I120" s="266">
        <v>539.81666666666672</v>
      </c>
      <c r="J120" s="266">
        <v>563.61666666666667</v>
      </c>
      <c r="K120" s="266">
        <v>570.03333333333342</v>
      </c>
      <c r="L120" s="266">
        <v>575.51666666666665</v>
      </c>
      <c r="M120" s="267">
        <v>564.54999999999995</v>
      </c>
      <c r="N120" s="267">
        <v>552.65</v>
      </c>
      <c r="O120" s="267">
        <v>23095000</v>
      </c>
      <c r="P120" s="268">
        <v>-1.6658683272127307E-2</v>
      </c>
    </row>
    <row r="121" spans="1:16" ht="12.75" customHeight="1">
      <c r="A121" s="259">
        <v>111</v>
      </c>
      <c r="B121" s="272" t="s">
        <v>63</v>
      </c>
      <c r="C121" s="264" t="s">
        <v>162</v>
      </c>
      <c r="D121" s="265">
        <v>45288</v>
      </c>
      <c r="E121" s="264">
        <v>1846.5</v>
      </c>
      <c r="F121" s="264">
        <v>1841.8333333333333</v>
      </c>
      <c r="G121" s="266">
        <v>1829.6666666666665</v>
      </c>
      <c r="H121" s="266">
        <v>1812.8333333333333</v>
      </c>
      <c r="I121" s="266">
        <v>1800.6666666666665</v>
      </c>
      <c r="J121" s="266">
        <v>1858.6666666666665</v>
      </c>
      <c r="K121" s="266">
        <v>1870.833333333333</v>
      </c>
      <c r="L121" s="266">
        <v>1887.6666666666665</v>
      </c>
      <c r="M121" s="267">
        <v>1854</v>
      </c>
      <c r="N121" s="267">
        <v>1825</v>
      </c>
      <c r="O121" s="267">
        <v>26956800</v>
      </c>
      <c r="P121" s="268">
        <v>-3.2474804031354984E-2</v>
      </c>
    </row>
    <row r="122" spans="1:16" ht="12.75" customHeight="1">
      <c r="A122" s="259">
        <v>112</v>
      </c>
      <c r="B122" s="272" t="s">
        <v>68</v>
      </c>
      <c r="C122" s="264" t="s">
        <v>163</v>
      </c>
      <c r="D122" s="265">
        <v>45288</v>
      </c>
      <c r="E122" s="264">
        <v>154.6</v>
      </c>
      <c r="F122" s="264">
        <v>154.63333333333335</v>
      </c>
      <c r="G122" s="266">
        <v>152.01666666666671</v>
      </c>
      <c r="H122" s="266">
        <v>149.43333333333337</v>
      </c>
      <c r="I122" s="266">
        <v>146.81666666666672</v>
      </c>
      <c r="J122" s="266">
        <v>157.2166666666667</v>
      </c>
      <c r="K122" s="266">
        <v>159.83333333333331</v>
      </c>
      <c r="L122" s="266">
        <v>162.41666666666669</v>
      </c>
      <c r="M122" s="267">
        <v>157.25</v>
      </c>
      <c r="N122" s="267">
        <v>152.05000000000001</v>
      </c>
      <c r="O122" s="267">
        <v>54949530</v>
      </c>
      <c r="P122" s="268">
        <v>7.4443717277486911E-3</v>
      </c>
    </row>
    <row r="123" spans="1:16" ht="12.75" customHeight="1">
      <c r="A123" s="259">
        <v>113</v>
      </c>
      <c r="B123" s="272" t="s">
        <v>45</v>
      </c>
      <c r="C123" s="264" t="s">
        <v>164</v>
      </c>
      <c r="D123" s="265">
        <v>45288</v>
      </c>
      <c r="E123" s="264">
        <v>2650.15</v>
      </c>
      <c r="F123" s="264">
        <v>2663.4</v>
      </c>
      <c r="G123" s="266">
        <v>2605.1000000000004</v>
      </c>
      <c r="H123" s="266">
        <v>2560.0500000000002</v>
      </c>
      <c r="I123" s="266">
        <v>2501.7500000000005</v>
      </c>
      <c r="J123" s="266">
        <v>2708.4500000000003</v>
      </c>
      <c r="K123" s="266">
        <v>2766.7500000000005</v>
      </c>
      <c r="L123" s="266">
        <v>2811.8</v>
      </c>
      <c r="M123" s="267">
        <v>2721.7</v>
      </c>
      <c r="N123" s="267">
        <v>2618.35</v>
      </c>
      <c r="O123" s="267">
        <v>1010400</v>
      </c>
      <c r="P123" s="268">
        <v>-2.1783328492593668E-2</v>
      </c>
    </row>
    <row r="124" spans="1:16" ht="12.75" customHeight="1">
      <c r="A124" s="259">
        <v>114</v>
      </c>
      <c r="B124" s="272" t="s">
        <v>43</v>
      </c>
      <c r="C124" s="269" t="s">
        <v>165</v>
      </c>
      <c r="D124" s="265">
        <v>45288</v>
      </c>
      <c r="E124" s="264">
        <v>385.4</v>
      </c>
      <c r="F124" s="264">
        <v>388.55</v>
      </c>
      <c r="G124" s="266">
        <v>379.3</v>
      </c>
      <c r="H124" s="266">
        <v>373.2</v>
      </c>
      <c r="I124" s="266">
        <v>363.95</v>
      </c>
      <c r="J124" s="266">
        <v>394.65000000000003</v>
      </c>
      <c r="K124" s="266">
        <v>403.90000000000003</v>
      </c>
      <c r="L124" s="266">
        <v>410.00000000000006</v>
      </c>
      <c r="M124" s="267">
        <v>397.8</v>
      </c>
      <c r="N124" s="267">
        <v>382.45</v>
      </c>
      <c r="O124" s="267">
        <v>12661600</v>
      </c>
      <c r="P124" s="268">
        <v>-6.0056052315494461E-3</v>
      </c>
    </row>
    <row r="125" spans="1:16" ht="12.75" customHeight="1">
      <c r="A125" s="259">
        <v>115</v>
      </c>
      <c r="B125" s="272" t="s">
        <v>68</v>
      </c>
      <c r="C125" s="264" t="s">
        <v>166</v>
      </c>
      <c r="D125" s="265">
        <v>45288</v>
      </c>
      <c r="E125" s="264">
        <v>535.04999999999995</v>
      </c>
      <c r="F125" s="264">
        <v>534.06666666666672</v>
      </c>
      <c r="G125" s="266">
        <v>522.43333333333339</v>
      </c>
      <c r="H125" s="266">
        <v>509.81666666666672</v>
      </c>
      <c r="I125" s="266">
        <v>498.18333333333339</v>
      </c>
      <c r="J125" s="266">
        <v>546.68333333333339</v>
      </c>
      <c r="K125" s="266">
        <v>558.31666666666683</v>
      </c>
      <c r="L125" s="266">
        <v>570.93333333333339</v>
      </c>
      <c r="M125" s="267">
        <v>545.70000000000005</v>
      </c>
      <c r="N125" s="267">
        <v>521.45000000000005</v>
      </c>
      <c r="O125" s="267">
        <v>21480000</v>
      </c>
      <c r="P125" s="268">
        <v>-1.8012251988662339E-2</v>
      </c>
    </row>
    <row r="126" spans="1:16" ht="12.75" customHeight="1">
      <c r="A126" s="259">
        <v>116</v>
      </c>
      <c r="B126" s="272" t="s">
        <v>41</v>
      </c>
      <c r="C126" s="264" t="s">
        <v>167</v>
      </c>
      <c r="D126" s="265">
        <v>45288</v>
      </c>
      <c r="E126" s="264">
        <v>3397.15</v>
      </c>
      <c r="F126" s="264">
        <v>3409.2333333333336</v>
      </c>
      <c r="G126" s="266">
        <v>3370.9666666666672</v>
      </c>
      <c r="H126" s="266">
        <v>3344.7833333333338</v>
      </c>
      <c r="I126" s="266">
        <v>3306.5166666666673</v>
      </c>
      <c r="J126" s="266">
        <v>3435.416666666667</v>
      </c>
      <c r="K126" s="266">
        <v>3473.6833333333334</v>
      </c>
      <c r="L126" s="266">
        <v>3499.8666666666668</v>
      </c>
      <c r="M126" s="267">
        <v>3447.5</v>
      </c>
      <c r="N126" s="267">
        <v>3383.05</v>
      </c>
      <c r="O126" s="267">
        <v>9490200</v>
      </c>
      <c r="P126" s="268">
        <v>1.5114077592016172E-2</v>
      </c>
    </row>
    <row r="127" spans="1:16" ht="12.75" customHeight="1">
      <c r="A127" s="259">
        <v>117</v>
      </c>
      <c r="B127" s="272" t="s">
        <v>87</v>
      </c>
      <c r="C127" s="264" t="s">
        <v>168</v>
      </c>
      <c r="D127" s="265">
        <v>45288</v>
      </c>
      <c r="E127" s="264">
        <v>5726.9</v>
      </c>
      <c r="F127" s="264">
        <v>5706.3499999999995</v>
      </c>
      <c r="G127" s="266">
        <v>5631.6999999999989</v>
      </c>
      <c r="H127" s="266">
        <v>5536.4999999999991</v>
      </c>
      <c r="I127" s="266">
        <v>5461.8499999999985</v>
      </c>
      <c r="J127" s="266">
        <v>5801.5499999999993</v>
      </c>
      <c r="K127" s="266">
        <v>5876.1999999999989</v>
      </c>
      <c r="L127" s="266">
        <v>5971.4</v>
      </c>
      <c r="M127" s="267">
        <v>5781</v>
      </c>
      <c r="N127" s="267">
        <v>5611.15</v>
      </c>
      <c r="O127" s="267">
        <v>1570050</v>
      </c>
      <c r="P127" s="268">
        <v>-6.925996204933586E-3</v>
      </c>
    </row>
    <row r="128" spans="1:16" ht="12.75" customHeight="1">
      <c r="A128" s="259">
        <v>118</v>
      </c>
      <c r="B128" s="272" t="s">
        <v>87</v>
      </c>
      <c r="C128" s="264" t="s">
        <v>169</v>
      </c>
      <c r="D128" s="265">
        <v>45288</v>
      </c>
      <c r="E128" s="264">
        <v>4948.8999999999996</v>
      </c>
      <c r="F128" s="264">
        <v>4944.1166666666659</v>
      </c>
      <c r="G128" s="266">
        <v>4890.2333333333318</v>
      </c>
      <c r="H128" s="266">
        <v>4831.5666666666657</v>
      </c>
      <c r="I128" s="266">
        <v>4777.6833333333316</v>
      </c>
      <c r="J128" s="266">
        <v>5002.7833333333319</v>
      </c>
      <c r="K128" s="266">
        <v>5056.6666666666652</v>
      </c>
      <c r="L128" s="266">
        <v>5115.3333333333321</v>
      </c>
      <c r="M128" s="267">
        <v>4998</v>
      </c>
      <c r="N128" s="267">
        <v>4885.45</v>
      </c>
      <c r="O128" s="267">
        <v>633200</v>
      </c>
      <c r="P128" s="268">
        <v>-7.0463887257780383E-2</v>
      </c>
    </row>
    <row r="129" spans="1:16" ht="12.75" customHeight="1">
      <c r="A129" s="259">
        <v>119</v>
      </c>
      <c r="B129" s="272" t="s">
        <v>43</v>
      </c>
      <c r="C129" s="264" t="s">
        <v>170</v>
      </c>
      <c r="D129" s="265">
        <v>45288</v>
      </c>
      <c r="E129" s="264">
        <v>1245.55</v>
      </c>
      <c r="F129" s="264">
        <v>1248.4333333333334</v>
      </c>
      <c r="G129" s="266">
        <v>1234.0666666666668</v>
      </c>
      <c r="H129" s="266">
        <v>1222.5833333333335</v>
      </c>
      <c r="I129" s="266">
        <v>1208.2166666666669</v>
      </c>
      <c r="J129" s="266">
        <v>1259.9166666666667</v>
      </c>
      <c r="K129" s="266">
        <v>1274.2833333333335</v>
      </c>
      <c r="L129" s="266">
        <v>1285.7666666666667</v>
      </c>
      <c r="M129" s="267">
        <v>1262.8</v>
      </c>
      <c r="N129" s="267">
        <v>1236.95</v>
      </c>
      <c r="O129" s="267">
        <v>10114150</v>
      </c>
      <c r="P129" s="268">
        <v>-2.6820886765568687E-3</v>
      </c>
    </row>
    <row r="130" spans="1:16" ht="12.75" customHeight="1">
      <c r="A130" s="259">
        <v>120</v>
      </c>
      <c r="B130" s="272" t="s">
        <v>56</v>
      </c>
      <c r="C130" s="264" t="s">
        <v>171</v>
      </c>
      <c r="D130" s="265">
        <v>45288</v>
      </c>
      <c r="E130" s="264">
        <v>1675.55</v>
      </c>
      <c r="F130" s="264">
        <v>1685.9666666666665</v>
      </c>
      <c r="G130" s="266">
        <v>1658.4833333333329</v>
      </c>
      <c r="H130" s="266">
        <v>1641.4166666666665</v>
      </c>
      <c r="I130" s="266">
        <v>1613.9333333333329</v>
      </c>
      <c r="J130" s="266">
        <v>1703.0333333333328</v>
      </c>
      <c r="K130" s="266">
        <v>1730.5166666666664</v>
      </c>
      <c r="L130" s="266">
        <v>1747.5833333333328</v>
      </c>
      <c r="M130" s="267">
        <v>1713.45</v>
      </c>
      <c r="N130" s="267">
        <v>1668.9</v>
      </c>
      <c r="O130" s="267">
        <v>14962500</v>
      </c>
      <c r="P130" s="268">
        <v>-2.51994960100798E-3</v>
      </c>
    </row>
    <row r="131" spans="1:16" ht="12.75" customHeight="1">
      <c r="A131" s="259">
        <v>121</v>
      </c>
      <c r="B131" s="272" t="s">
        <v>68</v>
      </c>
      <c r="C131" s="264" t="s">
        <v>172</v>
      </c>
      <c r="D131" s="265">
        <v>45288</v>
      </c>
      <c r="E131" s="264">
        <v>271.85000000000002</v>
      </c>
      <c r="F131" s="264">
        <v>272.10000000000002</v>
      </c>
      <c r="G131" s="266">
        <v>267.10000000000002</v>
      </c>
      <c r="H131" s="266">
        <v>262.35000000000002</v>
      </c>
      <c r="I131" s="266">
        <v>257.35000000000002</v>
      </c>
      <c r="J131" s="266">
        <v>276.85000000000002</v>
      </c>
      <c r="K131" s="266">
        <v>281.85000000000002</v>
      </c>
      <c r="L131" s="266">
        <v>286.60000000000002</v>
      </c>
      <c r="M131" s="267">
        <v>277.10000000000002</v>
      </c>
      <c r="N131" s="267">
        <v>267.35000000000002</v>
      </c>
      <c r="O131" s="267">
        <v>33132000</v>
      </c>
      <c r="P131" s="268">
        <v>3.6865494147837519E-2</v>
      </c>
    </row>
    <row r="132" spans="1:16" ht="12.75" customHeight="1">
      <c r="A132" s="259">
        <v>122</v>
      </c>
      <c r="B132" s="272" t="s">
        <v>68</v>
      </c>
      <c r="C132" s="264" t="s">
        <v>173</v>
      </c>
      <c r="D132" s="265">
        <v>45288</v>
      </c>
      <c r="E132" s="264">
        <v>164.6</v>
      </c>
      <c r="F132" s="264">
        <v>165.63333333333335</v>
      </c>
      <c r="G132" s="266">
        <v>161.51666666666671</v>
      </c>
      <c r="H132" s="266">
        <v>158.43333333333337</v>
      </c>
      <c r="I132" s="266">
        <v>154.31666666666672</v>
      </c>
      <c r="J132" s="266">
        <v>168.7166666666667</v>
      </c>
      <c r="K132" s="266">
        <v>172.83333333333331</v>
      </c>
      <c r="L132" s="266">
        <v>175.91666666666669</v>
      </c>
      <c r="M132" s="267">
        <v>169.75</v>
      </c>
      <c r="N132" s="267">
        <v>162.55000000000001</v>
      </c>
      <c r="O132" s="267">
        <v>69420000</v>
      </c>
      <c r="P132" s="268">
        <v>-3.8743004735256135E-3</v>
      </c>
    </row>
    <row r="133" spans="1:16" ht="12.75" customHeight="1">
      <c r="A133" s="259">
        <v>123</v>
      </c>
      <c r="B133" s="272" t="s">
        <v>59</v>
      </c>
      <c r="C133" s="264" t="s">
        <v>174</v>
      </c>
      <c r="D133" s="265">
        <v>45288</v>
      </c>
      <c r="E133" s="264">
        <v>533.15</v>
      </c>
      <c r="F133" s="264">
        <v>534.13333333333333</v>
      </c>
      <c r="G133" s="266">
        <v>529.11666666666667</v>
      </c>
      <c r="H133" s="266">
        <v>525.08333333333337</v>
      </c>
      <c r="I133" s="266">
        <v>520.06666666666672</v>
      </c>
      <c r="J133" s="266">
        <v>538.16666666666663</v>
      </c>
      <c r="K133" s="266">
        <v>543.18333333333328</v>
      </c>
      <c r="L133" s="266">
        <v>547.21666666666658</v>
      </c>
      <c r="M133" s="267">
        <v>539.15</v>
      </c>
      <c r="N133" s="267">
        <v>530.1</v>
      </c>
      <c r="O133" s="267">
        <v>11437200</v>
      </c>
      <c r="P133" s="268">
        <v>1.6098081023454159E-2</v>
      </c>
    </row>
    <row r="134" spans="1:16" ht="12.75" customHeight="1">
      <c r="A134" s="259">
        <v>124</v>
      </c>
      <c r="B134" s="272" t="s">
        <v>56</v>
      </c>
      <c r="C134" s="264" t="s">
        <v>175</v>
      </c>
      <c r="D134" s="265">
        <v>45288</v>
      </c>
      <c r="E134" s="264">
        <v>10655.85</v>
      </c>
      <c r="F134" s="264">
        <v>10680.433333333332</v>
      </c>
      <c r="G134" s="266">
        <v>10560.866666666665</v>
      </c>
      <c r="H134" s="266">
        <v>10465.883333333333</v>
      </c>
      <c r="I134" s="266">
        <v>10346.316666666666</v>
      </c>
      <c r="J134" s="266">
        <v>10775.416666666664</v>
      </c>
      <c r="K134" s="266">
        <v>10894.983333333334</v>
      </c>
      <c r="L134" s="266">
        <v>10989.966666666664</v>
      </c>
      <c r="M134" s="267">
        <v>10800</v>
      </c>
      <c r="N134" s="267">
        <v>10585.45</v>
      </c>
      <c r="O134" s="267">
        <v>2640250</v>
      </c>
      <c r="P134" s="268">
        <v>1.3687322429547724E-2</v>
      </c>
    </row>
    <row r="135" spans="1:16" ht="12.75" customHeight="1">
      <c r="A135" s="259">
        <v>125</v>
      </c>
      <c r="B135" s="272" t="s">
        <v>59</v>
      </c>
      <c r="C135" s="264" t="s">
        <v>176</v>
      </c>
      <c r="D135" s="265">
        <v>45288</v>
      </c>
      <c r="E135" s="264">
        <v>1048.55</v>
      </c>
      <c r="F135" s="264">
        <v>1054.2666666666667</v>
      </c>
      <c r="G135" s="266">
        <v>1029.2833333333333</v>
      </c>
      <c r="H135" s="266">
        <v>1010.0166666666667</v>
      </c>
      <c r="I135" s="266">
        <v>985.0333333333333</v>
      </c>
      <c r="J135" s="266">
        <v>1073.5333333333333</v>
      </c>
      <c r="K135" s="266">
        <v>1098.5166666666664</v>
      </c>
      <c r="L135" s="266">
        <v>1117.7833333333333</v>
      </c>
      <c r="M135" s="267">
        <v>1079.25</v>
      </c>
      <c r="N135" s="267">
        <v>1035</v>
      </c>
      <c r="O135" s="267">
        <v>9692900</v>
      </c>
      <c r="P135" s="268">
        <v>2.5340283811178684E-3</v>
      </c>
    </row>
    <row r="136" spans="1:16" ht="12.75" customHeight="1">
      <c r="A136" s="259">
        <v>126</v>
      </c>
      <c r="B136" s="272" t="s">
        <v>45</v>
      </c>
      <c r="C136" s="271" t="s">
        <v>177</v>
      </c>
      <c r="D136" s="265">
        <v>45288</v>
      </c>
      <c r="E136" s="264">
        <v>3200.8</v>
      </c>
      <c r="F136" s="264">
        <v>3250.15</v>
      </c>
      <c r="G136" s="266">
        <v>3140.3</v>
      </c>
      <c r="H136" s="266">
        <v>3079.8</v>
      </c>
      <c r="I136" s="266">
        <v>2969.9500000000003</v>
      </c>
      <c r="J136" s="266">
        <v>3310.65</v>
      </c>
      <c r="K136" s="266">
        <v>3420.4999999999995</v>
      </c>
      <c r="L136" s="266">
        <v>3481</v>
      </c>
      <c r="M136" s="267">
        <v>3360</v>
      </c>
      <c r="N136" s="267">
        <v>3189.65</v>
      </c>
      <c r="O136" s="267">
        <v>2728800</v>
      </c>
      <c r="P136" s="268">
        <v>4.29597920807216E-2</v>
      </c>
    </row>
    <row r="137" spans="1:16" ht="12.75" customHeight="1">
      <c r="A137" s="259">
        <v>127</v>
      </c>
      <c r="B137" s="272" t="s">
        <v>43</v>
      </c>
      <c r="C137" s="271" t="s">
        <v>178</v>
      </c>
      <c r="D137" s="265">
        <v>45288</v>
      </c>
      <c r="E137" s="264">
        <v>1663.25</v>
      </c>
      <c r="F137" s="264">
        <v>1667.55</v>
      </c>
      <c r="G137" s="266">
        <v>1646.6999999999998</v>
      </c>
      <c r="H137" s="266">
        <v>1630.1499999999999</v>
      </c>
      <c r="I137" s="266">
        <v>1609.2999999999997</v>
      </c>
      <c r="J137" s="266">
        <v>1684.1</v>
      </c>
      <c r="K137" s="266">
        <v>1704.9499999999998</v>
      </c>
      <c r="L137" s="266">
        <v>1721.5</v>
      </c>
      <c r="M137" s="267">
        <v>1688.4</v>
      </c>
      <c r="N137" s="267">
        <v>1651</v>
      </c>
      <c r="O137" s="267">
        <v>1064000</v>
      </c>
      <c r="P137" s="268">
        <v>-7.462686567164179E-3</v>
      </c>
    </row>
    <row r="138" spans="1:16" ht="12.75" customHeight="1">
      <c r="A138" s="259">
        <v>128</v>
      </c>
      <c r="B138" s="272" t="s">
        <v>68</v>
      </c>
      <c r="C138" s="264" t="s">
        <v>179</v>
      </c>
      <c r="D138" s="265">
        <v>45288</v>
      </c>
      <c r="E138" s="264">
        <v>1040.5999999999999</v>
      </c>
      <c r="F138" s="264">
        <v>1039.1833333333334</v>
      </c>
      <c r="G138" s="266">
        <v>1031.9166666666667</v>
      </c>
      <c r="H138" s="266">
        <v>1023.2333333333333</v>
      </c>
      <c r="I138" s="266">
        <v>1015.9666666666667</v>
      </c>
      <c r="J138" s="266">
        <v>1047.8666666666668</v>
      </c>
      <c r="K138" s="266">
        <v>1055.1333333333332</v>
      </c>
      <c r="L138" s="266">
        <v>1063.8166666666668</v>
      </c>
      <c r="M138" s="267">
        <v>1046.45</v>
      </c>
      <c r="N138" s="267">
        <v>1030.5</v>
      </c>
      <c r="O138" s="267">
        <v>6275200</v>
      </c>
      <c r="P138" s="268">
        <v>-5.0735667174023336E-3</v>
      </c>
    </row>
    <row r="139" spans="1:16" ht="12.75" customHeight="1">
      <c r="A139" s="259">
        <v>129</v>
      </c>
      <c r="B139" s="272" t="s">
        <v>84</v>
      </c>
      <c r="C139" s="264" t="s">
        <v>180</v>
      </c>
      <c r="D139" s="265">
        <v>45288</v>
      </c>
      <c r="E139" s="264">
        <v>1159.55</v>
      </c>
      <c r="F139" s="264">
        <v>1161.2666666666667</v>
      </c>
      <c r="G139" s="266">
        <v>1140.6833333333334</v>
      </c>
      <c r="H139" s="266">
        <v>1121.8166666666668</v>
      </c>
      <c r="I139" s="266">
        <v>1101.2333333333336</v>
      </c>
      <c r="J139" s="266">
        <v>1180.1333333333332</v>
      </c>
      <c r="K139" s="266">
        <v>1200.7166666666667</v>
      </c>
      <c r="L139" s="266">
        <v>1219.583333333333</v>
      </c>
      <c r="M139" s="267">
        <v>1181.8499999999999</v>
      </c>
      <c r="N139" s="267">
        <v>1142.4000000000001</v>
      </c>
      <c r="O139" s="267">
        <v>2226400</v>
      </c>
      <c r="P139" s="268">
        <v>-2.4535576586049771E-2</v>
      </c>
    </row>
    <row r="140" spans="1:16" ht="12.75" customHeight="1">
      <c r="A140" s="259">
        <v>130</v>
      </c>
      <c r="B140" s="272" t="s">
        <v>56</v>
      </c>
      <c r="C140" s="269" t="s">
        <v>181</v>
      </c>
      <c r="D140" s="265">
        <v>45288</v>
      </c>
      <c r="E140" s="264">
        <v>95.5</v>
      </c>
      <c r="F140" s="264">
        <v>94.916666666666671</v>
      </c>
      <c r="G140" s="266">
        <v>93.88333333333334</v>
      </c>
      <c r="H140" s="266">
        <v>92.266666666666666</v>
      </c>
      <c r="I140" s="266">
        <v>91.233333333333334</v>
      </c>
      <c r="J140" s="266">
        <v>96.533333333333346</v>
      </c>
      <c r="K140" s="266">
        <v>97.566666666666677</v>
      </c>
      <c r="L140" s="266">
        <v>99.183333333333351</v>
      </c>
      <c r="M140" s="267">
        <v>95.95</v>
      </c>
      <c r="N140" s="267">
        <v>93.3</v>
      </c>
      <c r="O140" s="267">
        <v>92626600</v>
      </c>
      <c r="P140" s="268">
        <v>-5.4128230540519936E-3</v>
      </c>
    </row>
    <row r="141" spans="1:16" ht="12.75" customHeight="1">
      <c r="A141" s="259">
        <v>131</v>
      </c>
      <c r="B141" s="272" t="s">
        <v>87</v>
      </c>
      <c r="C141" s="264" t="s">
        <v>182</v>
      </c>
      <c r="D141" s="265">
        <v>45288</v>
      </c>
      <c r="E141" s="264">
        <v>2440</v>
      </c>
      <c r="F141" s="264">
        <v>2438.2333333333331</v>
      </c>
      <c r="G141" s="266">
        <v>2410.4666666666662</v>
      </c>
      <c r="H141" s="266">
        <v>2380.9333333333329</v>
      </c>
      <c r="I141" s="266">
        <v>2353.1666666666661</v>
      </c>
      <c r="J141" s="266">
        <v>2467.7666666666664</v>
      </c>
      <c r="K141" s="266">
        <v>2495.5333333333338</v>
      </c>
      <c r="L141" s="266">
        <v>2525.0666666666666</v>
      </c>
      <c r="M141" s="267">
        <v>2466</v>
      </c>
      <c r="N141" s="267">
        <v>2408.6999999999998</v>
      </c>
      <c r="O141" s="267">
        <v>2455750</v>
      </c>
      <c r="P141" s="268">
        <v>-1.0416666666666666E-2</v>
      </c>
    </row>
    <row r="142" spans="1:16" ht="12.75" customHeight="1">
      <c r="A142" s="259">
        <v>132</v>
      </c>
      <c r="B142" s="272" t="s">
        <v>56</v>
      </c>
      <c r="C142" s="264" t="s">
        <v>183</v>
      </c>
      <c r="D142" s="265">
        <v>45288</v>
      </c>
      <c r="E142" s="264">
        <v>118253.45</v>
      </c>
      <c r="F142" s="264">
        <v>118074.25</v>
      </c>
      <c r="G142" s="266">
        <v>117538.2</v>
      </c>
      <c r="H142" s="266">
        <v>116822.95</v>
      </c>
      <c r="I142" s="266">
        <v>116286.9</v>
      </c>
      <c r="J142" s="266">
        <v>118789.5</v>
      </c>
      <c r="K142" s="266">
        <v>119325.54999999999</v>
      </c>
      <c r="L142" s="266">
        <v>120040.8</v>
      </c>
      <c r="M142" s="267">
        <v>118610.3</v>
      </c>
      <c r="N142" s="267">
        <v>117359</v>
      </c>
      <c r="O142" s="267">
        <v>37070</v>
      </c>
      <c r="P142" s="268">
        <v>-2.0995642413838639E-2</v>
      </c>
    </row>
    <row r="143" spans="1:16" ht="12.75" customHeight="1">
      <c r="A143" s="259">
        <v>133</v>
      </c>
      <c r="B143" s="272" t="s">
        <v>68</v>
      </c>
      <c r="C143" s="264" t="s">
        <v>184</v>
      </c>
      <c r="D143" s="265">
        <v>45288</v>
      </c>
      <c r="E143" s="264">
        <v>1443.65</v>
      </c>
      <c r="F143" s="264">
        <v>1444.9833333333336</v>
      </c>
      <c r="G143" s="266">
        <v>1422.8166666666671</v>
      </c>
      <c r="H143" s="266">
        <v>1401.9833333333336</v>
      </c>
      <c r="I143" s="266">
        <v>1379.8166666666671</v>
      </c>
      <c r="J143" s="266">
        <v>1465.8166666666671</v>
      </c>
      <c r="K143" s="266">
        <v>1487.9833333333336</v>
      </c>
      <c r="L143" s="266">
        <v>1508.8166666666671</v>
      </c>
      <c r="M143" s="267">
        <v>1467.15</v>
      </c>
      <c r="N143" s="267">
        <v>1424.15</v>
      </c>
      <c r="O143" s="267">
        <v>6788100</v>
      </c>
      <c r="P143" s="268">
        <v>-8.0372930397042269E-3</v>
      </c>
    </row>
    <row r="144" spans="1:16" ht="12.75" customHeight="1">
      <c r="A144" s="259">
        <v>134</v>
      </c>
      <c r="B144" s="272" t="s">
        <v>132</v>
      </c>
      <c r="C144" s="264" t="s">
        <v>185</v>
      </c>
      <c r="D144" s="265">
        <v>45288</v>
      </c>
      <c r="E144" s="264">
        <v>97.75</v>
      </c>
      <c r="F144" s="264">
        <v>97.766666666666666</v>
      </c>
      <c r="G144" s="266">
        <v>95.133333333333326</v>
      </c>
      <c r="H144" s="266">
        <v>92.516666666666666</v>
      </c>
      <c r="I144" s="266">
        <v>89.883333333333326</v>
      </c>
      <c r="J144" s="266">
        <v>100.38333333333333</v>
      </c>
      <c r="K144" s="266">
        <v>103.01666666666668</v>
      </c>
      <c r="L144" s="266">
        <v>105.63333333333333</v>
      </c>
      <c r="M144" s="267">
        <v>100.4</v>
      </c>
      <c r="N144" s="267">
        <v>95.15</v>
      </c>
      <c r="O144" s="267">
        <v>87990000</v>
      </c>
      <c r="P144" s="268">
        <v>-6.8888888888888888E-2</v>
      </c>
    </row>
    <row r="145" spans="1:16" ht="12.75" customHeight="1">
      <c r="A145" s="259">
        <v>135</v>
      </c>
      <c r="B145" s="272" t="s">
        <v>45</v>
      </c>
      <c r="C145" s="264" t="s">
        <v>186</v>
      </c>
      <c r="D145" s="265">
        <v>45288</v>
      </c>
      <c r="E145" s="264">
        <v>4759</v>
      </c>
      <c r="F145" s="264">
        <v>4771.9333333333334</v>
      </c>
      <c r="G145" s="266">
        <v>4681.666666666667</v>
      </c>
      <c r="H145" s="266">
        <v>4604.3333333333339</v>
      </c>
      <c r="I145" s="266">
        <v>4514.0666666666675</v>
      </c>
      <c r="J145" s="266">
        <v>4849.2666666666664</v>
      </c>
      <c r="K145" s="266">
        <v>4939.5333333333328</v>
      </c>
      <c r="L145" s="266">
        <v>5016.8666666666659</v>
      </c>
      <c r="M145" s="267">
        <v>4862.2</v>
      </c>
      <c r="N145" s="267">
        <v>4694.6000000000004</v>
      </c>
      <c r="O145" s="267">
        <v>1431750</v>
      </c>
      <c r="P145" s="268">
        <v>-1.5573432343234323E-2</v>
      </c>
    </row>
    <row r="146" spans="1:16" ht="12.75" customHeight="1">
      <c r="A146" s="259">
        <v>136</v>
      </c>
      <c r="B146" s="272" t="s">
        <v>39</v>
      </c>
      <c r="C146" s="264" t="s">
        <v>187</v>
      </c>
      <c r="D146" s="265">
        <v>45288</v>
      </c>
      <c r="E146" s="264">
        <v>3813.8</v>
      </c>
      <c r="F146" s="264">
        <v>3807.3666666666668</v>
      </c>
      <c r="G146" s="266">
        <v>3774.7833333333338</v>
      </c>
      <c r="H146" s="266">
        <v>3735.7666666666669</v>
      </c>
      <c r="I146" s="266">
        <v>3703.1833333333338</v>
      </c>
      <c r="J146" s="266">
        <v>3846.3833333333337</v>
      </c>
      <c r="K146" s="266">
        <v>3878.9666666666667</v>
      </c>
      <c r="L146" s="266">
        <v>3917.9833333333336</v>
      </c>
      <c r="M146" s="267">
        <v>3839.95</v>
      </c>
      <c r="N146" s="267">
        <v>3768.35</v>
      </c>
      <c r="O146" s="267">
        <v>800100</v>
      </c>
      <c r="P146" s="268">
        <v>-3.8225748287053732E-2</v>
      </c>
    </row>
    <row r="147" spans="1:16" ht="12.75" customHeight="1">
      <c r="A147" s="259">
        <v>137</v>
      </c>
      <c r="B147" s="272" t="s">
        <v>59</v>
      </c>
      <c r="C147" s="264" t="s">
        <v>188</v>
      </c>
      <c r="D147" s="265">
        <v>45288</v>
      </c>
      <c r="E147" s="264">
        <v>24935.7</v>
      </c>
      <c r="F147" s="264">
        <v>25038.933333333331</v>
      </c>
      <c r="G147" s="266">
        <v>24807.866666666661</v>
      </c>
      <c r="H147" s="266">
        <v>24680.033333333329</v>
      </c>
      <c r="I147" s="266">
        <v>24448.96666666666</v>
      </c>
      <c r="J147" s="266">
        <v>25166.766666666663</v>
      </c>
      <c r="K147" s="266">
        <v>25397.833333333336</v>
      </c>
      <c r="L147" s="266">
        <v>25525.666666666664</v>
      </c>
      <c r="M147" s="267">
        <v>25270</v>
      </c>
      <c r="N147" s="267">
        <v>24911.1</v>
      </c>
      <c r="O147" s="267">
        <v>374920</v>
      </c>
      <c r="P147" s="268">
        <v>2.954745166959578E-2</v>
      </c>
    </row>
    <row r="148" spans="1:16" ht="12.75" customHeight="1">
      <c r="A148" s="259">
        <v>138</v>
      </c>
      <c r="B148" s="272" t="s">
        <v>132</v>
      </c>
      <c r="C148" s="264" t="s">
        <v>189</v>
      </c>
      <c r="D148" s="265">
        <v>45288</v>
      </c>
      <c r="E148" s="264">
        <v>184.65</v>
      </c>
      <c r="F148" s="264">
        <v>185.4</v>
      </c>
      <c r="G148" s="266">
        <v>180.9</v>
      </c>
      <c r="H148" s="266">
        <v>177.15</v>
      </c>
      <c r="I148" s="266">
        <v>172.65</v>
      </c>
      <c r="J148" s="266">
        <v>189.15</v>
      </c>
      <c r="K148" s="266">
        <v>193.65</v>
      </c>
      <c r="L148" s="266">
        <v>197.4</v>
      </c>
      <c r="M148" s="267">
        <v>189.9</v>
      </c>
      <c r="N148" s="267">
        <v>181.65</v>
      </c>
      <c r="O148" s="267">
        <v>85729500</v>
      </c>
      <c r="P148" s="268">
        <v>3.3695062398263698E-2</v>
      </c>
    </row>
    <row r="149" spans="1:16" ht="12.75" customHeight="1">
      <c r="A149" s="259">
        <v>139</v>
      </c>
      <c r="B149" s="272" t="s">
        <v>190</v>
      </c>
      <c r="C149" s="264" t="s">
        <v>191</v>
      </c>
      <c r="D149" s="265">
        <v>45288</v>
      </c>
      <c r="E149" s="264">
        <v>286.35000000000002</v>
      </c>
      <c r="F149" s="264">
        <v>286.98333333333335</v>
      </c>
      <c r="G149" s="266">
        <v>281.06666666666672</v>
      </c>
      <c r="H149" s="266">
        <v>275.78333333333336</v>
      </c>
      <c r="I149" s="266">
        <v>269.86666666666673</v>
      </c>
      <c r="J149" s="266">
        <v>292.26666666666671</v>
      </c>
      <c r="K149" s="266">
        <v>298.18333333333334</v>
      </c>
      <c r="L149" s="266">
        <v>303.4666666666667</v>
      </c>
      <c r="M149" s="267">
        <v>292.89999999999998</v>
      </c>
      <c r="N149" s="267">
        <v>281.7</v>
      </c>
      <c r="O149" s="267">
        <v>105984000</v>
      </c>
      <c r="P149" s="268">
        <v>1.2470241469221177E-3</v>
      </c>
    </row>
    <row r="150" spans="1:16" ht="12.75" customHeight="1">
      <c r="A150" s="259">
        <v>140</v>
      </c>
      <c r="B150" s="272" t="s">
        <v>108</v>
      </c>
      <c r="C150" s="269" t="s">
        <v>192</v>
      </c>
      <c r="D150" s="265">
        <v>45288</v>
      </c>
      <c r="E150" s="264">
        <v>1452.4</v>
      </c>
      <c r="F150" s="264">
        <v>1459.4666666666665</v>
      </c>
      <c r="G150" s="266">
        <v>1433.9333333333329</v>
      </c>
      <c r="H150" s="266">
        <v>1415.4666666666665</v>
      </c>
      <c r="I150" s="266">
        <v>1389.9333333333329</v>
      </c>
      <c r="J150" s="266">
        <v>1477.9333333333329</v>
      </c>
      <c r="K150" s="266">
        <v>1503.4666666666662</v>
      </c>
      <c r="L150" s="266">
        <v>1521.9333333333329</v>
      </c>
      <c r="M150" s="267">
        <v>1485</v>
      </c>
      <c r="N150" s="267">
        <v>1441</v>
      </c>
      <c r="O150" s="267">
        <v>8458100</v>
      </c>
      <c r="P150" s="268">
        <v>-3.4904153354632587E-2</v>
      </c>
    </row>
    <row r="151" spans="1:16" ht="12.75" customHeight="1">
      <c r="A151" s="259">
        <v>141</v>
      </c>
      <c r="B151" s="272" t="s">
        <v>87</v>
      </c>
      <c r="C151" s="271" t="s">
        <v>193</v>
      </c>
      <c r="D151" s="265">
        <v>45288</v>
      </c>
      <c r="E151" s="264">
        <v>4154.6499999999996</v>
      </c>
      <c r="F151" s="264">
        <v>4164.2</v>
      </c>
      <c r="G151" s="266">
        <v>4120.5999999999995</v>
      </c>
      <c r="H151" s="266">
        <v>4086.5499999999993</v>
      </c>
      <c r="I151" s="266">
        <v>4042.9499999999989</v>
      </c>
      <c r="J151" s="266">
        <v>4198.25</v>
      </c>
      <c r="K151" s="266">
        <v>4241.8500000000004</v>
      </c>
      <c r="L151" s="266">
        <v>4275.9000000000005</v>
      </c>
      <c r="M151" s="267">
        <v>4207.8</v>
      </c>
      <c r="N151" s="267">
        <v>4130.1499999999996</v>
      </c>
      <c r="O151" s="267">
        <v>659400</v>
      </c>
      <c r="P151" s="268">
        <v>3.7118590751808747E-2</v>
      </c>
    </row>
    <row r="152" spans="1:16" ht="12.75" customHeight="1">
      <c r="A152" s="259">
        <v>142</v>
      </c>
      <c r="B152" s="272" t="s">
        <v>84</v>
      </c>
      <c r="C152" s="264" t="s">
        <v>194</v>
      </c>
      <c r="D152" s="265">
        <v>45288</v>
      </c>
      <c r="E152" s="264">
        <v>196.9</v>
      </c>
      <c r="F152" s="264">
        <v>197.66666666666666</v>
      </c>
      <c r="G152" s="266">
        <v>194.13333333333333</v>
      </c>
      <c r="H152" s="266">
        <v>191.36666666666667</v>
      </c>
      <c r="I152" s="266">
        <v>187.83333333333334</v>
      </c>
      <c r="J152" s="266">
        <v>200.43333333333331</v>
      </c>
      <c r="K152" s="266">
        <v>203.96666666666667</v>
      </c>
      <c r="L152" s="266">
        <v>206.73333333333329</v>
      </c>
      <c r="M152" s="267">
        <v>201.2</v>
      </c>
      <c r="N152" s="267">
        <v>194.9</v>
      </c>
      <c r="O152" s="267">
        <v>55416900</v>
      </c>
      <c r="P152" s="268">
        <v>3.0203263670197537E-2</v>
      </c>
    </row>
    <row r="153" spans="1:16" ht="12.75" customHeight="1">
      <c r="A153" s="259">
        <v>143</v>
      </c>
      <c r="B153" s="272" t="s">
        <v>47</v>
      </c>
      <c r="C153" s="264" t="s">
        <v>195</v>
      </c>
      <c r="D153" s="265">
        <v>45288</v>
      </c>
      <c r="E153" s="264">
        <v>37498.1</v>
      </c>
      <c r="F153" s="264">
        <v>37595.033333333333</v>
      </c>
      <c r="G153" s="266">
        <v>37183.066666666666</v>
      </c>
      <c r="H153" s="266">
        <v>36868.033333333333</v>
      </c>
      <c r="I153" s="266">
        <v>36456.066666666666</v>
      </c>
      <c r="J153" s="266">
        <v>37910.066666666666</v>
      </c>
      <c r="K153" s="266">
        <v>38322.033333333326</v>
      </c>
      <c r="L153" s="266">
        <v>38637.066666666666</v>
      </c>
      <c r="M153" s="267">
        <v>38007</v>
      </c>
      <c r="N153" s="267">
        <v>37280</v>
      </c>
      <c r="O153" s="267">
        <v>177615</v>
      </c>
      <c r="P153" s="268">
        <v>-2.6111859838274932E-3</v>
      </c>
    </row>
    <row r="154" spans="1:16" ht="12.75" customHeight="1">
      <c r="A154" s="259">
        <v>144</v>
      </c>
      <c r="B154" s="272" t="s">
        <v>43</v>
      </c>
      <c r="C154" s="264" t="s">
        <v>196</v>
      </c>
      <c r="D154" s="265">
        <v>45288</v>
      </c>
      <c r="E154" s="264">
        <v>922.8</v>
      </c>
      <c r="F154" s="264">
        <v>923.80000000000007</v>
      </c>
      <c r="G154" s="266">
        <v>912.60000000000014</v>
      </c>
      <c r="H154" s="266">
        <v>902.40000000000009</v>
      </c>
      <c r="I154" s="266">
        <v>891.20000000000016</v>
      </c>
      <c r="J154" s="266">
        <v>934.00000000000011</v>
      </c>
      <c r="K154" s="266">
        <v>945.20000000000016</v>
      </c>
      <c r="L154" s="266">
        <v>955.40000000000009</v>
      </c>
      <c r="M154" s="267">
        <v>935</v>
      </c>
      <c r="N154" s="267">
        <v>913.6</v>
      </c>
      <c r="O154" s="267">
        <v>12046500</v>
      </c>
      <c r="P154" s="268">
        <v>1.0760808004530867E-2</v>
      </c>
    </row>
    <row r="155" spans="1:16" ht="12.75" customHeight="1">
      <c r="A155" s="259">
        <v>145</v>
      </c>
      <c r="B155" s="272" t="s">
        <v>87</v>
      </c>
      <c r="C155" s="269" t="s">
        <v>197</v>
      </c>
      <c r="D155" s="265">
        <v>45288</v>
      </c>
      <c r="E155" s="264">
        <v>6465.1</v>
      </c>
      <c r="F155" s="264">
        <v>6431.7833333333328</v>
      </c>
      <c r="G155" s="266">
        <v>6341.6166666666659</v>
      </c>
      <c r="H155" s="266">
        <v>6218.1333333333332</v>
      </c>
      <c r="I155" s="266">
        <v>6127.9666666666662</v>
      </c>
      <c r="J155" s="266">
        <v>6555.2666666666655</v>
      </c>
      <c r="K155" s="266">
        <v>6645.4333333333334</v>
      </c>
      <c r="L155" s="266">
        <v>6768.9166666666652</v>
      </c>
      <c r="M155" s="267">
        <v>6521.95</v>
      </c>
      <c r="N155" s="267">
        <v>6308.3</v>
      </c>
      <c r="O155" s="267">
        <v>2300450</v>
      </c>
      <c r="P155" s="268">
        <v>-3.0542473950925547E-2</v>
      </c>
    </row>
    <row r="156" spans="1:16" ht="12.75" customHeight="1">
      <c r="A156" s="259">
        <v>146</v>
      </c>
      <c r="B156" s="272" t="s">
        <v>84</v>
      </c>
      <c r="C156" s="264" t="s">
        <v>198</v>
      </c>
      <c r="D156" s="265">
        <v>45288</v>
      </c>
      <c r="E156" s="264">
        <v>210.6</v>
      </c>
      <c r="F156" s="264">
        <v>210.93333333333331</v>
      </c>
      <c r="G156" s="266">
        <v>206.86666666666662</v>
      </c>
      <c r="H156" s="266">
        <v>203.1333333333333</v>
      </c>
      <c r="I156" s="266">
        <v>199.06666666666661</v>
      </c>
      <c r="J156" s="266">
        <v>214.66666666666663</v>
      </c>
      <c r="K156" s="266">
        <v>218.73333333333329</v>
      </c>
      <c r="L156" s="266">
        <v>222.46666666666664</v>
      </c>
      <c r="M156" s="267">
        <v>215</v>
      </c>
      <c r="N156" s="267">
        <v>207.2</v>
      </c>
      <c r="O156" s="267">
        <v>46245000</v>
      </c>
      <c r="P156" s="268">
        <v>-2.039908490086426E-2</v>
      </c>
    </row>
    <row r="157" spans="1:16" ht="12.75" customHeight="1">
      <c r="A157" s="259">
        <v>147</v>
      </c>
      <c r="B157" s="272" t="s">
        <v>68</v>
      </c>
      <c r="C157" s="264" t="s">
        <v>199</v>
      </c>
      <c r="D157" s="265">
        <v>45288</v>
      </c>
      <c r="E157" s="264">
        <v>387.35</v>
      </c>
      <c r="F157" s="264">
        <v>386.7833333333333</v>
      </c>
      <c r="G157" s="266">
        <v>380.61666666666662</v>
      </c>
      <c r="H157" s="266">
        <v>373.88333333333333</v>
      </c>
      <c r="I157" s="266">
        <v>367.71666666666664</v>
      </c>
      <c r="J157" s="266">
        <v>393.51666666666659</v>
      </c>
      <c r="K157" s="266">
        <v>399.68333333333334</v>
      </c>
      <c r="L157" s="266">
        <v>406.41666666666657</v>
      </c>
      <c r="M157" s="267">
        <v>392.95</v>
      </c>
      <c r="N157" s="267">
        <v>380.05</v>
      </c>
      <c r="O157" s="267">
        <v>55951125</v>
      </c>
      <c r="P157" s="268">
        <v>3.4748766418792134E-3</v>
      </c>
    </row>
    <row r="158" spans="1:16" ht="12.75" customHeight="1">
      <c r="A158" s="259">
        <v>148</v>
      </c>
      <c r="B158" s="272" t="s">
        <v>59</v>
      </c>
      <c r="C158" s="264" t="s">
        <v>200</v>
      </c>
      <c r="D158" s="265">
        <v>45288</v>
      </c>
      <c r="E158" s="264">
        <v>2575.6999999999998</v>
      </c>
      <c r="F158" s="264">
        <v>2586.1666666666665</v>
      </c>
      <c r="G158" s="266">
        <v>2543.1833333333329</v>
      </c>
      <c r="H158" s="266">
        <v>2510.6666666666665</v>
      </c>
      <c r="I158" s="266">
        <v>2467.6833333333329</v>
      </c>
      <c r="J158" s="266">
        <v>2618.6833333333329</v>
      </c>
      <c r="K158" s="266">
        <v>2661.6666666666665</v>
      </c>
      <c r="L158" s="266">
        <v>2694.1833333333329</v>
      </c>
      <c r="M158" s="267">
        <v>2629.15</v>
      </c>
      <c r="N158" s="267">
        <v>2553.65</v>
      </c>
      <c r="O158" s="267">
        <v>2500500</v>
      </c>
      <c r="P158" s="268">
        <v>1.0200989799010201E-2</v>
      </c>
    </row>
    <row r="159" spans="1:16" ht="12.75" customHeight="1">
      <c r="A159" s="259">
        <v>149</v>
      </c>
      <c r="B159" s="272" t="s">
        <v>39</v>
      </c>
      <c r="C159" s="264" t="s">
        <v>201</v>
      </c>
      <c r="D159" s="265">
        <v>45288</v>
      </c>
      <c r="E159" s="264">
        <v>3854.3</v>
      </c>
      <c r="F159" s="264">
        <v>3859.6166666666668</v>
      </c>
      <c r="G159" s="266">
        <v>3807.2333333333336</v>
      </c>
      <c r="H159" s="266">
        <v>3760.166666666667</v>
      </c>
      <c r="I159" s="266">
        <v>3707.7833333333338</v>
      </c>
      <c r="J159" s="266">
        <v>3906.6833333333334</v>
      </c>
      <c r="K159" s="266">
        <v>3959.0666666666666</v>
      </c>
      <c r="L159" s="266">
        <v>4006.1333333333332</v>
      </c>
      <c r="M159" s="267">
        <v>3912</v>
      </c>
      <c r="N159" s="267">
        <v>3812.55</v>
      </c>
      <c r="O159" s="267">
        <v>1597250</v>
      </c>
      <c r="P159" s="268">
        <v>-2.189222290263319E-2</v>
      </c>
    </row>
    <row r="160" spans="1:16" ht="12.75" customHeight="1">
      <c r="A160" s="259">
        <v>150</v>
      </c>
      <c r="B160" s="272" t="s">
        <v>63</v>
      </c>
      <c r="C160" s="264" t="s">
        <v>202</v>
      </c>
      <c r="D160" s="265">
        <v>45288</v>
      </c>
      <c r="E160" s="264">
        <v>86.95</v>
      </c>
      <c r="F160" s="264">
        <v>86.75</v>
      </c>
      <c r="G160" s="266">
        <v>85</v>
      </c>
      <c r="H160" s="266">
        <v>83.05</v>
      </c>
      <c r="I160" s="266">
        <v>81.3</v>
      </c>
      <c r="J160" s="266">
        <v>88.7</v>
      </c>
      <c r="K160" s="266">
        <v>90.45</v>
      </c>
      <c r="L160" s="266">
        <v>92.4</v>
      </c>
      <c r="M160" s="267">
        <v>88.5</v>
      </c>
      <c r="N160" s="267">
        <v>84.8</v>
      </c>
      <c r="O160" s="267">
        <v>260560000</v>
      </c>
      <c r="P160" s="268">
        <v>1.1239443616492796E-2</v>
      </c>
    </row>
    <row r="161" spans="1:16" ht="12.75" customHeight="1">
      <c r="A161" s="259">
        <v>151</v>
      </c>
      <c r="B161" s="272" t="s">
        <v>45</v>
      </c>
      <c r="C161" s="271" t="s">
        <v>203</v>
      </c>
      <c r="D161" s="265">
        <v>45288</v>
      </c>
      <c r="E161" s="264">
        <v>5461.7</v>
      </c>
      <c r="F161" s="264">
        <v>5473.2166666666672</v>
      </c>
      <c r="G161" s="266">
        <v>5390.1333333333341</v>
      </c>
      <c r="H161" s="266">
        <v>5318.5666666666666</v>
      </c>
      <c r="I161" s="266">
        <v>5235.4833333333336</v>
      </c>
      <c r="J161" s="266">
        <v>5544.7833333333347</v>
      </c>
      <c r="K161" s="266">
        <v>5627.8666666666668</v>
      </c>
      <c r="L161" s="266">
        <v>5699.4333333333352</v>
      </c>
      <c r="M161" s="267">
        <v>5556.3</v>
      </c>
      <c r="N161" s="267">
        <v>5401.65</v>
      </c>
      <c r="O161" s="267">
        <v>2136200</v>
      </c>
      <c r="P161" s="268">
        <v>-1.4804224507678827E-2</v>
      </c>
    </row>
    <row r="162" spans="1:16" ht="12.75" customHeight="1">
      <c r="A162" s="259">
        <v>152</v>
      </c>
      <c r="B162" s="272" t="s">
        <v>190</v>
      </c>
      <c r="C162" s="264" t="s">
        <v>204</v>
      </c>
      <c r="D162" s="265">
        <v>45288</v>
      </c>
      <c r="E162" s="264">
        <v>229.75</v>
      </c>
      <c r="F162" s="264">
        <v>230.58333333333334</v>
      </c>
      <c r="G162" s="266">
        <v>226.16666666666669</v>
      </c>
      <c r="H162" s="266">
        <v>222.58333333333334</v>
      </c>
      <c r="I162" s="266">
        <v>218.16666666666669</v>
      </c>
      <c r="J162" s="266">
        <v>234.16666666666669</v>
      </c>
      <c r="K162" s="266">
        <v>238.58333333333337</v>
      </c>
      <c r="L162" s="266">
        <v>242.16666666666669</v>
      </c>
      <c r="M162" s="267">
        <v>235</v>
      </c>
      <c r="N162" s="267">
        <v>227</v>
      </c>
      <c r="O162" s="267">
        <v>86410800</v>
      </c>
      <c r="P162" s="268">
        <v>-1.6794330889280302E-2</v>
      </c>
    </row>
    <row r="163" spans="1:16" ht="12.75" customHeight="1">
      <c r="A163" s="259">
        <v>153</v>
      </c>
      <c r="B163" s="272" t="s">
        <v>205</v>
      </c>
      <c r="C163" s="264" t="s">
        <v>206</v>
      </c>
      <c r="D163" s="265">
        <v>45288</v>
      </c>
      <c r="E163" s="264">
        <v>1752.5</v>
      </c>
      <c r="F163" s="264">
        <v>1752.8833333333332</v>
      </c>
      <c r="G163" s="266">
        <v>1737.9166666666665</v>
      </c>
      <c r="H163" s="266">
        <v>1723.3333333333333</v>
      </c>
      <c r="I163" s="266">
        <v>1708.3666666666666</v>
      </c>
      <c r="J163" s="266">
        <v>1767.4666666666665</v>
      </c>
      <c r="K163" s="266">
        <v>1782.4333333333332</v>
      </c>
      <c r="L163" s="266">
        <v>1797.0166666666664</v>
      </c>
      <c r="M163" s="267">
        <v>1767.85</v>
      </c>
      <c r="N163" s="267">
        <v>1738.3</v>
      </c>
      <c r="O163" s="267">
        <v>5532758</v>
      </c>
      <c r="P163" s="268">
        <v>-1.9822333162029218E-3</v>
      </c>
    </row>
    <row r="164" spans="1:16" ht="12.75" customHeight="1">
      <c r="A164" s="259">
        <v>154</v>
      </c>
      <c r="B164" s="272" t="s">
        <v>49</v>
      </c>
      <c r="C164" s="264" t="s">
        <v>208</v>
      </c>
      <c r="D164" s="265">
        <v>45288</v>
      </c>
      <c r="E164" s="264">
        <v>1024.8499999999999</v>
      </c>
      <c r="F164" s="264">
        <v>1024</v>
      </c>
      <c r="G164" s="266">
        <v>1009.05</v>
      </c>
      <c r="H164" s="266">
        <v>993.25</v>
      </c>
      <c r="I164" s="266">
        <v>978.3</v>
      </c>
      <c r="J164" s="266">
        <v>1039.8</v>
      </c>
      <c r="K164" s="266">
        <v>1054.7499999999998</v>
      </c>
      <c r="L164" s="266">
        <v>1070.55</v>
      </c>
      <c r="M164" s="267">
        <v>1038.95</v>
      </c>
      <c r="N164" s="267">
        <v>1008.2</v>
      </c>
      <c r="O164" s="267">
        <v>3133100</v>
      </c>
      <c r="P164" s="268">
        <v>-2.8465998945703744E-2</v>
      </c>
    </row>
    <row r="165" spans="1:16" ht="12.75" customHeight="1">
      <c r="A165" s="259">
        <v>155</v>
      </c>
      <c r="B165" s="272" t="s">
        <v>63</v>
      </c>
      <c r="C165" s="264" t="s">
        <v>209</v>
      </c>
      <c r="D165" s="265">
        <v>45288</v>
      </c>
      <c r="E165" s="264">
        <v>269.3</v>
      </c>
      <c r="F165" s="264">
        <v>268.88333333333338</v>
      </c>
      <c r="G165" s="266">
        <v>259.46666666666675</v>
      </c>
      <c r="H165" s="266">
        <v>249.63333333333338</v>
      </c>
      <c r="I165" s="266">
        <v>240.21666666666675</v>
      </c>
      <c r="J165" s="266">
        <v>278.71666666666675</v>
      </c>
      <c r="K165" s="266">
        <v>288.13333333333338</v>
      </c>
      <c r="L165" s="266">
        <v>297.96666666666675</v>
      </c>
      <c r="M165" s="267">
        <v>278.3</v>
      </c>
      <c r="N165" s="267">
        <v>259.05</v>
      </c>
      <c r="O165" s="267">
        <v>63620000</v>
      </c>
      <c r="P165" s="268">
        <v>5.3136897864591956E-2</v>
      </c>
    </row>
    <row r="166" spans="1:16" ht="12.75" customHeight="1">
      <c r="A166" s="259">
        <v>156</v>
      </c>
      <c r="B166" s="272" t="s">
        <v>190</v>
      </c>
      <c r="C166" s="264" t="s">
        <v>210</v>
      </c>
      <c r="D166" s="265">
        <v>45288</v>
      </c>
      <c r="E166" s="264">
        <v>407.8</v>
      </c>
      <c r="F166" s="264">
        <v>405.25</v>
      </c>
      <c r="G166" s="266">
        <v>399.55</v>
      </c>
      <c r="H166" s="266">
        <v>391.3</v>
      </c>
      <c r="I166" s="266">
        <v>385.6</v>
      </c>
      <c r="J166" s="266">
        <v>413.5</v>
      </c>
      <c r="K166" s="266">
        <v>419.20000000000005</v>
      </c>
      <c r="L166" s="266">
        <v>427.45</v>
      </c>
      <c r="M166" s="267">
        <v>410.95</v>
      </c>
      <c r="N166" s="267">
        <v>397</v>
      </c>
      <c r="O166" s="267">
        <v>40850000</v>
      </c>
      <c r="P166" s="268">
        <v>1.3949563145353455E-2</v>
      </c>
    </row>
    <row r="167" spans="1:16" ht="12.75" customHeight="1">
      <c r="A167" s="259">
        <v>157</v>
      </c>
      <c r="B167" s="272" t="s">
        <v>84</v>
      </c>
      <c r="C167" s="264" t="s">
        <v>211</v>
      </c>
      <c r="D167" s="265">
        <v>45288</v>
      </c>
      <c r="E167" s="264">
        <v>2465.0500000000002</v>
      </c>
      <c r="F167" s="264">
        <v>2467.35</v>
      </c>
      <c r="G167" s="266">
        <v>2448.3999999999996</v>
      </c>
      <c r="H167" s="266">
        <v>2431.7499999999995</v>
      </c>
      <c r="I167" s="266">
        <v>2412.7999999999993</v>
      </c>
      <c r="J167" s="266">
        <v>2484</v>
      </c>
      <c r="K167" s="266">
        <v>2502.9499999999998</v>
      </c>
      <c r="L167" s="266">
        <v>2519.6000000000004</v>
      </c>
      <c r="M167" s="267">
        <v>2486.3000000000002</v>
      </c>
      <c r="N167" s="267">
        <v>2450.6999999999998</v>
      </c>
      <c r="O167" s="267">
        <v>45678750</v>
      </c>
      <c r="P167" s="268">
        <v>-4.3972929676006148E-3</v>
      </c>
    </row>
    <row r="168" spans="1:16" ht="12.75" customHeight="1">
      <c r="A168" s="259">
        <v>158</v>
      </c>
      <c r="B168" s="272" t="s">
        <v>132</v>
      </c>
      <c r="C168" s="264" t="s">
        <v>212</v>
      </c>
      <c r="D168" s="265">
        <v>45288</v>
      </c>
      <c r="E168" s="264">
        <v>98.35</v>
      </c>
      <c r="F168" s="264">
        <v>98.483333333333334</v>
      </c>
      <c r="G168" s="266">
        <v>96.416666666666671</v>
      </c>
      <c r="H168" s="266">
        <v>94.483333333333334</v>
      </c>
      <c r="I168" s="266">
        <v>92.416666666666671</v>
      </c>
      <c r="J168" s="266">
        <v>100.41666666666667</v>
      </c>
      <c r="K168" s="266">
        <v>102.48333333333333</v>
      </c>
      <c r="L168" s="266">
        <v>104.41666666666667</v>
      </c>
      <c r="M168" s="267">
        <v>100.55</v>
      </c>
      <c r="N168" s="267">
        <v>96.55</v>
      </c>
      <c r="O168" s="267">
        <v>170488000</v>
      </c>
      <c r="P168" s="268">
        <v>-4.5804602847676186E-2</v>
      </c>
    </row>
    <row r="169" spans="1:16" ht="12.75" customHeight="1">
      <c r="A169" s="259">
        <v>159</v>
      </c>
      <c r="B169" s="272" t="s">
        <v>63</v>
      </c>
      <c r="C169" s="269" t="s">
        <v>213</v>
      </c>
      <c r="D169" s="265">
        <v>45288</v>
      </c>
      <c r="E169" s="264">
        <v>764.05</v>
      </c>
      <c r="F169" s="264">
        <v>767.91666666666663</v>
      </c>
      <c r="G169" s="266">
        <v>751.43333333333328</v>
      </c>
      <c r="H169" s="266">
        <v>738.81666666666661</v>
      </c>
      <c r="I169" s="266">
        <v>722.33333333333326</v>
      </c>
      <c r="J169" s="266">
        <v>780.5333333333333</v>
      </c>
      <c r="K169" s="266">
        <v>797.01666666666665</v>
      </c>
      <c r="L169" s="266">
        <v>809.63333333333333</v>
      </c>
      <c r="M169" s="267">
        <v>784.4</v>
      </c>
      <c r="N169" s="267">
        <v>755.3</v>
      </c>
      <c r="O169" s="267">
        <v>16512000</v>
      </c>
      <c r="P169" s="268">
        <v>9.7353358446259971E-3</v>
      </c>
    </row>
    <row r="170" spans="1:16" ht="12.75" customHeight="1">
      <c r="A170" s="259">
        <v>160</v>
      </c>
      <c r="B170" s="272" t="s">
        <v>68</v>
      </c>
      <c r="C170" s="264" t="s">
        <v>214</v>
      </c>
      <c r="D170" s="265">
        <v>45288</v>
      </c>
      <c r="E170" s="264">
        <v>1470.1</v>
      </c>
      <c r="F170" s="264">
        <v>1466.0833333333333</v>
      </c>
      <c r="G170" s="266">
        <v>1459.1666666666665</v>
      </c>
      <c r="H170" s="266">
        <v>1448.2333333333333</v>
      </c>
      <c r="I170" s="266">
        <v>1441.3166666666666</v>
      </c>
      <c r="J170" s="266">
        <v>1477.0166666666664</v>
      </c>
      <c r="K170" s="266">
        <v>1483.9333333333329</v>
      </c>
      <c r="L170" s="266">
        <v>1494.8666666666663</v>
      </c>
      <c r="M170" s="267">
        <v>1473</v>
      </c>
      <c r="N170" s="267">
        <v>1455.15</v>
      </c>
      <c r="O170" s="267">
        <v>6123750</v>
      </c>
      <c r="P170" s="268">
        <v>-2.2740873728306403E-2</v>
      </c>
    </row>
    <row r="171" spans="1:16" ht="12.75" customHeight="1">
      <c r="A171" s="259">
        <v>161</v>
      </c>
      <c r="B171" s="272" t="s">
        <v>63</v>
      </c>
      <c r="C171" s="264" t="s">
        <v>215</v>
      </c>
      <c r="D171" s="265">
        <v>45288</v>
      </c>
      <c r="E171" s="264">
        <v>616.75</v>
      </c>
      <c r="F171" s="264">
        <v>614.4666666666667</v>
      </c>
      <c r="G171" s="266">
        <v>609.43333333333339</v>
      </c>
      <c r="H171" s="266">
        <v>602.11666666666667</v>
      </c>
      <c r="I171" s="266">
        <v>597.08333333333337</v>
      </c>
      <c r="J171" s="266">
        <v>621.78333333333342</v>
      </c>
      <c r="K171" s="266">
        <v>626.81666666666672</v>
      </c>
      <c r="L171" s="266">
        <v>634.13333333333344</v>
      </c>
      <c r="M171" s="267">
        <v>619.5</v>
      </c>
      <c r="N171" s="267">
        <v>607.15</v>
      </c>
      <c r="O171" s="267">
        <v>95637000</v>
      </c>
      <c r="P171" s="268">
        <v>-8.7221505309473101E-3</v>
      </c>
    </row>
    <row r="172" spans="1:16" ht="12.75" customHeight="1">
      <c r="A172" s="259">
        <v>162</v>
      </c>
      <c r="B172" s="272" t="s">
        <v>49</v>
      </c>
      <c r="C172" s="264" t="s">
        <v>216</v>
      </c>
      <c r="D172" s="265">
        <v>45288</v>
      </c>
      <c r="E172" s="264">
        <v>27831.75</v>
      </c>
      <c r="F172" s="264">
        <v>27906.45</v>
      </c>
      <c r="G172" s="266">
        <v>27498.25</v>
      </c>
      <c r="H172" s="266">
        <v>27164.75</v>
      </c>
      <c r="I172" s="266">
        <v>26756.55</v>
      </c>
      <c r="J172" s="266">
        <v>28239.95</v>
      </c>
      <c r="K172" s="266">
        <v>28648.150000000005</v>
      </c>
      <c r="L172" s="266">
        <v>28981.65</v>
      </c>
      <c r="M172" s="267">
        <v>28314.65</v>
      </c>
      <c r="N172" s="267">
        <v>27572.95</v>
      </c>
      <c r="O172" s="267">
        <v>162750</v>
      </c>
      <c r="P172" s="268">
        <v>-6.8649885583524023E-3</v>
      </c>
    </row>
    <row r="173" spans="1:16" ht="12.75" customHeight="1">
      <c r="A173" s="259">
        <v>163</v>
      </c>
      <c r="B173" s="272" t="s">
        <v>41</v>
      </c>
      <c r="C173" s="264" t="s">
        <v>217</v>
      </c>
      <c r="D173" s="265">
        <v>45288</v>
      </c>
      <c r="E173" s="264">
        <v>3841.95</v>
      </c>
      <c r="F173" s="264">
        <v>3847.7333333333336</v>
      </c>
      <c r="G173" s="266">
        <v>3795.4666666666672</v>
      </c>
      <c r="H173" s="266">
        <v>3748.9833333333336</v>
      </c>
      <c r="I173" s="266">
        <v>3696.7166666666672</v>
      </c>
      <c r="J173" s="266">
        <v>3894.2166666666672</v>
      </c>
      <c r="K173" s="266">
        <v>3946.4833333333336</v>
      </c>
      <c r="L173" s="266">
        <v>3992.9666666666672</v>
      </c>
      <c r="M173" s="267">
        <v>3900</v>
      </c>
      <c r="N173" s="267">
        <v>3801.25</v>
      </c>
      <c r="O173" s="267">
        <v>2255350</v>
      </c>
      <c r="P173" s="268">
        <v>-1.6698275674143833E-2</v>
      </c>
    </row>
    <row r="174" spans="1:16" ht="12.75" customHeight="1">
      <c r="A174" s="259">
        <v>164</v>
      </c>
      <c r="B174" s="272" t="s">
        <v>47</v>
      </c>
      <c r="C174" s="264" t="s">
        <v>218</v>
      </c>
      <c r="D174" s="265">
        <v>45288</v>
      </c>
      <c r="E174" s="264">
        <v>2435.35</v>
      </c>
      <c r="F174" s="264">
        <v>2436.35</v>
      </c>
      <c r="G174" s="266">
        <v>2404.5</v>
      </c>
      <c r="H174" s="266">
        <v>2373.65</v>
      </c>
      <c r="I174" s="266">
        <v>2341.8000000000002</v>
      </c>
      <c r="J174" s="266">
        <v>2467.1999999999998</v>
      </c>
      <c r="K174" s="266">
        <v>2499.0499999999993</v>
      </c>
      <c r="L174" s="266">
        <v>2529.8999999999996</v>
      </c>
      <c r="M174" s="267">
        <v>2468.1999999999998</v>
      </c>
      <c r="N174" s="267">
        <v>2405.5</v>
      </c>
      <c r="O174" s="267">
        <v>4335000</v>
      </c>
      <c r="P174" s="268">
        <v>-2.0753917831427361E-2</v>
      </c>
    </row>
    <row r="175" spans="1:16" ht="12.75" customHeight="1">
      <c r="A175" s="259">
        <v>165</v>
      </c>
      <c r="B175" s="272" t="s">
        <v>68</v>
      </c>
      <c r="C175" s="264" t="s">
        <v>219</v>
      </c>
      <c r="D175" s="265">
        <v>45288</v>
      </c>
      <c r="E175" s="264">
        <v>2044</v>
      </c>
      <c r="F175" s="264">
        <v>2045.1833333333334</v>
      </c>
      <c r="G175" s="266">
        <v>2022.8666666666668</v>
      </c>
      <c r="H175" s="266">
        <v>2001.7333333333333</v>
      </c>
      <c r="I175" s="266">
        <v>1979.4166666666667</v>
      </c>
      <c r="J175" s="266">
        <v>2066.3166666666666</v>
      </c>
      <c r="K175" s="266">
        <v>2088.6333333333332</v>
      </c>
      <c r="L175" s="266">
        <v>2109.7666666666669</v>
      </c>
      <c r="M175" s="267">
        <v>2067.5</v>
      </c>
      <c r="N175" s="267">
        <v>2024.05</v>
      </c>
      <c r="O175" s="267">
        <v>6737700</v>
      </c>
      <c r="P175" s="268">
        <v>1.335559265442404E-2</v>
      </c>
    </row>
    <row r="176" spans="1:16" ht="12.75" customHeight="1">
      <c r="A176" s="259">
        <v>166</v>
      </c>
      <c r="B176" s="272" t="s">
        <v>43</v>
      </c>
      <c r="C176" s="264" t="s">
        <v>220</v>
      </c>
      <c r="D176" s="265">
        <v>45288</v>
      </c>
      <c r="E176" s="264">
        <v>1239.55</v>
      </c>
      <c r="F176" s="264">
        <v>1242.8499999999999</v>
      </c>
      <c r="G176" s="266">
        <v>1232.0999999999999</v>
      </c>
      <c r="H176" s="266">
        <v>1224.6500000000001</v>
      </c>
      <c r="I176" s="266">
        <v>1213.9000000000001</v>
      </c>
      <c r="J176" s="266">
        <v>1250.2999999999997</v>
      </c>
      <c r="K176" s="266">
        <v>1261.0499999999997</v>
      </c>
      <c r="L176" s="266">
        <v>1268.4999999999995</v>
      </c>
      <c r="M176" s="267">
        <v>1253.5999999999999</v>
      </c>
      <c r="N176" s="267">
        <v>1235.4000000000001</v>
      </c>
      <c r="O176" s="267">
        <v>16339400</v>
      </c>
      <c r="P176" s="268">
        <v>-1.1476728920509889E-2</v>
      </c>
    </row>
    <row r="177" spans="1:16" ht="12.75" customHeight="1">
      <c r="A177" s="259">
        <v>167</v>
      </c>
      <c r="B177" s="272" t="s">
        <v>205</v>
      </c>
      <c r="C177" s="264" t="s">
        <v>221</v>
      </c>
      <c r="D177" s="265">
        <v>45288</v>
      </c>
      <c r="E177" s="264">
        <v>675.15</v>
      </c>
      <c r="F177" s="264">
        <v>683.18333333333328</v>
      </c>
      <c r="G177" s="266">
        <v>660.31666666666661</v>
      </c>
      <c r="H177" s="266">
        <v>645.48333333333335</v>
      </c>
      <c r="I177" s="266">
        <v>622.61666666666667</v>
      </c>
      <c r="J177" s="266">
        <v>698.01666666666654</v>
      </c>
      <c r="K177" s="266">
        <v>720.8833333333331</v>
      </c>
      <c r="L177" s="266">
        <v>735.71666666666647</v>
      </c>
      <c r="M177" s="267">
        <v>706.05</v>
      </c>
      <c r="N177" s="267">
        <v>668.35</v>
      </c>
      <c r="O177" s="267">
        <v>8094000</v>
      </c>
      <c r="P177" s="268">
        <v>1.9459663706782544E-2</v>
      </c>
    </row>
    <row r="178" spans="1:16" ht="12.75" customHeight="1">
      <c r="A178" s="259">
        <v>168</v>
      </c>
      <c r="B178" s="272" t="s">
        <v>43</v>
      </c>
      <c r="C178" s="271" t="s">
        <v>222</v>
      </c>
      <c r="D178" s="265">
        <v>45288</v>
      </c>
      <c r="E178" s="264">
        <v>725.95</v>
      </c>
      <c r="F178" s="264">
        <v>728.98333333333323</v>
      </c>
      <c r="G178" s="266">
        <v>715.96666666666647</v>
      </c>
      <c r="H178" s="266">
        <v>705.98333333333323</v>
      </c>
      <c r="I178" s="266">
        <v>692.96666666666647</v>
      </c>
      <c r="J178" s="266">
        <v>738.96666666666647</v>
      </c>
      <c r="K178" s="266">
        <v>751.98333333333312</v>
      </c>
      <c r="L178" s="266">
        <v>761.96666666666647</v>
      </c>
      <c r="M178" s="267">
        <v>742</v>
      </c>
      <c r="N178" s="267">
        <v>719</v>
      </c>
      <c r="O178" s="267">
        <v>5620000</v>
      </c>
      <c r="P178" s="268">
        <v>8.7955483755160647E-3</v>
      </c>
    </row>
    <row r="179" spans="1:16" ht="12.75" customHeight="1">
      <c r="A179" s="259">
        <v>169</v>
      </c>
      <c r="B179" s="272" t="s">
        <v>39</v>
      </c>
      <c r="C179" s="264" t="s">
        <v>223</v>
      </c>
      <c r="D179" s="265">
        <v>45288</v>
      </c>
      <c r="E179" s="264">
        <v>998.7</v>
      </c>
      <c r="F179" s="264">
        <v>1003.3833333333333</v>
      </c>
      <c r="G179" s="266">
        <v>980.76666666666665</v>
      </c>
      <c r="H179" s="266">
        <v>962.83333333333337</v>
      </c>
      <c r="I179" s="266">
        <v>940.2166666666667</v>
      </c>
      <c r="J179" s="266">
        <v>1021.3166666666666</v>
      </c>
      <c r="K179" s="266">
        <v>1043.9333333333332</v>
      </c>
      <c r="L179" s="266">
        <v>1061.8666666666666</v>
      </c>
      <c r="M179" s="267">
        <v>1026</v>
      </c>
      <c r="N179" s="267">
        <v>985.45</v>
      </c>
      <c r="O179" s="267">
        <v>11861300</v>
      </c>
      <c r="P179" s="268">
        <v>2.1843165126747215E-2</v>
      </c>
    </row>
    <row r="180" spans="1:16" ht="12.75" customHeight="1">
      <c r="A180" s="259">
        <v>170</v>
      </c>
      <c r="B180" s="272" t="s">
        <v>79</v>
      </c>
      <c r="C180" s="270" t="s">
        <v>224</v>
      </c>
      <c r="D180" s="265">
        <v>45288</v>
      </c>
      <c r="E180" s="264">
        <v>1701.7</v>
      </c>
      <c r="F180" s="264">
        <v>1703.0166666666667</v>
      </c>
      <c r="G180" s="266">
        <v>1679.6833333333334</v>
      </c>
      <c r="H180" s="266">
        <v>1657.6666666666667</v>
      </c>
      <c r="I180" s="266">
        <v>1634.3333333333335</v>
      </c>
      <c r="J180" s="266">
        <v>1725.0333333333333</v>
      </c>
      <c r="K180" s="266">
        <v>1748.3666666666668</v>
      </c>
      <c r="L180" s="266">
        <v>1770.3833333333332</v>
      </c>
      <c r="M180" s="267">
        <v>1726.35</v>
      </c>
      <c r="N180" s="267">
        <v>1681</v>
      </c>
      <c r="O180" s="267">
        <v>7297500</v>
      </c>
      <c r="P180" s="268">
        <v>-2.2045028142589119E-2</v>
      </c>
    </row>
    <row r="181" spans="1:16" ht="12.75" customHeight="1">
      <c r="A181" s="259">
        <v>171</v>
      </c>
      <c r="B181" s="272" t="s">
        <v>59</v>
      </c>
      <c r="C181" s="264" t="s">
        <v>225</v>
      </c>
      <c r="D181" s="265">
        <v>45288</v>
      </c>
      <c r="E181" s="264">
        <v>952.65</v>
      </c>
      <c r="F181" s="264">
        <v>955.68333333333339</v>
      </c>
      <c r="G181" s="266">
        <v>944.76666666666677</v>
      </c>
      <c r="H181" s="266">
        <v>936.88333333333333</v>
      </c>
      <c r="I181" s="266">
        <v>925.9666666666667</v>
      </c>
      <c r="J181" s="266">
        <v>963.56666666666683</v>
      </c>
      <c r="K181" s="266">
        <v>974.48333333333335</v>
      </c>
      <c r="L181" s="266">
        <v>982.3666666666669</v>
      </c>
      <c r="M181" s="267">
        <v>966.6</v>
      </c>
      <c r="N181" s="267">
        <v>947.8</v>
      </c>
      <c r="O181" s="267">
        <v>8772300</v>
      </c>
      <c r="P181" s="268">
        <v>-1.3161891262529108E-2</v>
      </c>
    </row>
    <row r="182" spans="1:16" ht="12.75" customHeight="1">
      <c r="A182" s="259">
        <v>172</v>
      </c>
      <c r="B182" s="272" t="s">
        <v>56</v>
      </c>
      <c r="C182" s="264" t="s">
        <v>226</v>
      </c>
      <c r="D182" s="265">
        <v>45288</v>
      </c>
      <c r="E182" s="264">
        <v>718.75</v>
      </c>
      <c r="F182" s="264">
        <v>719.88333333333333</v>
      </c>
      <c r="G182" s="266">
        <v>708.9666666666667</v>
      </c>
      <c r="H182" s="266">
        <v>699.18333333333339</v>
      </c>
      <c r="I182" s="266">
        <v>688.26666666666677</v>
      </c>
      <c r="J182" s="266">
        <v>729.66666666666663</v>
      </c>
      <c r="K182" s="266">
        <v>740.58333333333337</v>
      </c>
      <c r="L182" s="266">
        <v>750.36666666666656</v>
      </c>
      <c r="M182" s="267">
        <v>730.8</v>
      </c>
      <c r="N182" s="267">
        <v>710.1</v>
      </c>
      <c r="O182" s="267">
        <v>62677200</v>
      </c>
      <c r="P182" s="268">
        <v>1.8449764253012323E-3</v>
      </c>
    </row>
    <row r="183" spans="1:16" ht="12.75" customHeight="1">
      <c r="A183" s="259">
        <v>173</v>
      </c>
      <c r="B183" s="272" t="s">
        <v>190</v>
      </c>
      <c r="C183" s="264" t="s">
        <v>227</v>
      </c>
      <c r="D183" s="265">
        <v>45288</v>
      </c>
      <c r="E183" s="264">
        <v>325.60000000000002</v>
      </c>
      <c r="F183" s="264">
        <v>327.31666666666666</v>
      </c>
      <c r="G183" s="266">
        <v>317.7833333333333</v>
      </c>
      <c r="H183" s="266">
        <v>309.96666666666664</v>
      </c>
      <c r="I183" s="266">
        <v>300.43333333333328</v>
      </c>
      <c r="J183" s="266">
        <v>335.13333333333333</v>
      </c>
      <c r="K183" s="266">
        <v>344.66666666666674</v>
      </c>
      <c r="L183" s="266">
        <v>352.48333333333335</v>
      </c>
      <c r="M183" s="267">
        <v>336.85</v>
      </c>
      <c r="N183" s="267">
        <v>319.5</v>
      </c>
      <c r="O183" s="267">
        <v>110133000</v>
      </c>
      <c r="P183" s="268">
        <v>-3.4127571407429336E-2</v>
      </c>
    </row>
    <row r="184" spans="1:16" ht="12.75" customHeight="1">
      <c r="A184" s="259">
        <v>174</v>
      </c>
      <c r="B184" s="272" t="s">
        <v>132</v>
      </c>
      <c r="C184" s="264" t="s">
        <v>228</v>
      </c>
      <c r="D184" s="265">
        <v>45288</v>
      </c>
      <c r="E184" s="264">
        <v>130</v>
      </c>
      <c r="F184" s="264">
        <v>130.23333333333332</v>
      </c>
      <c r="G184" s="266">
        <v>128.31666666666663</v>
      </c>
      <c r="H184" s="266">
        <v>126.63333333333333</v>
      </c>
      <c r="I184" s="266">
        <v>124.71666666666664</v>
      </c>
      <c r="J184" s="266">
        <v>131.91666666666663</v>
      </c>
      <c r="K184" s="266">
        <v>133.83333333333331</v>
      </c>
      <c r="L184" s="266">
        <v>135.51666666666662</v>
      </c>
      <c r="M184" s="267">
        <v>132.15</v>
      </c>
      <c r="N184" s="267">
        <v>128.55000000000001</v>
      </c>
      <c r="O184" s="267">
        <v>202444000</v>
      </c>
      <c r="P184" s="268">
        <v>5.5063490698541002E-2</v>
      </c>
    </row>
    <row r="185" spans="1:16" ht="12.75" customHeight="1">
      <c r="A185" s="259">
        <v>175</v>
      </c>
      <c r="B185" s="272" t="s">
        <v>87</v>
      </c>
      <c r="C185" s="264" t="s">
        <v>229</v>
      </c>
      <c r="D185" s="265">
        <v>45288</v>
      </c>
      <c r="E185" s="264">
        <v>3644.45</v>
      </c>
      <c r="F185" s="264">
        <v>3642.75</v>
      </c>
      <c r="G185" s="266">
        <v>3623.45</v>
      </c>
      <c r="H185" s="266">
        <v>3602.45</v>
      </c>
      <c r="I185" s="266">
        <v>3583.1499999999996</v>
      </c>
      <c r="J185" s="266">
        <v>3663.75</v>
      </c>
      <c r="K185" s="266">
        <v>3683.05</v>
      </c>
      <c r="L185" s="266">
        <v>3704.05</v>
      </c>
      <c r="M185" s="267">
        <v>3662.05</v>
      </c>
      <c r="N185" s="267">
        <v>3621.75</v>
      </c>
      <c r="O185" s="267">
        <v>11580975</v>
      </c>
      <c r="P185" s="268">
        <v>-5.1114752619631073E-3</v>
      </c>
    </row>
    <row r="186" spans="1:16" ht="12.75" customHeight="1">
      <c r="A186" s="259">
        <v>176</v>
      </c>
      <c r="B186" s="272" t="s">
        <v>87</v>
      </c>
      <c r="C186" s="264" t="s">
        <v>230</v>
      </c>
      <c r="D186" s="265">
        <v>45288</v>
      </c>
      <c r="E186" s="264">
        <v>1232.1500000000001</v>
      </c>
      <c r="F186" s="264">
        <v>1232.9666666666667</v>
      </c>
      <c r="G186" s="266">
        <v>1220.9333333333334</v>
      </c>
      <c r="H186" s="266">
        <v>1209.7166666666667</v>
      </c>
      <c r="I186" s="266">
        <v>1197.6833333333334</v>
      </c>
      <c r="J186" s="266">
        <v>1244.1833333333334</v>
      </c>
      <c r="K186" s="266">
        <v>1256.2166666666667</v>
      </c>
      <c r="L186" s="266">
        <v>1267.4333333333334</v>
      </c>
      <c r="M186" s="267">
        <v>1245</v>
      </c>
      <c r="N186" s="267">
        <v>1221.75</v>
      </c>
      <c r="O186" s="267">
        <v>15810000</v>
      </c>
      <c r="P186" s="268">
        <v>1.3300399011970359E-3</v>
      </c>
    </row>
    <row r="187" spans="1:16" ht="12.75" customHeight="1">
      <c r="A187" s="259">
        <v>177</v>
      </c>
      <c r="B187" s="272" t="s">
        <v>59</v>
      </c>
      <c r="C187" s="264" t="s">
        <v>231</v>
      </c>
      <c r="D187" s="265">
        <v>45288</v>
      </c>
      <c r="E187" s="264">
        <v>3645.2</v>
      </c>
      <c r="F187" s="264">
        <v>3631.2333333333336</v>
      </c>
      <c r="G187" s="266">
        <v>3608.2666666666673</v>
      </c>
      <c r="H187" s="266">
        <v>3571.3333333333339</v>
      </c>
      <c r="I187" s="266">
        <v>3548.3666666666677</v>
      </c>
      <c r="J187" s="266">
        <v>3668.166666666667</v>
      </c>
      <c r="K187" s="266">
        <v>3691.1333333333332</v>
      </c>
      <c r="L187" s="266">
        <v>3728.0666666666666</v>
      </c>
      <c r="M187" s="267">
        <v>3654.2</v>
      </c>
      <c r="N187" s="267">
        <v>3594.3</v>
      </c>
      <c r="O187" s="267">
        <v>4737275</v>
      </c>
      <c r="P187" s="268">
        <v>-7.7238880219515516E-3</v>
      </c>
    </row>
    <row r="188" spans="1:16" ht="12.75" customHeight="1">
      <c r="A188" s="259">
        <v>178</v>
      </c>
      <c r="B188" s="272" t="s">
        <v>43</v>
      </c>
      <c r="C188" s="264" t="s">
        <v>232</v>
      </c>
      <c r="D188" s="265">
        <v>45288</v>
      </c>
      <c r="E188" s="264">
        <v>2065.8000000000002</v>
      </c>
      <c r="F188" s="264">
        <v>2078.6333333333332</v>
      </c>
      <c r="G188" s="266">
        <v>2042.1666666666665</v>
      </c>
      <c r="H188" s="266">
        <v>2018.5333333333333</v>
      </c>
      <c r="I188" s="266">
        <v>1982.0666666666666</v>
      </c>
      <c r="J188" s="266">
        <v>2102.2666666666664</v>
      </c>
      <c r="K188" s="266">
        <v>2138.7333333333336</v>
      </c>
      <c r="L188" s="266">
        <v>2162.3666666666663</v>
      </c>
      <c r="M188" s="267">
        <v>2115.1</v>
      </c>
      <c r="N188" s="267">
        <v>2055</v>
      </c>
      <c r="O188" s="267">
        <v>1645000</v>
      </c>
      <c r="P188" s="268">
        <v>8.8929776142287649E-3</v>
      </c>
    </row>
    <row r="189" spans="1:16" ht="12.75" customHeight="1">
      <c r="A189" s="259">
        <v>179</v>
      </c>
      <c r="B189" s="272" t="s">
        <v>45</v>
      </c>
      <c r="C189" s="264" t="s">
        <v>233</v>
      </c>
      <c r="D189" s="265">
        <v>45288</v>
      </c>
      <c r="E189" s="264">
        <v>2851.25</v>
      </c>
      <c r="F189" s="264">
        <v>2854.4500000000003</v>
      </c>
      <c r="G189" s="266">
        <v>2810.7000000000007</v>
      </c>
      <c r="H189" s="266">
        <v>2770.1500000000005</v>
      </c>
      <c r="I189" s="266">
        <v>2726.400000000001</v>
      </c>
      <c r="J189" s="266">
        <v>2895.0000000000005</v>
      </c>
      <c r="K189" s="266">
        <v>2938.7499999999995</v>
      </c>
      <c r="L189" s="266">
        <v>2979.3</v>
      </c>
      <c r="M189" s="267">
        <v>2898.2</v>
      </c>
      <c r="N189" s="267">
        <v>2813.9</v>
      </c>
      <c r="O189" s="267">
        <v>3256000</v>
      </c>
      <c r="P189" s="268">
        <v>-2.898723607300489E-2</v>
      </c>
    </row>
    <row r="190" spans="1:16" ht="12.75" customHeight="1">
      <c r="A190" s="259">
        <v>180</v>
      </c>
      <c r="B190" s="272" t="s">
        <v>56</v>
      </c>
      <c r="C190" s="264" t="s">
        <v>234</v>
      </c>
      <c r="D190" s="265">
        <v>45288</v>
      </c>
      <c r="E190" s="264">
        <v>1904.9</v>
      </c>
      <c r="F190" s="264">
        <v>1908.5166666666664</v>
      </c>
      <c r="G190" s="266">
        <v>1884.2333333333329</v>
      </c>
      <c r="H190" s="266">
        <v>1863.5666666666664</v>
      </c>
      <c r="I190" s="266">
        <v>1839.2833333333328</v>
      </c>
      <c r="J190" s="266">
        <v>1929.1833333333329</v>
      </c>
      <c r="K190" s="266">
        <v>1953.4666666666667</v>
      </c>
      <c r="L190" s="266">
        <v>1974.133333333333</v>
      </c>
      <c r="M190" s="267">
        <v>1932.8</v>
      </c>
      <c r="N190" s="267">
        <v>1887.85</v>
      </c>
      <c r="O190" s="267">
        <v>7213150</v>
      </c>
      <c r="P190" s="268">
        <v>-1.6511572417084227E-2</v>
      </c>
    </row>
    <row r="191" spans="1:16" ht="12.75" customHeight="1">
      <c r="A191" s="259">
        <v>181</v>
      </c>
      <c r="B191" s="272" t="s">
        <v>59</v>
      </c>
      <c r="C191" s="264" t="s">
        <v>235</v>
      </c>
      <c r="D191" s="265">
        <v>45288</v>
      </c>
      <c r="E191" s="264">
        <v>1730.05</v>
      </c>
      <c r="F191" s="264">
        <v>1733.4666666666665</v>
      </c>
      <c r="G191" s="266">
        <v>1713.9333333333329</v>
      </c>
      <c r="H191" s="266">
        <v>1697.8166666666664</v>
      </c>
      <c r="I191" s="266">
        <v>1678.2833333333328</v>
      </c>
      <c r="J191" s="266">
        <v>1749.583333333333</v>
      </c>
      <c r="K191" s="266">
        <v>1769.1166666666663</v>
      </c>
      <c r="L191" s="266">
        <v>1785.2333333333331</v>
      </c>
      <c r="M191" s="267">
        <v>1753</v>
      </c>
      <c r="N191" s="267">
        <v>1717.35</v>
      </c>
      <c r="O191" s="267">
        <v>2995600</v>
      </c>
      <c r="P191" s="268">
        <v>-1.4605263157894737E-2</v>
      </c>
    </row>
    <row r="192" spans="1:16" ht="12.75" customHeight="1">
      <c r="A192" s="259">
        <v>182</v>
      </c>
      <c r="B192" s="272" t="s">
        <v>49</v>
      </c>
      <c r="C192" s="264" t="s">
        <v>236</v>
      </c>
      <c r="D192" s="265">
        <v>45288</v>
      </c>
      <c r="E192" s="264">
        <v>9422.7000000000007</v>
      </c>
      <c r="F192" s="264">
        <v>9406.0333333333328</v>
      </c>
      <c r="G192" s="266">
        <v>9364.8166666666657</v>
      </c>
      <c r="H192" s="266">
        <v>9306.9333333333325</v>
      </c>
      <c r="I192" s="266">
        <v>9265.7166666666653</v>
      </c>
      <c r="J192" s="266">
        <v>9463.9166666666661</v>
      </c>
      <c r="K192" s="266">
        <v>9505.1333333333332</v>
      </c>
      <c r="L192" s="266">
        <v>9563.0166666666664</v>
      </c>
      <c r="M192" s="267">
        <v>9447.25</v>
      </c>
      <c r="N192" s="267">
        <v>9348.15</v>
      </c>
      <c r="O192" s="267">
        <v>1455600</v>
      </c>
      <c r="P192" s="268">
        <v>9.8897780462026269E-2</v>
      </c>
    </row>
    <row r="193" spans="1:16" ht="12.75" customHeight="1">
      <c r="A193" s="259">
        <v>183</v>
      </c>
      <c r="B193" s="272" t="s">
        <v>39</v>
      </c>
      <c r="C193" s="264" t="s">
        <v>237</v>
      </c>
      <c r="D193" s="265">
        <v>45288</v>
      </c>
      <c r="E193" s="264">
        <v>587.1</v>
      </c>
      <c r="F193" s="264">
        <v>588.7833333333333</v>
      </c>
      <c r="G193" s="266">
        <v>579.81666666666661</v>
      </c>
      <c r="H193" s="266">
        <v>572.5333333333333</v>
      </c>
      <c r="I193" s="266">
        <v>563.56666666666661</v>
      </c>
      <c r="J193" s="266">
        <v>596.06666666666661</v>
      </c>
      <c r="K193" s="266">
        <v>605.0333333333333</v>
      </c>
      <c r="L193" s="266">
        <v>612.31666666666661</v>
      </c>
      <c r="M193" s="267">
        <v>597.75</v>
      </c>
      <c r="N193" s="267">
        <v>581.5</v>
      </c>
      <c r="O193" s="267">
        <v>30778800</v>
      </c>
      <c r="P193" s="268">
        <v>-1.3623297087864018E-2</v>
      </c>
    </row>
    <row r="194" spans="1:16" ht="12.75" customHeight="1">
      <c r="A194" s="259">
        <v>184</v>
      </c>
      <c r="B194" s="272" t="s">
        <v>132</v>
      </c>
      <c r="C194" s="264" t="s">
        <v>238</v>
      </c>
      <c r="D194" s="265">
        <v>45288</v>
      </c>
      <c r="E194" s="264">
        <v>246.3</v>
      </c>
      <c r="F194" s="264">
        <v>248.13333333333333</v>
      </c>
      <c r="G194" s="266">
        <v>240.66666666666666</v>
      </c>
      <c r="H194" s="266">
        <v>235.03333333333333</v>
      </c>
      <c r="I194" s="266">
        <v>227.56666666666666</v>
      </c>
      <c r="J194" s="266">
        <v>253.76666666666665</v>
      </c>
      <c r="K194" s="266">
        <v>261.23333333333335</v>
      </c>
      <c r="L194" s="266">
        <v>266.86666666666667</v>
      </c>
      <c r="M194" s="267">
        <v>255.6</v>
      </c>
      <c r="N194" s="267">
        <v>242.5</v>
      </c>
      <c r="O194" s="267">
        <v>86153400</v>
      </c>
      <c r="P194" s="268">
        <v>4.303073520171527E-2</v>
      </c>
    </row>
    <row r="195" spans="1:16" ht="12.75" customHeight="1">
      <c r="A195" s="259">
        <v>185</v>
      </c>
      <c r="B195" s="272" t="s">
        <v>41</v>
      </c>
      <c r="C195" s="264" t="s">
        <v>239</v>
      </c>
      <c r="D195" s="265">
        <v>45288</v>
      </c>
      <c r="E195" s="264">
        <v>857.95</v>
      </c>
      <c r="F195" s="264">
        <v>862.11666666666667</v>
      </c>
      <c r="G195" s="266">
        <v>842.83333333333337</v>
      </c>
      <c r="H195" s="266">
        <v>827.7166666666667</v>
      </c>
      <c r="I195" s="266">
        <v>808.43333333333339</v>
      </c>
      <c r="J195" s="266">
        <v>877.23333333333335</v>
      </c>
      <c r="K195" s="266">
        <v>896.51666666666665</v>
      </c>
      <c r="L195" s="266">
        <v>911.63333333333333</v>
      </c>
      <c r="M195" s="267">
        <v>881.4</v>
      </c>
      <c r="N195" s="267">
        <v>847</v>
      </c>
      <c r="O195" s="267">
        <v>10134000</v>
      </c>
      <c r="P195" s="268">
        <v>8.9003046412998027E-3</v>
      </c>
    </row>
    <row r="196" spans="1:16" ht="12.75" customHeight="1">
      <c r="A196" s="259">
        <v>186</v>
      </c>
      <c r="B196" s="272" t="s">
        <v>87</v>
      </c>
      <c r="C196" s="264" t="s">
        <v>240</v>
      </c>
      <c r="D196" s="265">
        <v>45288</v>
      </c>
      <c r="E196" s="264">
        <v>425</v>
      </c>
      <c r="F196" s="264">
        <v>422.81666666666666</v>
      </c>
      <c r="G196" s="266">
        <v>418.73333333333335</v>
      </c>
      <c r="H196" s="266">
        <v>412.4666666666667</v>
      </c>
      <c r="I196" s="266">
        <v>408.38333333333338</v>
      </c>
      <c r="J196" s="266">
        <v>429.08333333333331</v>
      </c>
      <c r="K196" s="266">
        <v>433.16666666666669</v>
      </c>
      <c r="L196" s="266">
        <v>439.43333333333328</v>
      </c>
      <c r="M196" s="267">
        <v>426.9</v>
      </c>
      <c r="N196" s="267">
        <v>416.55</v>
      </c>
      <c r="O196" s="267">
        <v>53194500</v>
      </c>
      <c r="P196" s="268">
        <v>4.8452907174430463E-3</v>
      </c>
    </row>
    <row r="197" spans="1:16" ht="12.75" customHeight="1">
      <c r="A197" s="259">
        <v>187</v>
      </c>
      <c r="B197" s="272" t="s">
        <v>205</v>
      </c>
      <c r="C197" s="264" t="s">
        <v>241</v>
      </c>
      <c r="D197" s="265">
        <v>45288</v>
      </c>
      <c r="E197" s="264">
        <v>279.89999999999998</v>
      </c>
      <c r="F197" s="264">
        <v>279.09999999999997</v>
      </c>
      <c r="G197" s="266">
        <v>273.69999999999993</v>
      </c>
      <c r="H197" s="266">
        <v>267.49999999999994</v>
      </c>
      <c r="I197" s="266">
        <v>262.09999999999991</v>
      </c>
      <c r="J197" s="266">
        <v>285.29999999999995</v>
      </c>
      <c r="K197" s="266">
        <v>290.69999999999993</v>
      </c>
      <c r="L197" s="266">
        <v>296.89999999999998</v>
      </c>
      <c r="M197" s="267">
        <v>284.5</v>
      </c>
      <c r="N197" s="267">
        <v>272.89999999999998</v>
      </c>
      <c r="O197" s="267">
        <v>105831000</v>
      </c>
      <c r="P197" s="268">
        <v>-6.9134760007388454E-2</v>
      </c>
    </row>
    <row r="198" spans="1:16" ht="12.75" customHeight="1">
      <c r="A198" s="259">
        <v>188</v>
      </c>
      <c r="B198" s="272" t="s">
        <v>43</v>
      </c>
      <c r="C198" s="264" t="s">
        <v>242</v>
      </c>
      <c r="D198" s="265">
        <v>45288</v>
      </c>
      <c r="E198" s="264">
        <v>640.65</v>
      </c>
      <c r="F198" s="264">
        <v>646.94999999999993</v>
      </c>
      <c r="G198" s="266">
        <v>626.69999999999982</v>
      </c>
      <c r="H198" s="266">
        <v>612.74999999999989</v>
      </c>
      <c r="I198" s="266">
        <v>592.49999999999977</v>
      </c>
      <c r="J198" s="266">
        <v>660.89999999999986</v>
      </c>
      <c r="K198" s="266">
        <v>681.15000000000009</v>
      </c>
      <c r="L198" s="266">
        <v>695.09999999999991</v>
      </c>
      <c r="M198" s="267">
        <v>667.2</v>
      </c>
      <c r="N198" s="267">
        <v>633</v>
      </c>
      <c r="O198" s="267">
        <v>6867900</v>
      </c>
      <c r="P198" s="268">
        <v>2.3745639924872552E-2</v>
      </c>
    </row>
    <row r="199" spans="1:16" ht="12.75" customHeight="1">
      <c r="A199" s="253"/>
      <c r="B199" s="260"/>
      <c r="C199" s="253"/>
      <c r="D199" s="254"/>
      <c r="E199" s="255"/>
      <c r="F199" s="255"/>
      <c r="G199" s="256"/>
      <c r="H199" s="256"/>
      <c r="I199" s="256"/>
      <c r="J199" s="256"/>
      <c r="K199" s="256"/>
      <c r="L199" s="256"/>
      <c r="M199" s="253"/>
      <c r="N199" s="253"/>
      <c r="O199" s="257"/>
      <c r="P199" s="258"/>
    </row>
    <row r="200" spans="1:16" ht="12.75" customHeight="1">
      <c r="A200" s="253"/>
      <c r="B200" s="260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5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5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5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5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5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53"/>
      <c r="B206" s="43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53"/>
      <c r="B207" s="43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5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5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5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5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5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 xr:uid="{00000000-0004-0000-0100-000000000000}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45"/>
  <sheetViews>
    <sheetView zoomScale="85" zoomScaleNormal="85" workbookViewId="0">
      <pane ySplit="9" topLeftCell="A10" activePane="bottomLeft" state="frozen"/>
      <selection pane="bottomLeft" activeCell="E21" sqref="E21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34" t="s">
        <v>16</v>
      </c>
      <c r="B8" s="336"/>
      <c r="C8" s="339" t="s">
        <v>20</v>
      </c>
      <c r="D8" s="339" t="s">
        <v>21</v>
      </c>
      <c r="E8" s="331" t="s">
        <v>22</v>
      </c>
      <c r="F8" s="332"/>
      <c r="G8" s="333"/>
      <c r="H8" s="331" t="s">
        <v>23</v>
      </c>
      <c r="I8" s="332"/>
      <c r="J8" s="333"/>
      <c r="K8" s="26"/>
      <c r="L8" s="48"/>
      <c r="M8" s="48"/>
      <c r="N8" s="1"/>
      <c r="O8" s="1"/>
    </row>
    <row r="9" spans="1:15" ht="36" customHeight="1">
      <c r="A9" s="335"/>
      <c r="B9" s="338"/>
      <c r="C9" s="338"/>
      <c r="D9" s="338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258</v>
      </c>
      <c r="N9" s="1"/>
      <c r="O9" s="1"/>
    </row>
    <row r="10" spans="1:15" ht="12.75" customHeight="1">
      <c r="A10" s="51">
        <v>1</v>
      </c>
      <c r="B10" s="34" t="s">
        <v>259</v>
      </c>
      <c r="C10" s="34">
        <v>20969.400000000001</v>
      </c>
      <c r="D10" s="34">
        <v>20946.066666666666</v>
      </c>
      <c r="E10" s="34">
        <v>20886.033333333333</v>
      </c>
      <c r="F10" s="34">
        <v>20802.666666666668</v>
      </c>
      <c r="G10" s="34">
        <v>20742.633333333335</v>
      </c>
      <c r="H10" s="34">
        <v>21029.433333333331</v>
      </c>
      <c r="I10" s="34">
        <v>21089.466666666664</v>
      </c>
      <c r="J10" s="34">
        <v>21172.833333333328</v>
      </c>
      <c r="K10" s="34">
        <v>21006.1</v>
      </c>
      <c r="L10" s="34">
        <v>20862.7</v>
      </c>
      <c r="M10" s="52"/>
      <c r="N10" s="1"/>
      <c r="O10" s="1"/>
    </row>
    <row r="11" spans="1:15" ht="12.75" customHeight="1">
      <c r="A11" s="51">
        <v>2</v>
      </c>
      <c r="B11" s="35" t="s">
        <v>260</v>
      </c>
      <c r="C11" s="34">
        <v>47262</v>
      </c>
      <c r="D11" s="34">
        <v>47119.85</v>
      </c>
      <c r="E11" s="34">
        <v>46936.049999999996</v>
      </c>
      <c r="F11" s="34">
        <v>46610.1</v>
      </c>
      <c r="G11" s="34">
        <v>46426.299999999996</v>
      </c>
      <c r="H11" s="34">
        <v>47445.799999999996</v>
      </c>
      <c r="I11" s="34">
        <v>47629.599999999999</v>
      </c>
      <c r="J11" s="34">
        <v>47955.549999999996</v>
      </c>
      <c r="K11" s="34">
        <v>47303.65</v>
      </c>
      <c r="L11" s="34">
        <v>46793.9</v>
      </c>
      <c r="M11" s="52"/>
      <c r="N11" s="1"/>
      <c r="O11" s="1"/>
    </row>
    <row r="12" spans="1:15" ht="12.75" customHeight="1">
      <c r="A12" s="51">
        <v>3</v>
      </c>
      <c r="B12" s="31" t="s">
        <v>261</v>
      </c>
      <c r="C12" s="36">
        <v>4507.75</v>
      </c>
      <c r="D12" s="36">
        <v>4520.3666666666668</v>
      </c>
      <c r="E12" s="36">
        <v>4447.2833333333338</v>
      </c>
      <c r="F12" s="36">
        <v>4386.8166666666666</v>
      </c>
      <c r="G12" s="36">
        <v>4313.7333333333336</v>
      </c>
      <c r="H12" s="36">
        <v>4580.8333333333339</v>
      </c>
      <c r="I12" s="36">
        <v>4653.9166666666661</v>
      </c>
      <c r="J12" s="36">
        <v>4714.3833333333341</v>
      </c>
      <c r="K12" s="36">
        <v>4593.45</v>
      </c>
      <c r="L12" s="36">
        <v>4459.8999999999996</v>
      </c>
      <c r="M12" s="52"/>
      <c r="N12" s="1"/>
      <c r="O12" s="1"/>
    </row>
    <row r="13" spans="1:15" ht="12.75" customHeight="1">
      <c r="A13" s="51">
        <v>4</v>
      </c>
      <c r="B13" s="31" t="s">
        <v>262</v>
      </c>
      <c r="C13" s="36">
        <v>6951.25</v>
      </c>
      <c r="D13" s="36">
        <v>6950.4000000000005</v>
      </c>
      <c r="E13" s="36">
        <v>6902.6000000000013</v>
      </c>
      <c r="F13" s="36">
        <v>6853.9500000000007</v>
      </c>
      <c r="G13" s="36">
        <v>6806.1500000000015</v>
      </c>
      <c r="H13" s="36">
        <v>6999.0500000000011</v>
      </c>
      <c r="I13" s="36">
        <v>7046.85</v>
      </c>
      <c r="J13" s="36">
        <v>7095.5000000000009</v>
      </c>
      <c r="K13" s="36">
        <v>6998.2</v>
      </c>
      <c r="L13" s="36">
        <v>6901.75</v>
      </c>
      <c r="M13" s="52"/>
      <c r="N13" s="1"/>
      <c r="O13" s="1"/>
    </row>
    <row r="14" spans="1:15" ht="12.75" customHeight="1">
      <c r="A14" s="51">
        <v>5</v>
      </c>
      <c r="B14" s="31" t="s">
        <v>263</v>
      </c>
      <c r="C14" s="36">
        <v>33392.9</v>
      </c>
      <c r="D14" s="36">
        <v>33286</v>
      </c>
      <c r="E14" s="36">
        <v>33119.599999999999</v>
      </c>
      <c r="F14" s="36">
        <v>32846.299999999996</v>
      </c>
      <c r="G14" s="36">
        <v>32679.899999999994</v>
      </c>
      <c r="H14" s="36">
        <v>33559.300000000003</v>
      </c>
      <c r="I14" s="36">
        <v>33725.699999999997</v>
      </c>
      <c r="J14" s="36">
        <v>33999.000000000007</v>
      </c>
      <c r="K14" s="36">
        <v>33452.400000000001</v>
      </c>
      <c r="L14" s="36">
        <v>33012.699999999997</v>
      </c>
      <c r="M14" s="52"/>
      <c r="N14" s="1"/>
      <c r="O14" s="1"/>
    </row>
    <row r="15" spans="1:15" ht="12.75" customHeight="1">
      <c r="A15" s="51">
        <v>6</v>
      </c>
      <c r="B15" s="31" t="s">
        <v>264</v>
      </c>
      <c r="C15" s="36">
        <v>7329.55</v>
      </c>
      <c r="D15" s="36">
        <v>7339.3499999999995</v>
      </c>
      <c r="E15" s="36">
        <v>7235.3999999999987</v>
      </c>
      <c r="F15" s="36">
        <v>7141.2499999999991</v>
      </c>
      <c r="G15" s="36">
        <v>7037.2999999999984</v>
      </c>
      <c r="H15" s="36">
        <v>7433.4999999999991</v>
      </c>
      <c r="I15" s="36">
        <v>7537.45</v>
      </c>
      <c r="J15" s="36">
        <v>7631.5999999999995</v>
      </c>
      <c r="K15" s="36">
        <v>7443.3</v>
      </c>
      <c r="L15" s="36">
        <v>7245.2</v>
      </c>
      <c r="M15" s="52"/>
      <c r="N15" s="1"/>
      <c r="O15" s="1"/>
    </row>
    <row r="16" spans="1:15" ht="12.75" customHeight="1">
      <c r="A16" s="51">
        <v>7</v>
      </c>
      <c r="B16" s="31" t="s">
        <v>265</v>
      </c>
      <c r="C16" s="36">
        <v>12624.2</v>
      </c>
      <c r="D16" s="36">
        <v>12616.133333333333</v>
      </c>
      <c r="E16" s="36">
        <v>12520.416666666666</v>
      </c>
      <c r="F16" s="36">
        <v>12416.633333333333</v>
      </c>
      <c r="G16" s="36">
        <v>12320.916666666666</v>
      </c>
      <c r="H16" s="36">
        <v>12719.916666666666</v>
      </c>
      <c r="I16" s="36">
        <v>12815.633333333333</v>
      </c>
      <c r="J16" s="36">
        <v>12919.416666666666</v>
      </c>
      <c r="K16" s="36">
        <v>12711.85</v>
      </c>
      <c r="L16" s="36">
        <v>12512.35</v>
      </c>
      <c r="M16" s="52"/>
      <c r="N16" s="1"/>
      <c r="O16" s="1"/>
    </row>
    <row r="17" spans="1:15" ht="12.75" customHeight="1">
      <c r="A17" s="51">
        <v>8</v>
      </c>
      <c r="B17" s="53" t="s">
        <v>42</v>
      </c>
      <c r="C17" s="31">
        <v>4746.8</v>
      </c>
      <c r="D17" s="36">
        <v>4758.2000000000007</v>
      </c>
      <c r="E17" s="36">
        <v>4673.0500000000011</v>
      </c>
      <c r="F17" s="36">
        <v>4599.3</v>
      </c>
      <c r="G17" s="36">
        <v>4514.1500000000005</v>
      </c>
      <c r="H17" s="36">
        <v>4831.9500000000016</v>
      </c>
      <c r="I17" s="36">
        <v>4917.1000000000013</v>
      </c>
      <c r="J17" s="36">
        <v>4990.8500000000022</v>
      </c>
      <c r="K17" s="31">
        <v>4843.3500000000004</v>
      </c>
      <c r="L17" s="31">
        <v>4684.45</v>
      </c>
      <c r="M17" s="31">
        <v>2.3189700000000002</v>
      </c>
      <c r="N17" s="1"/>
      <c r="O17" s="1"/>
    </row>
    <row r="18" spans="1:15" ht="12.75" customHeight="1">
      <c r="A18" s="51">
        <v>9</v>
      </c>
      <c r="B18" s="53" t="s">
        <v>44</v>
      </c>
      <c r="C18" s="31">
        <v>22858</v>
      </c>
      <c r="D18" s="36">
        <v>22912.216666666664</v>
      </c>
      <c r="E18" s="36">
        <v>22674.433333333327</v>
      </c>
      <c r="F18" s="36">
        <v>22490.866666666665</v>
      </c>
      <c r="G18" s="36">
        <v>22253.083333333328</v>
      </c>
      <c r="H18" s="36">
        <v>23095.783333333326</v>
      </c>
      <c r="I18" s="36">
        <v>23333.566666666658</v>
      </c>
      <c r="J18" s="36">
        <v>23517.133333333324</v>
      </c>
      <c r="K18" s="31">
        <v>23150</v>
      </c>
      <c r="L18" s="31">
        <v>22728.65</v>
      </c>
      <c r="M18" s="31">
        <v>8.4279999999999994E-2</v>
      </c>
      <c r="N18" s="1"/>
      <c r="O18" s="1"/>
    </row>
    <row r="19" spans="1:15" ht="12.75" customHeight="1">
      <c r="A19" s="51">
        <v>10</v>
      </c>
      <c r="B19" s="53" t="s">
        <v>46</v>
      </c>
      <c r="C19" s="31">
        <v>163.19999999999999</v>
      </c>
      <c r="D19" s="36">
        <v>164.51666666666668</v>
      </c>
      <c r="E19" s="36">
        <v>160.63333333333335</v>
      </c>
      <c r="F19" s="36">
        <v>158.06666666666666</v>
      </c>
      <c r="G19" s="36">
        <v>154.18333333333334</v>
      </c>
      <c r="H19" s="36">
        <v>167.08333333333337</v>
      </c>
      <c r="I19" s="36">
        <v>170.9666666666667</v>
      </c>
      <c r="J19" s="36">
        <v>173.53333333333339</v>
      </c>
      <c r="K19" s="31">
        <v>168.4</v>
      </c>
      <c r="L19" s="31">
        <v>161.94999999999999</v>
      </c>
      <c r="M19" s="31">
        <v>95.989509999999996</v>
      </c>
      <c r="N19" s="1"/>
      <c r="O19" s="1"/>
    </row>
    <row r="20" spans="1:15" ht="12.75" customHeight="1">
      <c r="A20" s="51">
        <v>11</v>
      </c>
      <c r="B20" s="53" t="s">
        <v>48</v>
      </c>
      <c r="C20" s="31">
        <v>233.95</v>
      </c>
      <c r="D20" s="36">
        <v>235.5333333333333</v>
      </c>
      <c r="E20" s="36">
        <v>229.61666666666662</v>
      </c>
      <c r="F20" s="36">
        <v>225.2833333333333</v>
      </c>
      <c r="G20" s="36">
        <v>219.36666666666662</v>
      </c>
      <c r="H20" s="36">
        <v>239.86666666666662</v>
      </c>
      <c r="I20" s="36">
        <v>245.7833333333333</v>
      </c>
      <c r="J20" s="36">
        <v>250.11666666666662</v>
      </c>
      <c r="K20" s="31">
        <v>241.45</v>
      </c>
      <c r="L20" s="31">
        <v>231.2</v>
      </c>
      <c r="M20" s="31">
        <v>20.51559</v>
      </c>
      <c r="N20" s="1"/>
      <c r="O20" s="1"/>
    </row>
    <row r="21" spans="1:15" ht="12.75" customHeight="1">
      <c r="A21" s="51">
        <v>12</v>
      </c>
      <c r="B21" s="53" t="s">
        <v>50</v>
      </c>
      <c r="C21" s="31">
        <v>2137.8000000000002</v>
      </c>
      <c r="D21" s="36">
        <v>2132.0833333333335</v>
      </c>
      <c r="E21" s="36">
        <v>2106.0166666666669</v>
      </c>
      <c r="F21" s="36">
        <v>2074.2333333333336</v>
      </c>
      <c r="G21" s="36">
        <v>2048.166666666667</v>
      </c>
      <c r="H21" s="36">
        <v>2163.8666666666668</v>
      </c>
      <c r="I21" s="36">
        <v>2189.9333333333334</v>
      </c>
      <c r="J21" s="36">
        <v>2221.7166666666667</v>
      </c>
      <c r="K21" s="31">
        <v>2158.15</v>
      </c>
      <c r="L21" s="31">
        <v>2100.3000000000002</v>
      </c>
      <c r="M21" s="31">
        <v>5.2468599999999999</v>
      </c>
      <c r="N21" s="1"/>
      <c r="O21" s="1"/>
    </row>
    <row r="22" spans="1:15" ht="12.75" customHeight="1">
      <c r="A22" s="51">
        <v>13</v>
      </c>
      <c r="B22" s="53" t="s">
        <v>51</v>
      </c>
      <c r="C22" s="31">
        <v>2822.15</v>
      </c>
      <c r="D22" s="36">
        <v>2836.3833333333332</v>
      </c>
      <c r="E22" s="36">
        <v>2745.7666666666664</v>
      </c>
      <c r="F22" s="36">
        <v>2669.3833333333332</v>
      </c>
      <c r="G22" s="36">
        <v>2578.7666666666664</v>
      </c>
      <c r="H22" s="36">
        <v>2912.7666666666664</v>
      </c>
      <c r="I22" s="36">
        <v>3003.3833333333332</v>
      </c>
      <c r="J22" s="36">
        <v>3079.7666666666664</v>
      </c>
      <c r="K22" s="31">
        <v>2927</v>
      </c>
      <c r="L22" s="31">
        <v>2760</v>
      </c>
      <c r="M22" s="31">
        <v>69.594279999999998</v>
      </c>
      <c r="N22" s="1"/>
      <c r="O22" s="1"/>
    </row>
    <row r="23" spans="1:15" ht="12.75" customHeight="1">
      <c r="A23" s="51">
        <v>14</v>
      </c>
      <c r="B23" s="53" t="s">
        <v>266</v>
      </c>
      <c r="C23" s="31">
        <v>1550.3</v>
      </c>
      <c r="D23" s="36">
        <v>1571.3666666666668</v>
      </c>
      <c r="E23" s="36">
        <v>1473.9333333333336</v>
      </c>
      <c r="F23" s="36">
        <v>1397.5666666666668</v>
      </c>
      <c r="G23" s="36">
        <v>1300.1333333333337</v>
      </c>
      <c r="H23" s="36">
        <v>1647.7333333333336</v>
      </c>
      <c r="I23" s="36">
        <v>1745.166666666667</v>
      </c>
      <c r="J23" s="36">
        <v>1821.5333333333335</v>
      </c>
      <c r="K23" s="31">
        <v>1668.8</v>
      </c>
      <c r="L23" s="31">
        <v>1495</v>
      </c>
      <c r="M23" s="31">
        <v>54.103070000000002</v>
      </c>
      <c r="N23" s="1"/>
      <c r="O23" s="1"/>
    </row>
    <row r="24" spans="1:15" ht="12.75" customHeight="1">
      <c r="A24" s="51">
        <v>15</v>
      </c>
      <c r="B24" s="53" t="s">
        <v>52</v>
      </c>
      <c r="C24" s="31">
        <v>1022.95</v>
      </c>
      <c r="D24" s="36">
        <v>1023.4166666666666</v>
      </c>
      <c r="E24" s="36">
        <v>991.83333333333326</v>
      </c>
      <c r="F24" s="36">
        <v>960.71666666666658</v>
      </c>
      <c r="G24" s="36">
        <v>929.13333333333321</v>
      </c>
      <c r="H24" s="36">
        <v>1054.5333333333333</v>
      </c>
      <c r="I24" s="36">
        <v>1086.1166666666666</v>
      </c>
      <c r="J24" s="36">
        <v>1117.2333333333333</v>
      </c>
      <c r="K24" s="31">
        <v>1055</v>
      </c>
      <c r="L24" s="31">
        <v>992.3</v>
      </c>
      <c r="M24" s="31">
        <v>122.02462</v>
      </c>
      <c r="N24" s="1"/>
      <c r="O24" s="1"/>
    </row>
    <row r="25" spans="1:15" ht="12.75" customHeight="1">
      <c r="A25" s="51">
        <v>16</v>
      </c>
      <c r="B25" s="53" t="s">
        <v>842</v>
      </c>
      <c r="C25" s="31">
        <v>533.79999999999995</v>
      </c>
      <c r="D25" s="36">
        <v>540.43333333333328</v>
      </c>
      <c r="E25" s="36">
        <v>510.86666666666656</v>
      </c>
      <c r="F25" s="36">
        <v>487.93333333333328</v>
      </c>
      <c r="G25" s="36">
        <v>458.36666666666656</v>
      </c>
      <c r="H25" s="36">
        <v>563.36666666666656</v>
      </c>
      <c r="I25" s="36">
        <v>592.93333333333339</v>
      </c>
      <c r="J25" s="36">
        <v>615.86666666666656</v>
      </c>
      <c r="K25" s="31">
        <v>570</v>
      </c>
      <c r="L25" s="31">
        <v>517.5</v>
      </c>
      <c r="M25" s="31">
        <v>165.00676000000001</v>
      </c>
      <c r="N25" s="1"/>
      <c r="O25" s="1"/>
    </row>
    <row r="26" spans="1:15" ht="12.75" customHeight="1">
      <c r="A26" s="51">
        <v>17</v>
      </c>
      <c r="B26" s="53" t="s">
        <v>53</v>
      </c>
      <c r="C26" s="31">
        <v>4796.05</v>
      </c>
      <c r="D26" s="36">
        <v>4814.8166666666666</v>
      </c>
      <c r="E26" s="36">
        <v>4731.833333333333</v>
      </c>
      <c r="F26" s="36">
        <v>4667.6166666666668</v>
      </c>
      <c r="G26" s="36">
        <v>4584.6333333333332</v>
      </c>
      <c r="H26" s="36">
        <v>4879.0333333333328</v>
      </c>
      <c r="I26" s="36">
        <v>4962.0166666666664</v>
      </c>
      <c r="J26" s="36">
        <v>5026.2333333333327</v>
      </c>
      <c r="K26" s="31">
        <v>4897.8</v>
      </c>
      <c r="L26" s="31">
        <v>4750.6000000000004</v>
      </c>
      <c r="M26" s="31">
        <v>3.0542699999999998</v>
      </c>
      <c r="N26" s="1"/>
      <c r="O26" s="1"/>
    </row>
    <row r="27" spans="1:15" ht="12.75" customHeight="1">
      <c r="A27" s="51">
        <v>18</v>
      </c>
      <c r="B27" s="53" t="s">
        <v>54</v>
      </c>
      <c r="C27" s="31">
        <v>494.35</v>
      </c>
      <c r="D27" s="36">
        <v>495.43333333333339</v>
      </c>
      <c r="E27" s="36">
        <v>481.26666666666677</v>
      </c>
      <c r="F27" s="36">
        <v>468.18333333333339</v>
      </c>
      <c r="G27" s="36">
        <v>454.01666666666677</v>
      </c>
      <c r="H27" s="36">
        <v>508.51666666666677</v>
      </c>
      <c r="I27" s="36">
        <v>522.68333333333339</v>
      </c>
      <c r="J27" s="36">
        <v>535.76666666666677</v>
      </c>
      <c r="K27" s="31">
        <v>509.6</v>
      </c>
      <c r="L27" s="31">
        <v>482.35</v>
      </c>
      <c r="M27" s="31">
        <v>40.857199999999999</v>
      </c>
      <c r="N27" s="1"/>
      <c r="O27" s="1"/>
    </row>
    <row r="28" spans="1:15" ht="12.75" customHeight="1">
      <c r="A28" s="51">
        <v>19</v>
      </c>
      <c r="B28" s="53" t="s">
        <v>55</v>
      </c>
      <c r="C28" s="31">
        <v>5555.35</v>
      </c>
      <c r="D28" s="36">
        <v>5522.3166666666666</v>
      </c>
      <c r="E28" s="36">
        <v>5472.083333333333</v>
      </c>
      <c r="F28" s="36">
        <v>5388.8166666666666</v>
      </c>
      <c r="G28" s="36">
        <v>5338.583333333333</v>
      </c>
      <c r="H28" s="36">
        <v>5605.583333333333</v>
      </c>
      <c r="I28" s="36">
        <v>5655.8166666666666</v>
      </c>
      <c r="J28" s="36">
        <v>5739.083333333333</v>
      </c>
      <c r="K28" s="31">
        <v>5572.55</v>
      </c>
      <c r="L28" s="31">
        <v>5439.05</v>
      </c>
      <c r="M28" s="31">
        <v>4.5638199999999998</v>
      </c>
      <c r="N28" s="1"/>
      <c r="O28" s="1"/>
    </row>
    <row r="29" spans="1:15" ht="12.75" customHeight="1">
      <c r="A29" s="51">
        <v>20</v>
      </c>
      <c r="B29" s="53" t="s">
        <v>57</v>
      </c>
      <c r="C29" s="31">
        <v>458.55</v>
      </c>
      <c r="D29" s="36">
        <v>459.26666666666671</v>
      </c>
      <c r="E29" s="36">
        <v>452.68333333333339</v>
      </c>
      <c r="F29" s="36">
        <v>446.81666666666666</v>
      </c>
      <c r="G29" s="36">
        <v>440.23333333333335</v>
      </c>
      <c r="H29" s="36">
        <v>465.13333333333344</v>
      </c>
      <c r="I29" s="36">
        <v>471.71666666666681</v>
      </c>
      <c r="J29" s="36">
        <v>477.58333333333348</v>
      </c>
      <c r="K29" s="31">
        <v>465.85</v>
      </c>
      <c r="L29" s="31">
        <v>453.4</v>
      </c>
      <c r="M29" s="31">
        <v>27.68845</v>
      </c>
      <c r="N29" s="1"/>
      <c r="O29" s="1"/>
    </row>
    <row r="30" spans="1:15" ht="12.75" customHeight="1">
      <c r="A30" s="51">
        <v>21</v>
      </c>
      <c r="B30" s="53" t="s">
        <v>58</v>
      </c>
      <c r="C30" s="31">
        <v>174.9</v>
      </c>
      <c r="D30" s="36">
        <v>175.65</v>
      </c>
      <c r="E30" s="36">
        <v>173.10000000000002</v>
      </c>
      <c r="F30" s="36">
        <v>171.3</v>
      </c>
      <c r="G30" s="36">
        <v>168.75000000000003</v>
      </c>
      <c r="H30" s="36">
        <v>177.45000000000002</v>
      </c>
      <c r="I30" s="36">
        <v>180.00000000000003</v>
      </c>
      <c r="J30" s="36">
        <v>181.8</v>
      </c>
      <c r="K30" s="31">
        <v>178.2</v>
      </c>
      <c r="L30" s="31">
        <v>173.85</v>
      </c>
      <c r="M30" s="31">
        <v>130.46260000000001</v>
      </c>
      <c r="N30" s="1"/>
      <c r="O30" s="1"/>
    </row>
    <row r="31" spans="1:15" ht="12.75" customHeight="1">
      <c r="A31" s="51">
        <v>22</v>
      </c>
      <c r="B31" s="53" t="s">
        <v>60</v>
      </c>
      <c r="C31" s="31">
        <v>3232</v>
      </c>
      <c r="D31" s="36">
        <v>3243.2000000000003</v>
      </c>
      <c r="E31" s="36">
        <v>3216.6000000000004</v>
      </c>
      <c r="F31" s="36">
        <v>3201.2000000000003</v>
      </c>
      <c r="G31" s="36">
        <v>3174.6000000000004</v>
      </c>
      <c r="H31" s="36">
        <v>3258.6000000000004</v>
      </c>
      <c r="I31" s="36">
        <v>3285.2</v>
      </c>
      <c r="J31" s="36">
        <v>3300.6000000000004</v>
      </c>
      <c r="K31" s="31">
        <v>3269.8</v>
      </c>
      <c r="L31" s="31">
        <v>3227.8</v>
      </c>
      <c r="M31" s="31">
        <v>8.95852</v>
      </c>
      <c r="N31" s="1"/>
      <c r="O31" s="1"/>
    </row>
    <row r="32" spans="1:15" ht="12.75" customHeight="1">
      <c r="A32" s="51">
        <v>23</v>
      </c>
      <c r="B32" s="53" t="s">
        <v>61</v>
      </c>
      <c r="C32" s="31">
        <v>1928.75</v>
      </c>
      <c r="D32" s="36">
        <v>1942.1166666666668</v>
      </c>
      <c r="E32" s="36">
        <v>1904.8833333333337</v>
      </c>
      <c r="F32" s="36">
        <v>1881.0166666666669</v>
      </c>
      <c r="G32" s="36">
        <v>1843.7833333333338</v>
      </c>
      <c r="H32" s="36">
        <v>1965.9833333333336</v>
      </c>
      <c r="I32" s="36">
        <v>2003.2166666666667</v>
      </c>
      <c r="J32" s="36">
        <v>2027.0833333333335</v>
      </c>
      <c r="K32" s="31">
        <v>1979.35</v>
      </c>
      <c r="L32" s="31">
        <v>1918.25</v>
      </c>
      <c r="M32" s="31">
        <v>2.5317500000000002</v>
      </c>
      <c r="N32" s="1"/>
      <c r="O32" s="1"/>
    </row>
    <row r="33" spans="1:15" ht="12.75" customHeight="1">
      <c r="A33" s="51">
        <v>24</v>
      </c>
      <c r="B33" s="53" t="s">
        <v>267</v>
      </c>
      <c r="C33" s="31">
        <v>1156.8</v>
      </c>
      <c r="D33" s="36">
        <v>1172.0666666666666</v>
      </c>
      <c r="E33" s="36">
        <v>1084.7333333333331</v>
      </c>
      <c r="F33" s="36">
        <v>1012.6666666666665</v>
      </c>
      <c r="G33" s="36">
        <v>925.33333333333303</v>
      </c>
      <c r="H33" s="36">
        <v>1244.1333333333332</v>
      </c>
      <c r="I33" s="36">
        <v>1331.4666666666667</v>
      </c>
      <c r="J33" s="36">
        <v>1403.5333333333333</v>
      </c>
      <c r="K33" s="31">
        <v>1259.4000000000001</v>
      </c>
      <c r="L33" s="31">
        <v>1100</v>
      </c>
      <c r="M33" s="31">
        <v>175.53552999999999</v>
      </c>
      <c r="N33" s="1"/>
      <c r="O33" s="1"/>
    </row>
    <row r="34" spans="1:15" ht="12.75" customHeight="1">
      <c r="A34" s="51">
        <v>25</v>
      </c>
      <c r="B34" s="53" t="s">
        <v>64</v>
      </c>
      <c r="C34" s="31">
        <v>740.5</v>
      </c>
      <c r="D34" s="36">
        <v>742.81666666666661</v>
      </c>
      <c r="E34" s="36">
        <v>731.93333333333317</v>
      </c>
      <c r="F34" s="36">
        <v>723.36666666666656</v>
      </c>
      <c r="G34" s="36">
        <v>712.48333333333312</v>
      </c>
      <c r="H34" s="36">
        <v>751.38333333333321</v>
      </c>
      <c r="I34" s="36">
        <v>762.26666666666665</v>
      </c>
      <c r="J34" s="36">
        <v>770.83333333333326</v>
      </c>
      <c r="K34" s="31">
        <v>753.7</v>
      </c>
      <c r="L34" s="31">
        <v>734.25</v>
      </c>
      <c r="M34" s="31">
        <v>12.679970000000001</v>
      </c>
      <c r="N34" s="1"/>
      <c r="O34" s="1"/>
    </row>
    <row r="35" spans="1:15" ht="12.75" customHeight="1">
      <c r="A35" s="51">
        <v>26</v>
      </c>
      <c r="B35" s="53" t="s">
        <v>65</v>
      </c>
      <c r="C35" s="31">
        <v>1017.4</v>
      </c>
      <c r="D35" s="36">
        <v>1018.5666666666666</v>
      </c>
      <c r="E35" s="36">
        <v>1003.3833333333332</v>
      </c>
      <c r="F35" s="36">
        <v>989.36666666666656</v>
      </c>
      <c r="G35" s="36">
        <v>974.18333333333317</v>
      </c>
      <c r="H35" s="36">
        <v>1032.5833333333333</v>
      </c>
      <c r="I35" s="36">
        <v>1047.7666666666667</v>
      </c>
      <c r="J35" s="36">
        <v>1061.7833333333333</v>
      </c>
      <c r="K35" s="31">
        <v>1033.75</v>
      </c>
      <c r="L35" s="31">
        <v>1004.55</v>
      </c>
      <c r="M35" s="31">
        <v>9.7944200000000006</v>
      </c>
      <c r="N35" s="1"/>
      <c r="O35" s="1"/>
    </row>
    <row r="36" spans="1:15" ht="12.75" customHeight="1">
      <c r="A36" s="51">
        <v>27</v>
      </c>
      <c r="B36" s="53" t="s">
        <v>268</v>
      </c>
      <c r="C36" s="31">
        <v>377.9</v>
      </c>
      <c r="D36" s="36">
        <v>382.98333333333335</v>
      </c>
      <c r="E36" s="36">
        <v>366.9666666666667</v>
      </c>
      <c r="F36" s="36">
        <v>356.03333333333336</v>
      </c>
      <c r="G36" s="36">
        <v>340.01666666666671</v>
      </c>
      <c r="H36" s="36">
        <v>393.91666666666669</v>
      </c>
      <c r="I36" s="36">
        <v>409.93333333333334</v>
      </c>
      <c r="J36" s="36">
        <v>420.86666666666667</v>
      </c>
      <c r="K36" s="31">
        <v>399</v>
      </c>
      <c r="L36" s="31">
        <v>372.05</v>
      </c>
      <c r="M36" s="31">
        <v>68.501400000000004</v>
      </c>
      <c r="N36" s="1"/>
      <c r="O36" s="1"/>
    </row>
    <row r="37" spans="1:15" ht="12.75" customHeight="1">
      <c r="A37" s="51">
        <v>28</v>
      </c>
      <c r="B37" s="53" t="s">
        <v>66</v>
      </c>
      <c r="C37" s="31">
        <v>1131.2</v>
      </c>
      <c r="D37" s="36">
        <v>1125.6833333333334</v>
      </c>
      <c r="E37" s="36">
        <v>1117.0166666666669</v>
      </c>
      <c r="F37" s="36">
        <v>1102.8333333333335</v>
      </c>
      <c r="G37" s="36">
        <v>1094.166666666667</v>
      </c>
      <c r="H37" s="36">
        <v>1139.8666666666668</v>
      </c>
      <c r="I37" s="36">
        <v>1148.5333333333333</v>
      </c>
      <c r="J37" s="36">
        <v>1162.7166666666667</v>
      </c>
      <c r="K37" s="31">
        <v>1134.3499999999999</v>
      </c>
      <c r="L37" s="31">
        <v>1111.5</v>
      </c>
      <c r="M37" s="31">
        <v>73.009889999999999</v>
      </c>
      <c r="N37" s="1"/>
      <c r="O37" s="1"/>
    </row>
    <row r="38" spans="1:15" ht="12.75" customHeight="1">
      <c r="A38" s="51">
        <v>29</v>
      </c>
      <c r="B38" s="53" t="s">
        <v>67</v>
      </c>
      <c r="C38" s="31">
        <v>6075.7</v>
      </c>
      <c r="D38" s="36">
        <v>6081.25</v>
      </c>
      <c r="E38" s="36">
        <v>6042.5</v>
      </c>
      <c r="F38" s="36">
        <v>6009.3</v>
      </c>
      <c r="G38" s="36">
        <v>5970.55</v>
      </c>
      <c r="H38" s="36">
        <v>6114.45</v>
      </c>
      <c r="I38" s="36">
        <v>6153.2</v>
      </c>
      <c r="J38" s="36">
        <v>6186.4</v>
      </c>
      <c r="K38" s="31">
        <v>6120</v>
      </c>
      <c r="L38" s="31">
        <v>6048.05</v>
      </c>
      <c r="M38" s="31">
        <v>2.3326600000000002</v>
      </c>
      <c r="N38" s="1"/>
      <c r="O38" s="1"/>
    </row>
    <row r="39" spans="1:15" ht="12.75" customHeight="1">
      <c r="A39" s="51">
        <v>30</v>
      </c>
      <c r="B39" s="53" t="s">
        <v>69</v>
      </c>
      <c r="C39" s="31">
        <v>1710.15</v>
      </c>
      <c r="D39" s="36">
        <v>1705.7333333333333</v>
      </c>
      <c r="E39" s="36">
        <v>1696.9166666666667</v>
      </c>
      <c r="F39" s="36">
        <v>1683.6833333333334</v>
      </c>
      <c r="G39" s="36">
        <v>1674.8666666666668</v>
      </c>
      <c r="H39" s="36">
        <v>1718.9666666666667</v>
      </c>
      <c r="I39" s="36">
        <v>1727.7833333333333</v>
      </c>
      <c r="J39" s="36">
        <v>1741.0166666666667</v>
      </c>
      <c r="K39" s="31">
        <v>1714.55</v>
      </c>
      <c r="L39" s="31">
        <v>1692.5</v>
      </c>
      <c r="M39" s="31">
        <v>13.7605</v>
      </c>
      <c r="N39" s="1"/>
      <c r="O39" s="1"/>
    </row>
    <row r="40" spans="1:15" ht="12.75" customHeight="1">
      <c r="A40" s="51">
        <v>31</v>
      </c>
      <c r="B40" s="53" t="s">
        <v>270</v>
      </c>
      <c r="C40" s="31">
        <v>7984.25</v>
      </c>
      <c r="D40" s="36">
        <v>7994.8833333333341</v>
      </c>
      <c r="E40" s="36">
        <v>7909.3666666666686</v>
      </c>
      <c r="F40" s="36">
        <v>7834.4833333333345</v>
      </c>
      <c r="G40" s="36">
        <v>7748.966666666669</v>
      </c>
      <c r="H40" s="36">
        <v>8069.7666666666682</v>
      </c>
      <c r="I40" s="36">
        <v>8155.2833333333328</v>
      </c>
      <c r="J40" s="36">
        <v>8230.1666666666679</v>
      </c>
      <c r="K40" s="31">
        <v>8080.4</v>
      </c>
      <c r="L40" s="31">
        <v>7920</v>
      </c>
      <c r="M40" s="31">
        <v>0.27621000000000001</v>
      </c>
      <c r="N40" s="1"/>
      <c r="O40" s="1"/>
    </row>
    <row r="41" spans="1:15" ht="12.75" customHeight="1">
      <c r="A41" s="51">
        <v>32</v>
      </c>
      <c r="B41" s="53" t="s">
        <v>70</v>
      </c>
      <c r="C41" s="31">
        <v>7307.6</v>
      </c>
      <c r="D41" s="36">
        <v>7326.5666666666666</v>
      </c>
      <c r="E41" s="36">
        <v>7255.0333333333328</v>
      </c>
      <c r="F41" s="36">
        <v>7202.4666666666662</v>
      </c>
      <c r="G41" s="36">
        <v>7130.9333333333325</v>
      </c>
      <c r="H41" s="36">
        <v>7379.1333333333332</v>
      </c>
      <c r="I41" s="36">
        <v>7450.6666666666679</v>
      </c>
      <c r="J41" s="36">
        <v>7503.2333333333336</v>
      </c>
      <c r="K41" s="31">
        <v>7398.1</v>
      </c>
      <c r="L41" s="31">
        <v>7274</v>
      </c>
      <c r="M41" s="31">
        <v>11.44388</v>
      </c>
      <c r="N41" s="1"/>
      <c r="O41" s="1"/>
    </row>
    <row r="42" spans="1:15" ht="12.75" customHeight="1">
      <c r="A42" s="51">
        <v>33</v>
      </c>
      <c r="B42" s="53" t="s">
        <v>71</v>
      </c>
      <c r="C42" s="31">
        <v>2605.65</v>
      </c>
      <c r="D42" s="36">
        <v>2603.2833333333333</v>
      </c>
      <c r="E42" s="36">
        <v>2562.5666666666666</v>
      </c>
      <c r="F42" s="36">
        <v>2519.4833333333331</v>
      </c>
      <c r="G42" s="36">
        <v>2478.7666666666664</v>
      </c>
      <c r="H42" s="36">
        <v>2646.3666666666668</v>
      </c>
      <c r="I42" s="36">
        <v>2687.083333333333</v>
      </c>
      <c r="J42" s="36">
        <v>2730.166666666667</v>
      </c>
      <c r="K42" s="31">
        <v>2644</v>
      </c>
      <c r="L42" s="31">
        <v>2560.1999999999998</v>
      </c>
      <c r="M42" s="31">
        <v>2.4448400000000001</v>
      </c>
      <c r="N42" s="1"/>
      <c r="O42" s="1"/>
    </row>
    <row r="43" spans="1:15" ht="12.75" customHeight="1">
      <c r="A43" s="51">
        <v>34</v>
      </c>
      <c r="B43" s="53" t="s">
        <v>73</v>
      </c>
      <c r="C43" s="31">
        <v>237.05</v>
      </c>
      <c r="D43" s="36">
        <v>236.93333333333331</v>
      </c>
      <c r="E43" s="36">
        <v>233.86666666666662</v>
      </c>
      <c r="F43" s="36">
        <v>230.68333333333331</v>
      </c>
      <c r="G43" s="36">
        <v>227.61666666666662</v>
      </c>
      <c r="H43" s="36">
        <v>240.11666666666662</v>
      </c>
      <c r="I43" s="36">
        <v>243.18333333333328</v>
      </c>
      <c r="J43" s="36">
        <v>246.36666666666662</v>
      </c>
      <c r="K43" s="31">
        <v>240</v>
      </c>
      <c r="L43" s="31">
        <v>233.75</v>
      </c>
      <c r="M43" s="31">
        <v>67.536000000000001</v>
      </c>
      <c r="N43" s="1"/>
      <c r="O43" s="1"/>
    </row>
    <row r="44" spans="1:15" ht="12.75" customHeight="1">
      <c r="A44" s="51">
        <v>35</v>
      </c>
      <c r="B44" s="53" t="s">
        <v>74</v>
      </c>
      <c r="C44" s="31">
        <v>212</v>
      </c>
      <c r="D44" s="36">
        <v>212.06666666666669</v>
      </c>
      <c r="E44" s="36">
        <v>208.43333333333339</v>
      </c>
      <c r="F44" s="36">
        <v>204.8666666666667</v>
      </c>
      <c r="G44" s="36">
        <v>201.23333333333341</v>
      </c>
      <c r="H44" s="36">
        <v>215.63333333333338</v>
      </c>
      <c r="I44" s="36">
        <v>219.26666666666665</v>
      </c>
      <c r="J44" s="36">
        <v>222.83333333333337</v>
      </c>
      <c r="K44" s="31">
        <v>215.7</v>
      </c>
      <c r="L44" s="31">
        <v>208.5</v>
      </c>
      <c r="M44" s="31">
        <v>295.05509000000001</v>
      </c>
      <c r="N44" s="1"/>
      <c r="O44" s="1"/>
    </row>
    <row r="45" spans="1:15" ht="12.75" customHeight="1">
      <c r="A45" s="51">
        <v>36</v>
      </c>
      <c r="B45" s="53" t="s">
        <v>271</v>
      </c>
      <c r="C45" s="31">
        <v>114.3</v>
      </c>
      <c r="D45" s="36">
        <v>114.26666666666665</v>
      </c>
      <c r="E45" s="36">
        <v>112.43333333333331</v>
      </c>
      <c r="F45" s="36">
        <v>110.56666666666666</v>
      </c>
      <c r="G45" s="36">
        <v>108.73333333333332</v>
      </c>
      <c r="H45" s="36">
        <v>116.1333333333333</v>
      </c>
      <c r="I45" s="36">
        <v>117.96666666666664</v>
      </c>
      <c r="J45" s="36">
        <v>119.83333333333329</v>
      </c>
      <c r="K45" s="31">
        <v>116.1</v>
      </c>
      <c r="L45" s="31">
        <v>112.4</v>
      </c>
      <c r="M45" s="31">
        <v>179.84220999999999</v>
      </c>
      <c r="N45" s="1"/>
      <c r="O45" s="1"/>
    </row>
    <row r="46" spans="1:15" ht="12.75" customHeight="1">
      <c r="A46" s="51">
        <v>37</v>
      </c>
      <c r="B46" s="53" t="s">
        <v>75</v>
      </c>
      <c r="C46" s="31">
        <v>1663.35</v>
      </c>
      <c r="D46" s="36">
        <v>1654.6000000000001</v>
      </c>
      <c r="E46" s="36">
        <v>1637.2000000000003</v>
      </c>
      <c r="F46" s="36">
        <v>1611.0500000000002</v>
      </c>
      <c r="G46" s="36">
        <v>1593.6500000000003</v>
      </c>
      <c r="H46" s="36">
        <v>1680.7500000000002</v>
      </c>
      <c r="I46" s="36">
        <v>1698.1500000000003</v>
      </c>
      <c r="J46" s="36">
        <v>1724.3000000000002</v>
      </c>
      <c r="K46" s="31">
        <v>1672</v>
      </c>
      <c r="L46" s="31">
        <v>1628.45</v>
      </c>
      <c r="M46" s="31">
        <v>2.5359699999999998</v>
      </c>
      <c r="N46" s="1"/>
      <c r="O46" s="1"/>
    </row>
    <row r="47" spans="1:15" ht="12.75" customHeight="1">
      <c r="A47" s="51">
        <v>38</v>
      </c>
      <c r="B47" s="53" t="s">
        <v>76</v>
      </c>
      <c r="C47" s="31">
        <v>158.75</v>
      </c>
      <c r="D47" s="36">
        <v>159.46666666666667</v>
      </c>
      <c r="E47" s="36">
        <v>156.58333333333334</v>
      </c>
      <c r="F47" s="36">
        <v>154.41666666666669</v>
      </c>
      <c r="G47" s="36">
        <v>151.53333333333336</v>
      </c>
      <c r="H47" s="36">
        <v>161.63333333333333</v>
      </c>
      <c r="I47" s="36">
        <v>164.51666666666665</v>
      </c>
      <c r="J47" s="36">
        <v>166.68333333333331</v>
      </c>
      <c r="K47" s="31">
        <v>162.35</v>
      </c>
      <c r="L47" s="31">
        <v>157.30000000000001</v>
      </c>
      <c r="M47" s="31">
        <v>228.69782000000001</v>
      </c>
      <c r="N47" s="1"/>
      <c r="O47" s="1"/>
    </row>
    <row r="48" spans="1:15" ht="12.75" customHeight="1">
      <c r="A48" s="51">
        <v>39</v>
      </c>
      <c r="B48" s="53" t="s">
        <v>77</v>
      </c>
      <c r="C48" s="31">
        <v>578.95000000000005</v>
      </c>
      <c r="D48" s="36">
        <v>581.80000000000007</v>
      </c>
      <c r="E48" s="36">
        <v>572.75000000000011</v>
      </c>
      <c r="F48" s="36">
        <v>566.55000000000007</v>
      </c>
      <c r="G48" s="36">
        <v>557.50000000000011</v>
      </c>
      <c r="H48" s="36">
        <v>588.00000000000011</v>
      </c>
      <c r="I48" s="36">
        <v>597.05000000000007</v>
      </c>
      <c r="J48" s="36">
        <v>603.25000000000011</v>
      </c>
      <c r="K48" s="31">
        <v>590.85</v>
      </c>
      <c r="L48" s="31">
        <v>575.6</v>
      </c>
      <c r="M48" s="31">
        <v>7.8698800000000002</v>
      </c>
      <c r="N48" s="1"/>
      <c r="O48" s="1"/>
    </row>
    <row r="49" spans="1:15" ht="12.75" customHeight="1">
      <c r="A49" s="51">
        <v>40</v>
      </c>
      <c r="B49" s="53" t="s">
        <v>78</v>
      </c>
      <c r="C49" s="31">
        <v>1177.1500000000001</v>
      </c>
      <c r="D49" s="36">
        <v>1173.8666666666668</v>
      </c>
      <c r="E49" s="36">
        <v>1167.4833333333336</v>
      </c>
      <c r="F49" s="36">
        <v>1157.8166666666668</v>
      </c>
      <c r="G49" s="36">
        <v>1151.4333333333336</v>
      </c>
      <c r="H49" s="36">
        <v>1183.5333333333335</v>
      </c>
      <c r="I49" s="36">
        <v>1189.9166666666667</v>
      </c>
      <c r="J49" s="36">
        <v>1199.5833333333335</v>
      </c>
      <c r="K49" s="31">
        <v>1180.25</v>
      </c>
      <c r="L49" s="31">
        <v>1164.2</v>
      </c>
      <c r="M49" s="31">
        <v>7.5652799999999996</v>
      </c>
      <c r="N49" s="1"/>
      <c r="O49" s="1"/>
    </row>
    <row r="50" spans="1:15" ht="12.75" customHeight="1">
      <c r="A50" s="51">
        <v>41</v>
      </c>
      <c r="B50" s="53" t="s">
        <v>80</v>
      </c>
      <c r="C50" s="31">
        <v>1000.25</v>
      </c>
      <c r="D50" s="36">
        <v>998.51666666666677</v>
      </c>
      <c r="E50" s="36">
        <v>993.03333333333353</v>
      </c>
      <c r="F50" s="36">
        <v>985.81666666666672</v>
      </c>
      <c r="G50" s="36">
        <v>980.33333333333348</v>
      </c>
      <c r="H50" s="36">
        <v>1005.7333333333336</v>
      </c>
      <c r="I50" s="36">
        <v>1011.2166666666669</v>
      </c>
      <c r="J50" s="36">
        <v>1018.4333333333336</v>
      </c>
      <c r="K50" s="31">
        <v>1004</v>
      </c>
      <c r="L50" s="31">
        <v>991.3</v>
      </c>
      <c r="M50" s="31">
        <v>66.307659999999998</v>
      </c>
      <c r="N50" s="1"/>
      <c r="O50" s="1"/>
    </row>
    <row r="51" spans="1:15" ht="12.75" customHeight="1">
      <c r="A51" s="51">
        <v>42</v>
      </c>
      <c r="B51" s="53" t="s">
        <v>81</v>
      </c>
      <c r="C51" s="31">
        <v>176.7</v>
      </c>
      <c r="D51" s="36">
        <v>177.91666666666666</v>
      </c>
      <c r="E51" s="36">
        <v>171.98333333333332</v>
      </c>
      <c r="F51" s="36">
        <v>167.26666666666665</v>
      </c>
      <c r="G51" s="36">
        <v>161.33333333333331</v>
      </c>
      <c r="H51" s="36">
        <v>182.63333333333333</v>
      </c>
      <c r="I51" s="36">
        <v>188.56666666666666</v>
      </c>
      <c r="J51" s="36">
        <v>193.28333333333333</v>
      </c>
      <c r="K51" s="31">
        <v>183.85</v>
      </c>
      <c r="L51" s="31">
        <v>173.2</v>
      </c>
      <c r="M51" s="31">
        <v>364.22559999999999</v>
      </c>
      <c r="N51" s="1"/>
      <c r="O51" s="1"/>
    </row>
    <row r="52" spans="1:15" ht="12.75" customHeight="1">
      <c r="A52" s="51">
        <v>43</v>
      </c>
      <c r="B52" s="53" t="s">
        <v>82</v>
      </c>
      <c r="C52" s="31">
        <v>239</v>
      </c>
      <c r="D52" s="36">
        <v>239.9</v>
      </c>
      <c r="E52" s="36">
        <v>236</v>
      </c>
      <c r="F52" s="36">
        <v>233</v>
      </c>
      <c r="G52" s="36">
        <v>229.1</v>
      </c>
      <c r="H52" s="36">
        <v>242.9</v>
      </c>
      <c r="I52" s="36">
        <v>246.80000000000004</v>
      </c>
      <c r="J52" s="36">
        <v>249.8</v>
      </c>
      <c r="K52" s="31">
        <v>243.8</v>
      </c>
      <c r="L52" s="31">
        <v>236.9</v>
      </c>
      <c r="M52" s="31">
        <v>23.5001</v>
      </c>
      <c r="N52" s="1"/>
      <c r="O52" s="1"/>
    </row>
    <row r="53" spans="1:15" ht="12.75" customHeight="1">
      <c r="A53" s="51">
        <v>44</v>
      </c>
      <c r="B53" s="53" t="s">
        <v>83</v>
      </c>
      <c r="C53" s="31">
        <v>21626.25</v>
      </c>
      <c r="D53" s="36">
        <v>21610.966666666664</v>
      </c>
      <c r="E53" s="36">
        <v>21475.233333333326</v>
      </c>
      <c r="F53" s="36">
        <v>21324.216666666664</v>
      </c>
      <c r="G53" s="36">
        <v>21188.483333333326</v>
      </c>
      <c r="H53" s="36">
        <v>21761.983333333326</v>
      </c>
      <c r="I53" s="36">
        <v>21897.716666666664</v>
      </c>
      <c r="J53" s="36">
        <v>22048.733333333326</v>
      </c>
      <c r="K53" s="31">
        <v>21746.7</v>
      </c>
      <c r="L53" s="31">
        <v>21459.95</v>
      </c>
      <c r="M53" s="31">
        <v>0.14151</v>
      </c>
      <c r="N53" s="1"/>
      <c r="O53" s="1"/>
    </row>
    <row r="54" spans="1:15" ht="12.75" customHeight="1">
      <c r="A54" s="51">
        <v>45</v>
      </c>
      <c r="B54" s="53" t="s">
        <v>85</v>
      </c>
      <c r="C54" s="31">
        <v>470.45</v>
      </c>
      <c r="D54" s="36">
        <v>471.23333333333335</v>
      </c>
      <c r="E54" s="36">
        <v>465.01666666666671</v>
      </c>
      <c r="F54" s="36">
        <v>459.58333333333337</v>
      </c>
      <c r="G54" s="36">
        <v>453.36666666666673</v>
      </c>
      <c r="H54" s="36">
        <v>476.66666666666669</v>
      </c>
      <c r="I54" s="36">
        <v>482.88333333333338</v>
      </c>
      <c r="J54" s="36">
        <v>488.31666666666666</v>
      </c>
      <c r="K54" s="31">
        <v>477.45</v>
      </c>
      <c r="L54" s="31">
        <v>465.8</v>
      </c>
      <c r="M54" s="31">
        <v>94.702389999999994</v>
      </c>
      <c r="N54" s="1"/>
      <c r="O54" s="1"/>
    </row>
    <row r="55" spans="1:15" ht="12.75" customHeight="1">
      <c r="A55" s="51">
        <v>46</v>
      </c>
      <c r="B55" s="53" t="s">
        <v>86</v>
      </c>
      <c r="C55" s="31">
        <v>4942.2</v>
      </c>
      <c r="D55" s="36">
        <v>4977.7333333333336</v>
      </c>
      <c r="E55" s="36">
        <v>4895.4666666666672</v>
      </c>
      <c r="F55" s="36">
        <v>4848.7333333333336</v>
      </c>
      <c r="G55" s="36">
        <v>4766.4666666666672</v>
      </c>
      <c r="H55" s="36">
        <v>5024.4666666666672</v>
      </c>
      <c r="I55" s="36">
        <v>5106.7333333333336</v>
      </c>
      <c r="J55" s="36">
        <v>5153.4666666666672</v>
      </c>
      <c r="K55" s="31">
        <v>5060</v>
      </c>
      <c r="L55" s="31">
        <v>4931</v>
      </c>
      <c r="M55" s="31">
        <v>2.8271299999999999</v>
      </c>
      <c r="N55" s="1"/>
      <c r="O55" s="1"/>
    </row>
    <row r="56" spans="1:15" ht="12.75" customHeight="1">
      <c r="A56" s="51">
        <v>47</v>
      </c>
      <c r="B56" s="53" t="s">
        <v>89</v>
      </c>
      <c r="C56" s="31">
        <v>438.55</v>
      </c>
      <c r="D56" s="36">
        <v>436.59999999999997</v>
      </c>
      <c r="E56" s="36">
        <v>432.19999999999993</v>
      </c>
      <c r="F56" s="36">
        <v>425.84999999999997</v>
      </c>
      <c r="G56" s="36">
        <v>421.44999999999993</v>
      </c>
      <c r="H56" s="36">
        <v>442.94999999999993</v>
      </c>
      <c r="I56" s="36">
        <v>447.34999999999991</v>
      </c>
      <c r="J56" s="36">
        <v>453.69999999999993</v>
      </c>
      <c r="K56" s="31">
        <v>441</v>
      </c>
      <c r="L56" s="31">
        <v>430.25</v>
      </c>
      <c r="M56" s="31">
        <v>80.157929999999993</v>
      </c>
      <c r="N56" s="1"/>
      <c r="O56" s="1"/>
    </row>
    <row r="57" spans="1:15" ht="12.75" customHeight="1">
      <c r="A57" s="51">
        <v>48</v>
      </c>
      <c r="B57" s="53" t="s">
        <v>348</v>
      </c>
      <c r="C57" s="31">
        <v>454.85</v>
      </c>
      <c r="D57" s="36">
        <v>453.93333333333334</v>
      </c>
      <c r="E57" s="36">
        <v>447.41666666666669</v>
      </c>
      <c r="F57" s="36">
        <v>439.98333333333335</v>
      </c>
      <c r="G57" s="36">
        <v>433.4666666666667</v>
      </c>
      <c r="H57" s="36">
        <v>461.36666666666667</v>
      </c>
      <c r="I57" s="36">
        <v>467.88333333333333</v>
      </c>
      <c r="J57" s="36">
        <v>475.31666666666666</v>
      </c>
      <c r="K57" s="31">
        <v>460.45</v>
      </c>
      <c r="L57" s="31">
        <v>446.5</v>
      </c>
      <c r="M57" s="31">
        <v>31.63081</v>
      </c>
      <c r="N57" s="1"/>
      <c r="O57" s="1"/>
    </row>
    <row r="58" spans="1:15" ht="12.75" customHeight="1">
      <c r="A58" s="51">
        <v>49</v>
      </c>
      <c r="B58" s="53" t="s">
        <v>92</v>
      </c>
      <c r="C58" s="31">
        <v>1166.6500000000001</v>
      </c>
      <c r="D58" s="36">
        <v>1156.6166666666668</v>
      </c>
      <c r="E58" s="36">
        <v>1138.2833333333335</v>
      </c>
      <c r="F58" s="36">
        <v>1109.9166666666667</v>
      </c>
      <c r="G58" s="36">
        <v>1091.5833333333335</v>
      </c>
      <c r="H58" s="36">
        <v>1184.9833333333336</v>
      </c>
      <c r="I58" s="36">
        <v>1203.3166666666666</v>
      </c>
      <c r="J58" s="36">
        <v>1231.6833333333336</v>
      </c>
      <c r="K58" s="31">
        <v>1174.95</v>
      </c>
      <c r="L58" s="31">
        <v>1128.25</v>
      </c>
      <c r="M58" s="31">
        <v>28.022739999999999</v>
      </c>
      <c r="N58" s="1"/>
      <c r="O58" s="1"/>
    </row>
    <row r="59" spans="1:15" ht="12.75" customHeight="1">
      <c r="A59" s="51">
        <v>50</v>
      </c>
      <c r="B59" s="53" t="s">
        <v>93</v>
      </c>
      <c r="C59" s="31">
        <v>1219.0999999999999</v>
      </c>
      <c r="D59" s="36">
        <v>1218.1000000000001</v>
      </c>
      <c r="E59" s="36">
        <v>1205.0000000000002</v>
      </c>
      <c r="F59" s="36">
        <v>1190.9000000000001</v>
      </c>
      <c r="G59" s="36">
        <v>1177.8000000000002</v>
      </c>
      <c r="H59" s="36">
        <v>1232.2000000000003</v>
      </c>
      <c r="I59" s="36">
        <v>1245.3000000000002</v>
      </c>
      <c r="J59" s="36">
        <v>1259.4000000000003</v>
      </c>
      <c r="K59" s="31">
        <v>1231.2</v>
      </c>
      <c r="L59" s="31">
        <v>1204</v>
      </c>
      <c r="M59" s="31">
        <v>14.53955</v>
      </c>
      <c r="N59" s="1"/>
      <c r="O59" s="1"/>
    </row>
    <row r="60" spans="1:15" ht="12.75" customHeight="1">
      <c r="A60" s="51">
        <v>51</v>
      </c>
      <c r="B60" s="53" t="s">
        <v>94</v>
      </c>
      <c r="C60" s="31">
        <v>351</v>
      </c>
      <c r="D60" s="36">
        <v>352.09999999999997</v>
      </c>
      <c r="E60" s="36">
        <v>345.79999999999995</v>
      </c>
      <c r="F60" s="36">
        <v>340.59999999999997</v>
      </c>
      <c r="G60" s="36">
        <v>334.29999999999995</v>
      </c>
      <c r="H60" s="36">
        <v>357.29999999999995</v>
      </c>
      <c r="I60" s="36">
        <v>363.6</v>
      </c>
      <c r="J60" s="36">
        <v>368.79999999999995</v>
      </c>
      <c r="K60" s="31">
        <v>358.4</v>
      </c>
      <c r="L60" s="31">
        <v>346.9</v>
      </c>
      <c r="M60" s="31">
        <v>134.44251</v>
      </c>
      <c r="N60" s="1"/>
      <c r="O60" s="1"/>
    </row>
    <row r="61" spans="1:15" ht="12.75" customHeight="1">
      <c r="A61" s="51">
        <v>52</v>
      </c>
      <c r="B61" s="53" t="s">
        <v>95</v>
      </c>
      <c r="C61" s="31">
        <v>5783</v>
      </c>
      <c r="D61" s="36">
        <v>5797.666666666667</v>
      </c>
      <c r="E61" s="36">
        <v>5675.3833333333341</v>
      </c>
      <c r="F61" s="36">
        <v>5567.7666666666673</v>
      </c>
      <c r="G61" s="36">
        <v>5445.4833333333345</v>
      </c>
      <c r="H61" s="36">
        <v>5905.2833333333338</v>
      </c>
      <c r="I61" s="36">
        <v>6027.5666666666666</v>
      </c>
      <c r="J61" s="36">
        <v>6135.1833333333334</v>
      </c>
      <c r="K61" s="31">
        <v>5919.95</v>
      </c>
      <c r="L61" s="31">
        <v>5690.05</v>
      </c>
      <c r="M61" s="31">
        <v>8.2690999999999999</v>
      </c>
      <c r="N61" s="1"/>
      <c r="O61" s="1"/>
    </row>
    <row r="62" spans="1:15" ht="12.75" customHeight="1">
      <c r="A62" s="51">
        <v>53</v>
      </c>
      <c r="B62" s="53" t="s">
        <v>96</v>
      </c>
      <c r="C62" s="31">
        <v>2293.8000000000002</v>
      </c>
      <c r="D62" s="36">
        <v>2296.3166666666666</v>
      </c>
      <c r="E62" s="36">
        <v>2272.6833333333334</v>
      </c>
      <c r="F62" s="36">
        <v>2251.5666666666666</v>
      </c>
      <c r="G62" s="36">
        <v>2227.9333333333334</v>
      </c>
      <c r="H62" s="36">
        <v>2317.4333333333334</v>
      </c>
      <c r="I62" s="36">
        <v>2341.0666666666666</v>
      </c>
      <c r="J62" s="36">
        <v>2362.1833333333334</v>
      </c>
      <c r="K62" s="31">
        <v>2319.9499999999998</v>
      </c>
      <c r="L62" s="31">
        <v>2275.1999999999998</v>
      </c>
      <c r="M62" s="31">
        <v>2.6809799999999999</v>
      </c>
      <c r="N62" s="1"/>
      <c r="O62" s="1"/>
    </row>
    <row r="63" spans="1:15" ht="12.75" customHeight="1">
      <c r="A63" s="51">
        <v>54</v>
      </c>
      <c r="B63" s="53" t="s">
        <v>97</v>
      </c>
      <c r="C63" s="31">
        <v>843.2</v>
      </c>
      <c r="D63" s="36">
        <v>844.68333333333339</v>
      </c>
      <c r="E63" s="36">
        <v>828.61666666666679</v>
      </c>
      <c r="F63" s="36">
        <v>814.03333333333342</v>
      </c>
      <c r="G63" s="36">
        <v>797.96666666666681</v>
      </c>
      <c r="H63" s="36">
        <v>859.26666666666677</v>
      </c>
      <c r="I63" s="36">
        <v>875.33333333333337</v>
      </c>
      <c r="J63" s="36">
        <v>889.91666666666674</v>
      </c>
      <c r="K63" s="31">
        <v>860.75</v>
      </c>
      <c r="L63" s="31">
        <v>830.1</v>
      </c>
      <c r="M63" s="31">
        <v>16.96687</v>
      </c>
      <c r="N63" s="1"/>
      <c r="O63" s="1"/>
    </row>
    <row r="64" spans="1:15" ht="12.75" customHeight="1">
      <c r="A64" s="51">
        <v>55</v>
      </c>
      <c r="B64" s="53" t="s">
        <v>98</v>
      </c>
      <c r="C64" s="31">
        <v>1224.75</v>
      </c>
      <c r="D64" s="36">
        <v>1232.4166666666667</v>
      </c>
      <c r="E64" s="36">
        <v>1211.8833333333334</v>
      </c>
      <c r="F64" s="36">
        <v>1199.0166666666667</v>
      </c>
      <c r="G64" s="36">
        <v>1178.4833333333333</v>
      </c>
      <c r="H64" s="36">
        <v>1245.2833333333335</v>
      </c>
      <c r="I64" s="36">
        <v>1265.8166666666668</v>
      </c>
      <c r="J64" s="36">
        <v>1278.6833333333336</v>
      </c>
      <c r="K64" s="31">
        <v>1252.95</v>
      </c>
      <c r="L64" s="31">
        <v>1219.55</v>
      </c>
      <c r="M64" s="31">
        <v>2.0311499999999998</v>
      </c>
      <c r="N64" s="1"/>
      <c r="O64" s="1"/>
    </row>
    <row r="65" spans="1:15" ht="12.75" customHeight="1">
      <c r="A65" s="51">
        <v>56</v>
      </c>
      <c r="B65" s="53" t="s">
        <v>99</v>
      </c>
      <c r="C65" s="31">
        <v>299.45</v>
      </c>
      <c r="D65" s="36">
        <v>300.79999999999995</v>
      </c>
      <c r="E65" s="36">
        <v>295.69999999999993</v>
      </c>
      <c r="F65" s="36">
        <v>291.95</v>
      </c>
      <c r="G65" s="36">
        <v>286.84999999999997</v>
      </c>
      <c r="H65" s="36">
        <v>304.5499999999999</v>
      </c>
      <c r="I65" s="36">
        <v>309.64999999999992</v>
      </c>
      <c r="J65" s="36">
        <v>313.39999999999986</v>
      </c>
      <c r="K65" s="31">
        <v>305.89999999999998</v>
      </c>
      <c r="L65" s="31">
        <v>297.05</v>
      </c>
      <c r="M65" s="31">
        <v>22.323039999999999</v>
      </c>
      <c r="N65" s="1"/>
      <c r="O65" s="1"/>
    </row>
    <row r="66" spans="1:15" ht="12.75" customHeight="1">
      <c r="A66" s="51">
        <v>57</v>
      </c>
      <c r="B66" s="53" t="s">
        <v>101</v>
      </c>
      <c r="C66" s="31">
        <v>1949.35</v>
      </c>
      <c r="D66" s="36">
        <v>1947.8666666666668</v>
      </c>
      <c r="E66" s="36">
        <v>1928.5333333333335</v>
      </c>
      <c r="F66" s="36">
        <v>1907.7166666666667</v>
      </c>
      <c r="G66" s="36">
        <v>1888.3833333333334</v>
      </c>
      <c r="H66" s="36">
        <v>1968.6833333333336</v>
      </c>
      <c r="I66" s="36">
        <v>1988.0166666666667</v>
      </c>
      <c r="J66" s="36">
        <v>2008.8333333333337</v>
      </c>
      <c r="K66" s="31">
        <v>1967.2</v>
      </c>
      <c r="L66" s="31">
        <v>1927.05</v>
      </c>
      <c r="M66" s="31">
        <v>2.53118</v>
      </c>
      <c r="N66" s="1"/>
      <c r="O66" s="1"/>
    </row>
    <row r="67" spans="1:15" ht="12.75" customHeight="1">
      <c r="A67" s="51">
        <v>58</v>
      </c>
      <c r="B67" s="53" t="s">
        <v>102</v>
      </c>
      <c r="C67" s="31">
        <v>547.5</v>
      </c>
      <c r="D67" s="36">
        <v>549.85</v>
      </c>
      <c r="E67" s="36">
        <v>543.45000000000005</v>
      </c>
      <c r="F67" s="36">
        <v>539.4</v>
      </c>
      <c r="G67" s="36">
        <v>533</v>
      </c>
      <c r="H67" s="36">
        <v>553.90000000000009</v>
      </c>
      <c r="I67" s="36">
        <v>560.29999999999995</v>
      </c>
      <c r="J67" s="36">
        <v>564.35000000000014</v>
      </c>
      <c r="K67" s="31">
        <v>556.25</v>
      </c>
      <c r="L67" s="31">
        <v>545.79999999999995</v>
      </c>
      <c r="M67" s="31">
        <v>24.536750000000001</v>
      </c>
      <c r="N67" s="1"/>
      <c r="O67" s="1"/>
    </row>
    <row r="68" spans="1:15" ht="12.75" customHeight="1">
      <c r="A68" s="51">
        <v>59</v>
      </c>
      <c r="B68" s="53" t="s">
        <v>103</v>
      </c>
      <c r="C68" s="31">
        <v>2331.1999999999998</v>
      </c>
      <c r="D68" s="36">
        <v>2333.2833333333333</v>
      </c>
      <c r="E68" s="36">
        <v>2291.5666666666666</v>
      </c>
      <c r="F68" s="36">
        <v>2251.9333333333334</v>
      </c>
      <c r="G68" s="36">
        <v>2210.2166666666667</v>
      </c>
      <c r="H68" s="36">
        <v>2372.9166666666665</v>
      </c>
      <c r="I68" s="36">
        <v>2414.6333333333328</v>
      </c>
      <c r="J68" s="36">
        <v>2454.2666666666664</v>
      </c>
      <c r="K68" s="31">
        <v>2375</v>
      </c>
      <c r="L68" s="31">
        <v>2293.65</v>
      </c>
      <c r="M68" s="31">
        <v>3.29996</v>
      </c>
      <c r="N68" s="1"/>
      <c r="O68" s="1"/>
    </row>
    <row r="69" spans="1:15" ht="12.75" customHeight="1">
      <c r="A69" s="51">
        <v>60</v>
      </c>
      <c r="B69" s="53" t="s">
        <v>104</v>
      </c>
      <c r="C69" s="31">
        <v>2215.25</v>
      </c>
      <c r="D69" s="36">
        <v>2224.4333333333329</v>
      </c>
      <c r="E69" s="36">
        <v>2172.9166666666661</v>
      </c>
      <c r="F69" s="36">
        <v>2130.583333333333</v>
      </c>
      <c r="G69" s="36">
        <v>2079.0666666666662</v>
      </c>
      <c r="H69" s="36">
        <v>2266.766666666666</v>
      </c>
      <c r="I69" s="36">
        <v>2318.2833333333333</v>
      </c>
      <c r="J69" s="36">
        <v>2360.6166666666659</v>
      </c>
      <c r="K69" s="31">
        <v>2275.9499999999998</v>
      </c>
      <c r="L69" s="31">
        <v>2182.1</v>
      </c>
      <c r="M69" s="31">
        <v>3.0675300000000001</v>
      </c>
      <c r="N69" s="1"/>
      <c r="O69" s="1"/>
    </row>
    <row r="70" spans="1:15" ht="12.75" customHeight="1">
      <c r="A70" s="51">
        <v>61</v>
      </c>
      <c r="B70" s="53" t="s">
        <v>273</v>
      </c>
      <c r="C70" s="31">
        <v>384.85</v>
      </c>
      <c r="D70" s="36">
        <v>386.65000000000003</v>
      </c>
      <c r="E70" s="36">
        <v>381.30000000000007</v>
      </c>
      <c r="F70" s="36">
        <v>377.75000000000006</v>
      </c>
      <c r="G70" s="36">
        <v>372.40000000000009</v>
      </c>
      <c r="H70" s="36">
        <v>390.20000000000005</v>
      </c>
      <c r="I70" s="36">
        <v>395.55000000000007</v>
      </c>
      <c r="J70" s="36">
        <v>399.1</v>
      </c>
      <c r="K70" s="31">
        <v>392</v>
      </c>
      <c r="L70" s="31">
        <v>383.1</v>
      </c>
      <c r="M70" s="31">
        <v>28.19267</v>
      </c>
      <c r="N70" s="1"/>
      <c r="O70" s="1"/>
    </row>
    <row r="71" spans="1:15" ht="12.75" customHeight="1">
      <c r="A71" s="51">
        <v>62</v>
      </c>
      <c r="B71" s="53" t="s">
        <v>370</v>
      </c>
      <c r="C71" s="31">
        <v>186.75</v>
      </c>
      <c r="D71" s="36">
        <v>187.51666666666665</v>
      </c>
      <c r="E71" s="36">
        <v>184.73333333333329</v>
      </c>
      <c r="F71" s="36">
        <v>182.71666666666664</v>
      </c>
      <c r="G71" s="36">
        <v>179.93333333333328</v>
      </c>
      <c r="H71" s="36">
        <v>189.5333333333333</v>
      </c>
      <c r="I71" s="36">
        <v>192.31666666666666</v>
      </c>
      <c r="J71" s="36">
        <v>194.33333333333331</v>
      </c>
      <c r="K71" s="31">
        <v>190.3</v>
      </c>
      <c r="L71" s="31">
        <v>185.5</v>
      </c>
      <c r="M71" s="31">
        <v>30.32367</v>
      </c>
      <c r="N71" s="1"/>
      <c r="O71" s="1"/>
    </row>
    <row r="72" spans="1:15" ht="12.75" customHeight="1">
      <c r="A72" s="51">
        <v>63</v>
      </c>
      <c r="B72" s="53" t="s">
        <v>106</v>
      </c>
      <c r="C72" s="31">
        <v>3681.75</v>
      </c>
      <c r="D72" s="36">
        <v>3697.2000000000003</v>
      </c>
      <c r="E72" s="36">
        <v>3646.9500000000007</v>
      </c>
      <c r="F72" s="36">
        <v>3612.1500000000005</v>
      </c>
      <c r="G72" s="36">
        <v>3561.900000000001</v>
      </c>
      <c r="H72" s="36">
        <v>3732.0000000000005</v>
      </c>
      <c r="I72" s="36">
        <v>3782.2499999999995</v>
      </c>
      <c r="J72" s="36">
        <v>3817.05</v>
      </c>
      <c r="K72" s="31">
        <v>3747.45</v>
      </c>
      <c r="L72" s="31">
        <v>3662.4</v>
      </c>
      <c r="M72" s="31">
        <v>4.55037</v>
      </c>
      <c r="N72" s="1"/>
      <c r="O72" s="1"/>
    </row>
    <row r="73" spans="1:15" ht="12.75" customHeight="1">
      <c r="A73" s="51">
        <v>64</v>
      </c>
      <c r="B73" s="53" t="s">
        <v>107</v>
      </c>
      <c r="C73" s="31">
        <v>5964.9</v>
      </c>
      <c r="D73" s="36">
        <v>5968.8166666666657</v>
      </c>
      <c r="E73" s="36">
        <v>5889.4833333333318</v>
      </c>
      <c r="F73" s="36">
        <v>5814.0666666666657</v>
      </c>
      <c r="G73" s="36">
        <v>5734.7333333333318</v>
      </c>
      <c r="H73" s="36">
        <v>6044.2333333333318</v>
      </c>
      <c r="I73" s="36">
        <v>6123.5666666666657</v>
      </c>
      <c r="J73" s="36">
        <v>6198.9833333333318</v>
      </c>
      <c r="K73" s="31">
        <v>6048.15</v>
      </c>
      <c r="L73" s="31">
        <v>5893.4</v>
      </c>
      <c r="M73" s="31">
        <v>1.9309799999999999</v>
      </c>
      <c r="N73" s="1"/>
      <c r="O73" s="1"/>
    </row>
    <row r="74" spans="1:15" ht="12.75" customHeight="1">
      <c r="A74" s="51">
        <v>65</v>
      </c>
      <c r="B74" s="53" t="s">
        <v>109</v>
      </c>
      <c r="C74" s="31">
        <v>649.9</v>
      </c>
      <c r="D74" s="36">
        <v>651.75</v>
      </c>
      <c r="E74" s="36">
        <v>639.6</v>
      </c>
      <c r="F74" s="36">
        <v>629.30000000000007</v>
      </c>
      <c r="G74" s="36">
        <v>617.15000000000009</v>
      </c>
      <c r="H74" s="36">
        <v>662.05</v>
      </c>
      <c r="I74" s="36">
        <v>674.2</v>
      </c>
      <c r="J74" s="36">
        <v>684.49999999999989</v>
      </c>
      <c r="K74" s="31">
        <v>663.9</v>
      </c>
      <c r="L74" s="31">
        <v>641.45000000000005</v>
      </c>
      <c r="M74" s="31">
        <v>39.374169999999999</v>
      </c>
      <c r="N74" s="1"/>
      <c r="O74" s="1"/>
    </row>
    <row r="75" spans="1:15" ht="12.75" customHeight="1">
      <c r="A75" s="51">
        <v>66</v>
      </c>
      <c r="B75" s="53" t="s">
        <v>269</v>
      </c>
      <c r="C75" s="31">
        <v>4070.65</v>
      </c>
      <c r="D75" s="36">
        <v>4089.4333333333329</v>
      </c>
      <c r="E75" s="36">
        <v>4008.8666666666659</v>
      </c>
      <c r="F75" s="36">
        <v>3947.083333333333</v>
      </c>
      <c r="G75" s="36">
        <v>3866.516666666666</v>
      </c>
      <c r="H75" s="36">
        <v>4151.2166666666653</v>
      </c>
      <c r="I75" s="36">
        <v>4231.7833333333328</v>
      </c>
      <c r="J75" s="36">
        <v>4293.5666666666657</v>
      </c>
      <c r="K75" s="31">
        <v>4170</v>
      </c>
      <c r="L75" s="31">
        <v>4027.65</v>
      </c>
      <c r="M75" s="31">
        <v>4.9557500000000001</v>
      </c>
      <c r="N75" s="1"/>
      <c r="O75" s="1"/>
    </row>
    <row r="76" spans="1:15" ht="12.75" customHeight="1">
      <c r="A76" s="51">
        <v>67</v>
      </c>
      <c r="B76" s="53" t="s">
        <v>110</v>
      </c>
      <c r="C76" s="31">
        <v>5763.9</v>
      </c>
      <c r="D76" s="36">
        <v>5753.583333333333</v>
      </c>
      <c r="E76" s="36">
        <v>5722.3166666666657</v>
      </c>
      <c r="F76" s="36">
        <v>5680.7333333333327</v>
      </c>
      <c r="G76" s="36">
        <v>5649.4666666666653</v>
      </c>
      <c r="H76" s="36">
        <v>5795.1666666666661</v>
      </c>
      <c r="I76" s="36">
        <v>5826.4333333333343</v>
      </c>
      <c r="J76" s="36">
        <v>5868.0166666666664</v>
      </c>
      <c r="K76" s="31">
        <v>5784.85</v>
      </c>
      <c r="L76" s="31">
        <v>5712</v>
      </c>
      <c r="M76" s="31">
        <v>2.28505</v>
      </c>
      <c r="N76" s="1"/>
      <c r="O76" s="1"/>
    </row>
    <row r="77" spans="1:15" ht="12.75" customHeight="1">
      <c r="A77" s="51">
        <v>68</v>
      </c>
      <c r="B77" s="53" t="s">
        <v>111</v>
      </c>
      <c r="C77" s="31">
        <v>4055</v>
      </c>
      <c r="D77" s="36">
        <v>4065.4</v>
      </c>
      <c r="E77" s="36">
        <v>4018.4000000000005</v>
      </c>
      <c r="F77" s="36">
        <v>3981.8000000000006</v>
      </c>
      <c r="G77" s="36">
        <v>3934.8000000000011</v>
      </c>
      <c r="H77" s="36">
        <v>4102</v>
      </c>
      <c r="I77" s="36">
        <v>4148.9999999999991</v>
      </c>
      <c r="J77" s="36">
        <v>4185.5999999999995</v>
      </c>
      <c r="K77" s="31">
        <v>4112.3999999999996</v>
      </c>
      <c r="L77" s="31">
        <v>4028.8</v>
      </c>
      <c r="M77" s="31">
        <v>3.3425199999999999</v>
      </c>
      <c r="N77" s="1"/>
      <c r="O77" s="1"/>
    </row>
    <row r="78" spans="1:15" ht="12.75" customHeight="1">
      <c r="A78" s="51">
        <v>69</v>
      </c>
      <c r="B78" s="53" t="s">
        <v>112</v>
      </c>
      <c r="C78" s="31">
        <v>3145.3</v>
      </c>
      <c r="D78" s="36">
        <v>3173.2833333333333</v>
      </c>
      <c r="E78" s="36">
        <v>3082.6666666666665</v>
      </c>
      <c r="F78" s="36">
        <v>3020.0333333333333</v>
      </c>
      <c r="G78" s="36">
        <v>2929.4166666666665</v>
      </c>
      <c r="H78" s="36">
        <v>3235.9166666666665</v>
      </c>
      <c r="I78" s="36">
        <v>3326.5333333333333</v>
      </c>
      <c r="J78" s="36">
        <v>3389.1666666666665</v>
      </c>
      <c r="K78" s="31">
        <v>3263.9</v>
      </c>
      <c r="L78" s="31">
        <v>3110.65</v>
      </c>
      <c r="M78" s="31">
        <v>4.1300699999999999</v>
      </c>
      <c r="N78" s="1"/>
      <c r="O78" s="1"/>
    </row>
    <row r="79" spans="1:15" ht="12.75" customHeight="1">
      <c r="A79" s="51">
        <v>70</v>
      </c>
      <c r="B79" s="53" t="s">
        <v>114</v>
      </c>
      <c r="C79" s="31">
        <v>154.5</v>
      </c>
      <c r="D79" s="36">
        <v>154.48333333333332</v>
      </c>
      <c r="E79" s="36">
        <v>153.26666666666665</v>
      </c>
      <c r="F79" s="36">
        <v>152.03333333333333</v>
      </c>
      <c r="G79" s="36">
        <v>150.81666666666666</v>
      </c>
      <c r="H79" s="36">
        <v>155.71666666666664</v>
      </c>
      <c r="I79" s="36">
        <v>156.93333333333328</v>
      </c>
      <c r="J79" s="36">
        <v>158.16666666666663</v>
      </c>
      <c r="K79" s="31">
        <v>155.69999999999999</v>
      </c>
      <c r="L79" s="31">
        <v>153.25</v>
      </c>
      <c r="M79" s="31">
        <v>69.692120000000003</v>
      </c>
      <c r="N79" s="1"/>
      <c r="O79" s="1"/>
    </row>
    <row r="80" spans="1:15" ht="12.75" customHeight="1">
      <c r="A80" s="51">
        <v>71</v>
      </c>
      <c r="B80" s="53" t="s">
        <v>401</v>
      </c>
      <c r="C80" s="31">
        <v>2843.25</v>
      </c>
      <c r="D80" s="36">
        <v>2843.6666666666665</v>
      </c>
      <c r="E80" s="36">
        <v>2812.333333333333</v>
      </c>
      <c r="F80" s="36">
        <v>2781.4166666666665</v>
      </c>
      <c r="G80" s="36">
        <v>2750.083333333333</v>
      </c>
      <c r="H80" s="36">
        <v>2874.583333333333</v>
      </c>
      <c r="I80" s="36">
        <v>2905.9166666666661</v>
      </c>
      <c r="J80" s="36">
        <v>2936.833333333333</v>
      </c>
      <c r="K80" s="31">
        <v>2875</v>
      </c>
      <c r="L80" s="31">
        <v>2812.75</v>
      </c>
      <c r="M80" s="31">
        <v>0.91413999999999995</v>
      </c>
      <c r="N80" s="1"/>
      <c r="O80" s="1"/>
    </row>
    <row r="81" spans="1:15" ht="12.75" customHeight="1">
      <c r="A81" s="51">
        <v>72</v>
      </c>
      <c r="B81" s="53" t="s">
        <v>276</v>
      </c>
      <c r="C81" s="31">
        <v>382.05</v>
      </c>
      <c r="D81" s="36">
        <v>382.18333333333334</v>
      </c>
      <c r="E81" s="36">
        <v>379.86666666666667</v>
      </c>
      <c r="F81" s="36">
        <v>377.68333333333334</v>
      </c>
      <c r="G81" s="36">
        <v>375.36666666666667</v>
      </c>
      <c r="H81" s="36">
        <v>384.36666666666667</v>
      </c>
      <c r="I81" s="36">
        <v>386.68333333333339</v>
      </c>
      <c r="J81" s="36">
        <v>388.86666666666667</v>
      </c>
      <c r="K81" s="31">
        <v>384.5</v>
      </c>
      <c r="L81" s="31">
        <v>380</v>
      </c>
      <c r="M81" s="31">
        <v>16.826409999999999</v>
      </c>
      <c r="N81" s="1"/>
      <c r="O81" s="1"/>
    </row>
    <row r="82" spans="1:15" ht="12.75" customHeight="1">
      <c r="A82" s="51">
        <v>73</v>
      </c>
      <c r="B82" s="53" t="s">
        <v>115</v>
      </c>
      <c r="C82" s="31">
        <v>140.35</v>
      </c>
      <c r="D82" s="36">
        <v>140.83333333333334</v>
      </c>
      <c r="E82" s="36">
        <v>136.86666666666667</v>
      </c>
      <c r="F82" s="36">
        <v>133.38333333333333</v>
      </c>
      <c r="G82" s="36">
        <v>129.41666666666666</v>
      </c>
      <c r="H82" s="36">
        <v>144.31666666666669</v>
      </c>
      <c r="I82" s="36">
        <v>148.28333333333333</v>
      </c>
      <c r="J82" s="36">
        <v>151.76666666666671</v>
      </c>
      <c r="K82" s="31">
        <v>144.80000000000001</v>
      </c>
      <c r="L82" s="31">
        <v>137.35</v>
      </c>
      <c r="M82" s="31">
        <v>189.95777000000001</v>
      </c>
      <c r="N82" s="1"/>
      <c r="O82" s="1"/>
    </row>
    <row r="83" spans="1:15" ht="12.75" customHeight="1">
      <c r="A83" s="51">
        <v>74</v>
      </c>
      <c r="B83" s="53" t="s">
        <v>277</v>
      </c>
      <c r="C83" s="31">
        <v>1777.75</v>
      </c>
      <c r="D83" s="36">
        <v>1774.4166666666667</v>
      </c>
      <c r="E83" s="36">
        <v>1755.4333333333334</v>
      </c>
      <c r="F83" s="36">
        <v>1733.1166666666666</v>
      </c>
      <c r="G83" s="36">
        <v>1714.1333333333332</v>
      </c>
      <c r="H83" s="36">
        <v>1796.7333333333336</v>
      </c>
      <c r="I83" s="36">
        <v>1815.7166666666667</v>
      </c>
      <c r="J83" s="36">
        <v>1838.0333333333338</v>
      </c>
      <c r="K83" s="31">
        <v>1793.4</v>
      </c>
      <c r="L83" s="31">
        <v>1752.1</v>
      </c>
      <c r="M83" s="31">
        <v>3.0013000000000001</v>
      </c>
      <c r="N83" s="1"/>
      <c r="O83" s="1"/>
    </row>
    <row r="84" spans="1:15" ht="12.75" customHeight="1">
      <c r="A84" s="51">
        <v>75</v>
      </c>
      <c r="B84" s="53" t="s">
        <v>120</v>
      </c>
      <c r="C84" s="31">
        <v>1021.55</v>
      </c>
      <c r="D84" s="36">
        <v>1021.4</v>
      </c>
      <c r="E84" s="36">
        <v>1015.8499999999999</v>
      </c>
      <c r="F84" s="36">
        <v>1010.15</v>
      </c>
      <c r="G84" s="36">
        <v>1004.5999999999999</v>
      </c>
      <c r="H84" s="36">
        <v>1027.0999999999999</v>
      </c>
      <c r="I84" s="36">
        <v>1032.6499999999999</v>
      </c>
      <c r="J84" s="36">
        <v>1038.3499999999999</v>
      </c>
      <c r="K84" s="31">
        <v>1026.95</v>
      </c>
      <c r="L84" s="31">
        <v>1015.7</v>
      </c>
      <c r="M84" s="31">
        <v>5.6382199999999996</v>
      </c>
      <c r="N84" s="1"/>
      <c r="O84" s="1"/>
    </row>
    <row r="85" spans="1:15" ht="12.75" customHeight="1">
      <c r="A85" s="51">
        <v>76</v>
      </c>
      <c r="B85" s="53" t="s">
        <v>121</v>
      </c>
      <c r="C85" s="31">
        <v>1930.15</v>
      </c>
      <c r="D85" s="36">
        <v>1929.5166666666667</v>
      </c>
      <c r="E85" s="36">
        <v>1904.0333333333333</v>
      </c>
      <c r="F85" s="36">
        <v>1877.9166666666667</v>
      </c>
      <c r="G85" s="36">
        <v>1852.4333333333334</v>
      </c>
      <c r="H85" s="36">
        <v>1955.6333333333332</v>
      </c>
      <c r="I85" s="36">
        <v>1981.1166666666663</v>
      </c>
      <c r="J85" s="36">
        <v>2007.2333333333331</v>
      </c>
      <c r="K85" s="31">
        <v>1955</v>
      </c>
      <c r="L85" s="31">
        <v>1903.4</v>
      </c>
      <c r="M85" s="31">
        <v>4.30579</v>
      </c>
      <c r="N85" s="1"/>
      <c r="O85" s="1"/>
    </row>
    <row r="86" spans="1:15" ht="12.75" customHeight="1">
      <c r="A86" s="51">
        <v>77</v>
      </c>
      <c r="B86" s="53" t="s">
        <v>123</v>
      </c>
      <c r="C86" s="31">
        <v>2070.0500000000002</v>
      </c>
      <c r="D86" s="36">
        <v>2070.6666666666665</v>
      </c>
      <c r="E86" s="36">
        <v>2042.0333333333328</v>
      </c>
      <c r="F86" s="36">
        <v>2014.0166666666664</v>
      </c>
      <c r="G86" s="36">
        <v>1985.3833333333328</v>
      </c>
      <c r="H86" s="36">
        <v>2098.6833333333329</v>
      </c>
      <c r="I86" s="36">
        <v>2127.3166666666671</v>
      </c>
      <c r="J86" s="36">
        <v>2155.333333333333</v>
      </c>
      <c r="K86" s="31">
        <v>2099.3000000000002</v>
      </c>
      <c r="L86" s="31">
        <v>2042.65</v>
      </c>
      <c r="M86" s="31">
        <v>5.9243100000000002</v>
      </c>
      <c r="N86" s="1"/>
      <c r="O86" s="1"/>
    </row>
    <row r="87" spans="1:15" ht="12.75" customHeight="1">
      <c r="A87" s="51">
        <v>78</v>
      </c>
      <c r="B87" s="53" t="s">
        <v>124</v>
      </c>
      <c r="C87" s="31">
        <v>440.3</v>
      </c>
      <c r="D87" s="36">
        <v>442</v>
      </c>
      <c r="E87" s="36">
        <v>437.75</v>
      </c>
      <c r="F87" s="36">
        <v>435.2</v>
      </c>
      <c r="G87" s="36">
        <v>430.95</v>
      </c>
      <c r="H87" s="36">
        <v>444.55</v>
      </c>
      <c r="I87" s="36">
        <v>448.8</v>
      </c>
      <c r="J87" s="36">
        <v>451.35</v>
      </c>
      <c r="K87" s="31">
        <v>446.25</v>
      </c>
      <c r="L87" s="31">
        <v>439.45</v>
      </c>
      <c r="M87" s="31">
        <v>20.987490000000001</v>
      </c>
      <c r="N87" s="1"/>
      <c r="O87" s="1"/>
    </row>
    <row r="88" spans="1:15" ht="12.75" customHeight="1">
      <c r="A88" s="51">
        <v>79</v>
      </c>
      <c r="B88" s="53" t="s">
        <v>125</v>
      </c>
      <c r="C88" s="31">
        <v>2733.65</v>
      </c>
      <c r="D88" s="36">
        <v>2735.6333333333337</v>
      </c>
      <c r="E88" s="36">
        <v>2688.0666666666675</v>
      </c>
      <c r="F88" s="36">
        <v>2642.483333333334</v>
      </c>
      <c r="G88" s="36">
        <v>2594.9166666666679</v>
      </c>
      <c r="H88" s="36">
        <v>2781.2166666666672</v>
      </c>
      <c r="I88" s="36">
        <v>2828.7833333333338</v>
      </c>
      <c r="J88" s="36">
        <v>2874.3666666666668</v>
      </c>
      <c r="K88" s="31">
        <v>2783.2</v>
      </c>
      <c r="L88" s="31">
        <v>2690.05</v>
      </c>
      <c r="M88" s="31">
        <v>28.335750000000001</v>
      </c>
      <c r="N88" s="1"/>
      <c r="O88" s="1"/>
    </row>
    <row r="89" spans="1:15" ht="12.75" customHeight="1">
      <c r="A89" s="51">
        <v>80</v>
      </c>
      <c r="B89" s="53" t="s">
        <v>126</v>
      </c>
      <c r="C89" s="31">
        <v>1343</v>
      </c>
      <c r="D89" s="36">
        <v>1344</v>
      </c>
      <c r="E89" s="36">
        <v>1331</v>
      </c>
      <c r="F89" s="36">
        <v>1319</v>
      </c>
      <c r="G89" s="36">
        <v>1306</v>
      </c>
      <c r="H89" s="36">
        <v>1356</v>
      </c>
      <c r="I89" s="36">
        <v>1369</v>
      </c>
      <c r="J89" s="36">
        <v>1381</v>
      </c>
      <c r="K89" s="31">
        <v>1357</v>
      </c>
      <c r="L89" s="31">
        <v>1332</v>
      </c>
      <c r="M89" s="31">
        <v>5.1446300000000003</v>
      </c>
      <c r="N89" s="1"/>
      <c r="O89" s="1"/>
    </row>
    <row r="90" spans="1:15" ht="12.75" customHeight="1">
      <c r="A90" s="51">
        <v>81</v>
      </c>
      <c r="B90" s="53" t="s">
        <v>127</v>
      </c>
      <c r="C90" s="31">
        <v>1364.1</v>
      </c>
      <c r="D90" s="36">
        <v>1354.3500000000001</v>
      </c>
      <c r="E90" s="36">
        <v>1338.7500000000002</v>
      </c>
      <c r="F90" s="36">
        <v>1313.4</v>
      </c>
      <c r="G90" s="36">
        <v>1297.8000000000002</v>
      </c>
      <c r="H90" s="36">
        <v>1379.7000000000003</v>
      </c>
      <c r="I90" s="36">
        <v>1395.3000000000002</v>
      </c>
      <c r="J90" s="36">
        <v>1420.6500000000003</v>
      </c>
      <c r="K90" s="31">
        <v>1369.95</v>
      </c>
      <c r="L90" s="31">
        <v>1329</v>
      </c>
      <c r="M90" s="31">
        <v>45.09751</v>
      </c>
      <c r="N90" s="1"/>
      <c r="O90" s="1"/>
    </row>
    <row r="91" spans="1:15" ht="12.75" customHeight="1">
      <c r="A91" s="51">
        <v>82</v>
      </c>
      <c r="B91" s="53" t="s">
        <v>128</v>
      </c>
      <c r="C91" s="31">
        <v>2987.05</v>
      </c>
      <c r="D91" s="36">
        <v>2990.8833333333332</v>
      </c>
      <c r="E91" s="36">
        <v>2969.0666666666666</v>
      </c>
      <c r="F91" s="36">
        <v>2951.0833333333335</v>
      </c>
      <c r="G91" s="36">
        <v>2929.2666666666669</v>
      </c>
      <c r="H91" s="36">
        <v>3008.8666666666663</v>
      </c>
      <c r="I91" s="36">
        <v>3030.6833333333329</v>
      </c>
      <c r="J91" s="36">
        <v>3048.6666666666661</v>
      </c>
      <c r="K91" s="31">
        <v>3012.7</v>
      </c>
      <c r="L91" s="31">
        <v>2972.9</v>
      </c>
      <c r="M91" s="31">
        <v>4.8726900000000004</v>
      </c>
      <c r="N91" s="1"/>
      <c r="O91" s="1"/>
    </row>
    <row r="92" spans="1:15" ht="12.75" customHeight="1">
      <c r="A92" s="51">
        <v>83</v>
      </c>
      <c r="B92" s="53" t="s">
        <v>129</v>
      </c>
      <c r="C92" s="31">
        <v>1653.2</v>
      </c>
      <c r="D92" s="36">
        <v>1646.2166666666665</v>
      </c>
      <c r="E92" s="36">
        <v>1637.4333333333329</v>
      </c>
      <c r="F92" s="36">
        <v>1621.6666666666665</v>
      </c>
      <c r="G92" s="36">
        <v>1612.883333333333</v>
      </c>
      <c r="H92" s="36">
        <v>1661.9833333333329</v>
      </c>
      <c r="I92" s="36">
        <v>1670.7666666666662</v>
      </c>
      <c r="J92" s="36">
        <v>1686.5333333333328</v>
      </c>
      <c r="K92" s="31">
        <v>1655</v>
      </c>
      <c r="L92" s="31">
        <v>1630.45</v>
      </c>
      <c r="M92" s="31">
        <v>168.64018999999999</v>
      </c>
      <c r="N92" s="1"/>
      <c r="O92" s="1"/>
    </row>
    <row r="93" spans="1:15" ht="12.75" customHeight="1">
      <c r="A93" s="51">
        <v>84</v>
      </c>
      <c r="B93" s="53" t="s">
        <v>130</v>
      </c>
      <c r="C93" s="31">
        <v>671.25</v>
      </c>
      <c r="D93" s="36">
        <v>674.08333333333337</v>
      </c>
      <c r="E93" s="36">
        <v>664.16666666666674</v>
      </c>
      <c r="F93" s="36">
        <v>657.08333333333337</v>
      </c>
      <c r="G93" s="36">
        <v>647.16666666666674</v>
      </c>
      <c r="H93" s="36">
        <v>681.16666666666674</v>
      </c>
      <c r="I93" s="36">
        <v>691.08333333333348</v>
      </c>
      <c r="J93" s="36">
        <v>698.16666666666674</v>
      </c>
      <c r="K93" s="31">
        <v>684</v>
      </c>
      <c r="L93" s="31">
        <v>667</v>
      </c>
      <c r="M93" s="31">
        <v>27.130749999999999</v>
      </c>
      <c r="N93" s="1"/>
      <c r="O93" s="1"/>
    </row>
    <row r="94" spans="1:15" ht="12.75" customHeight="1">
      <c r="A94" s="51">
        <v>85</v>
      </c>
      <c r="B94" s="53" t="s">
        <v>131</v>
      </c>
      <c r="C94" s="31">
        <v>3715.75</v>
      </c>
      <c r="D94" s="36">
        <v>3736.75</v>
      </c>
      <c r="E94" s="36">
        <v>3671.4</v>
      </c>
      <c r="F94" s="36">
        <v>3627.05</v>
      </c>
      <c r="G94" s="36">
        <v>3561.7000000000003</v>
      </c>
      <c r="H94" s="36">
        <v>3781.1</v>
      </c>
      <c r="I94" s="36">
        <v>3846.4500000000003</v>
      </c>
      <c r="J94" s="36">
        <v>3890.7999999999997</v>
      </c>
      <c r="K94" s="31">
        <v>3802.1</v>
      </c>
      <c r="L94" s="31">
        <v>3692.4</v>
      </c>
      <c r="M94" s="31">
        <v>7.7933199999999996</v>
      </c>
      <c r="N94" s="1"/>
      <c r="O94" s="1"/>
    </row>
    <row r="95" spans="1:15" ht="12.75" customHeight="1">
      <c r="A95" s="51">
        <v>86</v>
      </c>
      <c r="B95" s="53" t="s">
        <v>133</v>
      </c>
      <c r="C95" s="31">
        <v>520.35</v>
      </c>
      <c r="D95" s="36">
        <v>519.80000000000007</v>
      </c>
      <c r="E95" s="36">
        <v>514.55000000000018</v>
      </c>
      <c r="F95" s="36">
        <v>508.75000000000011</v>
      </c>
      <c r="G95" s="36">
        <v>503.50000000000023</v>
      </c>
      <c r="H95" s="36">
        <v>525.60000000000014</v>
      </c>
      <c r="I95" s="36">
        <v>530.84999999999991</v>
      </c>
      <c r="J95" s="36">
        <v>536.65000000000009</v>
      </c>
      <c r="K95" s="31">
        <v>525.04999999999995</v>
      </c>
      <c r="L95" s="31">
        <v>514</v>
      </c>
      <c r="M95" s="31">
        <v>37.339979999999997</v>
      </c>
      <c r="N95" s="1"/>
      <c r="O95" s="1"/>
    </row>
    <row r="96" spans="1:15" ht="12.75" customHeight="1">
      <c r="A96" s="51">
        <v>87</v>
      </c>
      <c r="B96" s="53" t="s">
        <v>135</v>
      </c>
      <c r="C96" s="31">
        <v>377.5</v>
      </c>
      <c r="D96" s="36">
        <v>379.13333333333338</v>
      </c>
      <c r="E96" s="36">
        <v>371.46666666666675</v>
      </c>
      <c r="F96" s="36">
        <v>365.43333333333339</v>
      </c>
      <c r="G96" s="36">
        <v>357.76666666666677</v>
      </c>
      <c r="H96" s="36">
        <v>385.16666666666674</v>
      </c>
      <c r="I96" s="36">
        <v>392.83333333333337</v>
      </c>
      <c r="J96" s="36">
        <v>398.86666666666673</v>
      </c>
      <c r="K96" s="31">
        <v>386.8</v>
      </c>
      <c r="L96" s="31">
        <v>373.1</v>
      </c>
      <c r="M96" s="31">
        <v>56.425789999999999</v>
      </c>
      <c r="N96" s="1"/>
      <c r="O96" s="1"/>
    </row>
    <row r="97" spans="1:15" ht="12.75" customHeight="1">
      <c r="A97" s="51">
        <v>88</v>
      </c>
      <c r="B97" s="53" t="s">
        <v>136</v>
      </c>
      <c r="C97" s="31">
        <v>2522.3000000000002</v>
      </c>
      <c r="D97" s="36">
        <v>2521.5166666666669</v>
      </c>
      <c r="E97" s="36">
        <v>2509.0833333333339</v>
      </c>
      <c r="F97" s="36">
        <v>2495.8666666666672</v>
      </c>
      <c r="G97" s="36">
        <v>2483.4333333333343</v>
      </c>
      <c r="H97" s="36">
        <v>2534.7333333333336</v>
      </c>
      <c r="I97" s="36">
        <v>2547.166666666667</v>
      </c>
      <c r="J97" s="36">
        <v>2560.3833333333332</v>
      </c>
      <c r="K97" s="31">
        <v>2533.9499999999998</v>
      </c>
      <c r="L97" s="31">
        <v>2508.3000000000002</v>
      </c>
      <c r="M97" s="31">
        <v>16.058050000000001</v>
      </c>
      <c r="N97" s="1"/>
      <c r="O97" s="1"/>
    </row>
    <row r="98" spans="1:15" ht="12.75" customHeight="1">
      <c r="A98" s="51">
        <v>89</v>
      </c>
      <c r="B98" s="53" t="s">
        <v>279</v>
      </c>
      <c r="C98" s="31">
        <v>322.64999999999998</v>
      </c>
      <c r="D98" s="36">
        <v>322.91666666666669</v>
      </c>
      <c r="E98" s="36">
        <v>319.93333333333339</v>
      </c>
      <c r="F98" s="36">
        <v>317.2166666666667</v>
      </c>
      <c r="G98" s="36">
        <v>314.23333333333341</v>
      </c>
      <c r="H98" s="36">
        <v>325.63333333333338</v>
      </c>
      <c r="I98" s="36">
        <v>328.61666666666662</v>
      </c>
      <c r="J98" s="36">
        <v>331.33333333333337</v>
      </c>
      <c r="K98" s="31">
        <v>325.89999999999998</v>
      </c>
      <c r="L98" s="31">
        <v>320.2</v>
      </c>
      <c r="M98" s="31">
        <v>6.7645600000000004</v>
      </c>
      <c r="N98" s="1"/>
      <c r="O98" s="1"/>
    </row>
    <row r="99" spans="1:15" ht="12.75" customHeight="1">
      <c r="A99" s="51">
        <v>90</v>
      </c>
      <c r="B99" s="53" t="s">
        <v>280</v>
      </c>
      <c r="C99" s="31">
        <v>36266.9</v>
      </c>
      <c r="D99" s="36">
        <v>36335.299999999996</v>
      </c>
      <c r="E99" s="36">
        <v>35921.599999999991</v>
      </c>
      <c r="F99" s="36">
        <v>35576.299999999996</v>
      </c>
      <c r="G99" s="36">
        <v>35162.599999999991</v>
      </c>
      <c r="H99" s="36">
        <v>36680.599999999991</v>
      </c>
      <c r="I99" s="36">
        <v>37094.299999999988</v>
      </c>
      <c r="J99" s="36">
        <v>37439.599999999991</v>
      </c>
      <c r="K99" s="31">
        <v>36749</v>
      </c>
      <c r="L99" s="31">
        <v>35990</v>
      </c>
      <c r="M99" s="31">
        <v>4.4119999999999999E-2</v>
      </c>
      <c r="N99" s="1"/>
      <c r="O99" s="1"/>
    </row>
    <row r="100" spans="1:15" ht="12.75" customHeight="1">
      <c r="A100" s="51">
        <v>91</v>
      </c>
      <c r="B100" s="53" t="s">
        <v>138</v>
      </c>
      <c r="C100" s="31">
        <v>1010.85</v>
      </c>
      <c r="D100" s="36">
        <v>1005.65</v>
      </c>
      <c r="E100" s="36">
        <v>998.44999999999993</v>
      </c>
      <c r="F100" s="36">
        <v>986.05</v>
      </c>
      <c r="G100" s="36">
        <v>978.84999999999991</v>
      </c>
      <c r="H100" s="36">
        <v>1018.05</v>
      </c>
      <c r="I100" s="36">
        <v>1025.25</v>
      </c>
      <c r="J100" s="36">
        <v>1037.6500000000001</v>
      </c>
      <c r="K100" s="31">
        <v>1012.85</v>
      </c>
      <c r="L100" s="31">
        <v>993.25</v>
      </c>
      <c r="M100" s="31">
        <v>161.16363000000001</v>
      </c>
      <c r="N100" s="1"/>
      <c r="O100" s="1"/>
    </row>
    <row r="101" spans="1:15" ht="12.75" customHeight="1">
      <c r="A101" s="51">
        <v>92</v>
      </c>
      <c r="B101" s="53" t="s">
        <v>139</v>
      </c>
      <c r="C101" s="31">
        <v>1449.4</v>
      </c>
      <c r="D101" s="36">
        <v>1448.1833333333334</v>
      </c>
      <c r="E101" s="36">
        <v>1441.2666666666669</v>
      </c>
      <c r="F101" s="36">
        <v>1433.1333333333334</v>
      </c>
      <c r="G101" s="36">
        <v>1426.2166666666669</v>
      </c>
      <c r="H101" s="36">
        <v>1456.3166666666668</v>
      </c>
      <c r="I101" s="36">
        <v>1463.2333333333333</v>
      </c>
      <c r="J101" s="36">
        <v>1471.3666666666668</v>
      </c>
      <c r="K101" s="31">
        <v>1455.1</v>
      </c>
      <c r="L101" s="31">
        <v>1440.05</v>
      </c>
      <c r="M101" s="31">
        <v>2.8724799999999999</v>
      </c>
      <c r="N101" s="1"/>
      <c r="O101" s="1"/>
    </row>
    <row r="102" spans="1:15" ht="12.75" customHeight="1">
      <c r="A102" s="51">
        <v>93</v>
      </c>
      <c r="B102" s="53" t="s">
        <v>140</v>
      </c>
      <c r="C102" s="31">
        <v>543.54999999999995</v>
      </c>
      <c r="D102" s="36">
        <v>544.16666666666663</v>
      </c>
      <c r="E102" s="36">
        <v>539.0333333333333</v>
      </c>
      <c r="F102" s="36">
        <v>534.51666666666665</v>
      </c>
      <c r="G102" s="36">
        <v>529.38333333333333</v>
      </c>
      <c r="H102" s="36">
        <v>548.68333333333328</v>
      </c>
      <c r="I102" s="36">
        <v>553.81666666666672</v>
      </c>
      <c r="J102" s="36">
        <v>558.33333333333326</v>
      </c>
      <c r="K102" s="31">
        <v>549.29999999999995</v>
      </c>
      <c r="L102" s="31">
        <v>539.65</v>
      </c>
      <c r="M102" s="31">
        <v>7.1179800000000002</v>
      </c>
      <c r="N102" s="1"/>
      <c r="O102" s="1"/>
    </row>
    <row r="103" spans="1:15" ht="12.75" customHeight="1">
      <c r="A103" s="51">
        <v>94</v>
      </c>
      <c r="B103" s="53" t="s">
        <v>141</v>
      </c>
      <c r="C103" s="31">
        <v>12.9</v>
      </c>
      <c r="D103" s="36">
        <v>12.966666666666667</v>
      </c>
      <c r="E103" s="36">
        <v>12.583333333333334</v>
      </c>
      <c r="F103" s="36">
        <v>12.266666666666667</v>
      </c>
      <c r="G103" s="36">
        <v>11.883333333333335</v>
      </c>
      <c r="H103" s="36">
        <v>13.283333333333333</v>
      </c>
      <c r="I103" s="36">
        <v>13.666666666666666</v>
      </c>
      <c r="J103" s="36">
        <v>13.983333333333333</v>
      </c>
      <c r="K103" s="31">
        <v>13.35</v>
      </c>
      <c r="L103" s="31">
        <v>12.65</v>
      </c>
      <c r="M103" s="31">
        <v>2378.0659000000001</v>
      </c>
      <c r="N103" s="1"/>
      <c r="O103" s="1"/>
    </row>
    <row r="104" spans="1:15" ht="12.75" customHeight="1">
      <c r="A104" s="51">
        <v>95</v>
      </c>
      <c r="B104" s="53" t="s">
        <v>143</v>
      </c>
      <c r="C104" s="31">
        <v>88.05</v>
      </c>
      <c r="D104" s="36">
        <v>87.850000000000009</v>
      </c>
      <c r="E104" s="36">
        <v>86.200000000000017</v>
      </c>
      <c r="F104" s="36">
        <v>84.350000000000009</v>
      </c>
      <c r="G104" s="36">
        <v>82.700000000000017</v>
      </c>
      <c r="H104" s="36">
        <v>89.700000000000017</v>
      </c>
      <c r="I104" s="36">
        <v>91.350000000000023</v>
      </c>
      <c r="J104" s="36">
        <v>93.200000000000017</v>
      </c>
      <c r="K104" s="31">
        <v>89.5</v>
      </c>
      <c r="L104" s="31">
        <v>86</v>
      </c>
      <c r="M104" s="31">
        <v>459.9502</v>
      </c>
      <c r="N104" s="1"/>
      <c r="O104" s="1"/>
    </row>
    <row r="105" spans="1:15" ht="12.75" customHeight="1">
      <c r="A105" s="51">
        <v>96</v>
      </c>
      <c r="B105" s="53" t="s">
        <v>145</v>
      </c>
      <c r="C105" s="31">
        <v>401.1</v>
      </c>
      <c r="D105" s="36">
        <v>403.86666666666662</v>
      </c>
      <c r="E105" s="36">
        <v>395.53333333333325</v>
      </c>
      <c r="F105" s="36">
        <v>389.96666666666664</v>
      </c>
      <c r="G105" s="36">
        <v>381.63333333333327</v>
      </c>
      <c r="H105" s="36">
        <v>409.43333333333322</v>
      </c>
      <c r="I105" s="36">
        <v>417.76666666666659</v>
      </c>
      <c r="J105" s="36">
        <v>423.3333333333332</v>
      </c>
      <c r="K105" s="31">
        <v>412.2</v>
      </c>
      <c r="L105" s="31">
        <v>398.3</v>
      </c>
      <c r="M105" s="31">
        <v>25.6342</v>
      </c>
      <c r="N105" s="1"/>
      <c r="O105" s="1"/>
    </row>
    <row r="106" spans="1:15" ht="12.75" customHeight="1">
      <c r="A106" s="51">
        <v>97</v>
      </c>
      <c r="B106" s="53" t="s">
        <v>146</v>
      </c>
      <c r="C106" s="31">
        <v>435.5</v>
      </c>
      <c r="D106" s="36">
        <v>436.5333333333333</v>
      </c>
      <c r="E106" s="36">
        <v>431.31666666666661</v>
      </c>
      <c r="F106" s="36">
        <v>427.13333333333333</v>
      </c>
      <c r="G106" s="36">
        <v>421.91666666666663</v>
      </c>
      <c r="H106" s="36">
        <v>440.71666666666658</v>
      </c>
      <c r="I106" s="36">
        <v>445.93333333333328</v>
      </c>
      <c r="J106" s="36">
        <v>450.11666666666656</v>
      </c>
      <c r="K106" s="31">
        <v>441.75</v>
      </c>
      <c r="L106" s="31">
        <v>432.35</v>
      </c>
      <c r="M106" s="31">
        <v>16.068670000000001</v>
      </c>
      <c r="N106" s="1"/>
      <c r="O106" s="1"/>
    </row>
    <row r="107" spans="1:15" ht="12.75" customHeight="1">
      <c r="A107" s="51">
        <v>98</v>
      </c>
      <c r="B107" s="53" t="s">
        <v>282</v>
      </c>
      <c r="C107" s="31">
        <v>428.25</v>
      </c>
      <c r="D107" s="36">
        <v>429.01666666666665</v>
      </c>
      <c r="E107" s="36">
        <v>422.63333333333333</v>
      </c>
      <c r="F107" s="36">
        <v>417.01666666666665</v>
      </c>
      <c r="G107" s="36">
        <v>410.63333333333333</v>
      </c>
      <c r="H107" s="36">
        <v>434.63333333333333</v>
      </c>
      <c r="I107" s="36">
        <v>441.01666666666665</v>
      </c>
      <c r="J107" s="36">
        <v>446.63333333333333</v>
      </c>
      <c r="K107" s="31">
        <v>435.4</v>
      </c>
      <c r="L107" s="31">
        <v>423.4</v>
      </c>
      <c r="M107" s="31">
        <v>15.742660000000001</v>
      </c>
      <c r="N107" s="1"/>
      <c r="O107" s="1"/>
    </row>
    <row r="108" spans="1:15" ht="12.75" customHeight="1">
      <c r="A108" s="51">
        <v>99</v>
      </c>
      <c r="B108" s="53" t="s">
        <v>149</v>
      </c>
      <c r="C108" s="31">
        <v>2897.95</v>
      </c>
      <c r="D108" s="36">
        <v>2903.4666666666667</v>
      </c>
      <c r="E108" s="36">
        <v>2868.1333333333332</v>
      </c>
      <c r="F108" s="36">
        <v>2838.3166666666666</v>
      </c>
      <c r="G108" s="36">
        <v>2802.9833333333331</v>
      </c>
      <c r="H108" s="36">
        <v>2933.2833333333333</v>
      </c>
      <c r="I108" s="36">
        <v>2968.6166666666663</v>
      </c>
      <c r="J108" s="36">
        <v>2998.4333333333334</v>
      </c>
      <c r="K108" s="31">
        <v>2938.8</v>
      </c>
      <c r="L108" s="31">
        <v>2873.65</v>
      </c>
      <c r="M108" s="31">
        <v>8.1864000000000008</v>
      </c>
      <c r="N108" s="1"/>
      <c r="O108" s="1"/>
    </row>
    <row r="109" spans="1:15" ht="12.75" customHeight="1">
      <c r="A109" s="51">
        <v>100</v>
      </c>
      <c r="B109" s="53" t="s">
        <v>150</v>
      </c>
      <c r="C109" s="31">
        <v>1508.95</v>
      </c>
      <c r="D109" s="36">
        <v>1507.9833333333333</v>
      </c>
      <c r="E109" s="36">
        <v>1495.0166666666667</v>
      </c>
      <c r="F109" s="36">
        <v>1481.0833333333333</v>
      </c>
      <c r="G109" s="36">
        <v>1468.1166666666666</v>
      </c>
      <c r="H109" s="36">
        <v>1521.9166666666667</v>
      </c>
      <c r="I109" s="36">
        <v>1534.8833333333334</v>
      </c>
      <c r="J109" s="36">
        <v>1548.8166666666668</v>
      </c>
      <c r="K109" s="31">
        <v>1520.95</v>
      </c>
      <c r="L109" s="31">
        <v>1494.05</v>
      </c>
      <c r="M109" s="31">
        <v>25.680879999999998</v>
      </c>
      <c r="N109" s="1"/>
      <c r="O109" s="1"/>
    </row>
    <row r="110" spans="1:15" ht="12.75" customHeight="1">
      <c r="A110" s="51">
        <v>101</v>
      </c>
      <c r="B110" s="53" t="s">
        <v>151</v>
      </c>
      <c r="C110" s="31">
        <v>190.45</v>
      </c>
      <c r="D110" s="36">
        <v>191.1</v>
      </c>
      <c r="E110" s="36">
        <v>186.85</v>
      </c>
      <c r="F110" s="36">
        <v>183.25</v>
      </c>
      <c r="G110" s="36">
        <v>179</v>
      </c>
      <c r="H110" s="36">
        <v>194.7</v>
      </c>
      <c r="I110" s="36">
        <v>198.95</v>
      </c>
      <c r="J110" s="36">
        <v>202.54999999999998</v>
      </c>
      <c r="K110" s="31">
        <v>195.35</v>
      </c>
      <c r="L110" s="31">
        <v>187.5</v>
      </c>
      <c r="M110" s="31">
        <v>55.55744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1491.15</v>
      </c>
      <c r="D111" s="36">
        <v>1484.0333333333335</v>
      </c>
      <c r="E111" s="36">
        <v>1473.366666666667</v>
      </c>
      <c r="F111" s="36">
        <v>1455.5833333333335</v>
      </c>
      <c r="G111" s="36">
        <v>1444.916666666667</v>
      </c>
      <c r="H111" s="36">
        <v>1501.8166666666671</v>
      </c>
      <c r="I111" s="36">
        <v>1512.4833333333336</v>
      </c>
      <c r="J111" s="36">
        <v>1530.2666666666671</v>
      </c>
      <c r="K111" s="31">
        <v>1494.7</v>
      </c>
      <c r="L111" s="31">
        <v>1466.25</v>
      </c>
      <c r="M111" s="31">
        <v>63.23433</v>
      </c>
      <c r="N111" s="1"/>
      <c r="O111" s="1"/>
    </row>
    <row r="112" spans="1:15" ht="12.75" customHeight="1">
      <c r="A112" s="51">
        <v>103</v>
      </c>
      <c r="B112" s="53" t="s">
        <v>154</v>
      </c>
      <c r="C112" s="31">
        <v>118.8</v>
      </c>
      <c r="D112" s="36">
        <v>119.53333333333335</v>
      </c>
      <c r="E112" s="36">
        <v>116.61666666666669</v>
      </c>
      <c r="F112" s="36">
        <v>114.43333333333334</v>
      </c>
      <c r="G112" s="36">
        <v>111.51666666666668</v>
      </c>
      <c r="H112" s="36">
        <v>121.7166666666667</v>
      </c>
      <c r="I112" s="36">
        <v>124.63333333333335</v>
      </c>
      <c r="J112" s="36">
        <v>126.81666666666671</v>
      </c>
      <c r="K112" s="31">
        <v>122.45</v>
      </c>
      <c r="L112" s="31">
        <v>117.35</v>
      </c>
      <c r="M112" s="31">
        <v>226.10433</v>
      </c>
      <c r="N112" s="1"/>
      <c r="O112" s="1"/>
    </row>
    <row r="113" spans="1:15" ht="12.75" customHeight="1">
      <c r="A113" s="51">
        <v>104</v>
      </c>
      <c r="B113" s="53" t="s">
        <v>155</v>
      </c>
      <c r="C113" s="31">
        <v>1119.3</v>
      </c>
      <c r="D113" s="36">
        <v>1122.0666666666666</v>
      </c>
      <c r="E113" s="36">
        <v>1105.4333333333332</v>
      </c>
      <c r="F113" s="36">
        <v>1091.5666666666666</v>
      </c>
      <c r="G113" s="36">
        <v>1074.9333333333332</v>
      </c>
      <c r="H113" s="36">
        <v>1135.9333333333332</v>
      </c>
      <c r="I113" s="36">
        <v>1152.5666666666664</v>
      </c>
      <c r="J113" s="36">
        <v>1166.4333333333332</v>
      </c>
      <c r="K113" s="31">
        <v>1138.7</v>
      </c>
      <c r="L113" s="31">
        <v>1108.2</v>
      </c>
      <c r="M113" s="31">
        <v>2.42631</v>
      </c>
      <c r="N113" s="1"/>
      <c r="O113" s="1"/>
    </row>
    <row r="114" spans="1:15" ht="12.75" customHeight="1">
      <c r="A114" s="51">
        <v>105</v>
      </c>
      <c r="B114" s="53" t="s">
        <v>156</v>
      </c>
      <c r="C114" s="31">
        <v>749.55</v>
      </c>
      <c r="D114" s="36">
        <v>752.86666666666679</v>
      </c>
      <c r="E114" s="36">
        <v>735.88333333333355</v>
      </c>
      <c r="F114" s="36">
        <v>722.21666666666681</v>
      </c>
      <c r="G114" s="36">
        <v>705.23333333333358</v>
      </c>
      <c r="H114" s="36">
        <v>766.53333333333353</v>
      </c>
      <c r="I114" s="36">
        <v>783.51666666666665</v>
      </c>
      <c r="J114" s="36">
        <v>797.18333333333351</v>
      </c>
      <c r="K114" s="31">
        <v>769.85</v>
      </c>
      <c r="L114" s="31">
        <v>739.2</v>
      </c>
      <c r="M114" s="31">
        <v>48.422229999999999</v>
      </c>
      <c r="N114" s="1"/>
      <c r="O114" s="1"/>
    </row>
    <row r="115" spans="1:15" ht="12.75" customHeight="1">
      <c r="A115" s="51">
        <v>106</v>
      </c>
      <c r="B115" s="53" t="s">
        <v>421</v>
      </c>
      <c r="C115" s="31">
        <v>76.599999999999994</v>
      </c>
      <c r="D115" s="36">
        <v>76.61666666666666</v>
      </c>
      <c r="E115" s="36">
        <v>75.583333333333314</v>
      </c>
      <c r="F115" s="36">
        <v>74.566666666666649</v>
      </c>
      <c r="G115" s="36">
        <v>73.533333333333303</v>
      </c>
      <c r="H115" s="36">
        <v>77.633333333333326</v>
      </c>
      <c r="I115" s="36">
        <v>78.666666666666657</v>
      </c>
      <c r="J115" s="36">
        <v>79.683333333333337</v>
      </c>
      <c r="K115" s="31">
        <v>77.650000000000006</v>
      </c>
      <c r="L115" s="31">
        <v>75.599999999999994</v>
      </c>
      <c r="M115" s="31">
        <v>473.22739000000001</v>
      </c>
      <c r="N115" s="1"/>
      <c r="O115" s="1"/>
    </row>
    <row r="116" spans="1:15" ht="12.75" customHeight="1">
      <c r="A116" s="51">
        <v>107</v>
      </c>
      <c r="B116" s="53" t="s">
        <v>157</v>
      </c>
      <c r="C116" s="31">
        <v>449.15</v>
      </c>
      <c r="D116" s="36">
        <v>453.08333333333331</v>
      </c>
      <c r="E116" s="36">
        <v>444.56666666666661</v>
      </c>
      <c r="F116" s="36">
        <v>439.98333333333329</v>
      </c>
      <c r="G116" s="36">
        <v>431.46666666666658</v>
      </c>
      <c r="H116" s="36">
        <v>457.66666666666663</v>
      </c>
      <c r="I116" s="36">
        <v>466.18333333333339</v>
      </c>
      <c r="J116" s="36">
        <v>470.76666666666665</v>
      </c>
      <c r="K116" s="31">
        <v>461.6</v>
      </c>
      <c r="L116" s="31">
        <v>448.5</v>
      </c>
      <c r="M116" s="31">
        <v>186.67894999999999</v>
      </c>
      <c r="N116" s="1"/>
      <c r="O116" s="1"/>
    </row>
    <row r="117" spans="1:15" ht="12.75" customHeight="1">
      <c r="A117" s="51">
        <v>108</v>
      </c>
      <c r="B117" s="53" t="s">
        <v>158</v>
      </c>
      <c r="C117" s="31">
        <v>686.25</v>
      </c>
      <c r="D117" s="36">
        <v>686.69999999999993</v>
      </c>
      <c r="E117" s="36">
        <v>675.94999999999982</v>
      </c>
      <c r="F117" s="36">
        <v>665.64999999999986</v>
      </c>
      <c r="G117" s="36">
        <v>654.89999999999975</v>
      </c>
      <c r="H117" s="36">
        <v>696.99999999999989</v>
      </c>
      <c r="I117" s="36">
        <v>707.75000000000011</v>
      </c>
      <c r="J117" s="36">
        <v>718.05</v>
      </c>
      <c r="K117" s="31">
        <v>697.45</v>
      </c>
      <c r="L117" s="31">
        <v>676.4</v>
      </c>
      <c r="M117" s="31">
        <v>21.318020000000001</v>
      </c>
      <c r="N117" s="1"/>
      <c r="O117" s="1"/>
    </row>
    <row r="118" spans="1:15" ht="12.75" customHeight="1">
      <c r="A118" s="51">
        <v>109</v>
      </c>
      <c r="B118" s="53" t="s">
        <v>283</v>
      </c>
      <c r="C118" s="31">
        <v>451.8</v>
      </c>
      <c r="D118" s="36">
        <v>458.48333333333329</v>
      </c>
      <c r="E118" s="36">
        <v>439.96666666666658</v>
      </c>
      <c r="F118" s="36">
        <v>428.13333333333327</v>
      </c>
      <c r="G118" s="36">
        <v>409.61666666666656</v>
      </c>
      <c r="H118" s="36">
        <v>470.31666666666661</v>
      </c>
      <c r="I118" s="36">
        <v>488.83333333333337</v>
      </c>
      <c r="J118" s="36">
        <v>500.66666666666663</v>
      </c>
      <c r="K118" s="31">
        <v>477</v>
      </c>
      <c r="L118" s="31">
        <v>446.65</v>
      </c>
      <c r="M118" s="31">
        <v>85.666409999999999</v>
      </c>
      <c r="N118" s="1"/>
      <c r="O118" s="1"/>
    </row>
    <row r="119" spans="1:15" ht="12.75" customHeight="1">
      <c r="A119" s="51">
        <v>110</v>
      </c>
      <c r="B119" s="53" t="s">
        <v>160</v>
      </c>
      <c r="C119" s="31">
        <v>839.35</v>
      </c>
      <c r="D119" s="36">
        <v>838.30000000000007</v>
      </c>
      <c r="E119" s="36">
        <v>823.15000000000009</v>
      </c>
      <c r="F119" s="36">
        <v>806.95</v>
      </c>
      <c r="G119" s="36">
        <v>791.80000000000007</v>
      </c>
      <c r="H119" s="36">
        <v>854.50000000000011</v>
      </c>
      <c r="I119" s="36">
        <v>869.65</v>
      </c>
      <c r="J119" s="36">
        <v>885.85000000000014</v>
      </c>
      <c r="K119" s="31">
        <v>853.45</v>
      </c>
      <c r="L119" s="31">
        <v>822.1</v>
      </c>
      <c r="M119" s="31">
        <v>71.420370000000005</v>
      </c>
      <c r="N119" s="1"/>
      <c r="O119" s="1"/>
    </row>
    <row r="120" spans="1:15" ht="12.75" customHeight="1">
      <c r="A120" s="51">
        <v>111</v>
      </c>
      <c r="B120" s="53" t="s">
        <v>161</v>
      </c>
      <c r="C120" s="31">
        <v>559.75</v>
      </c>
      <c r="D120" s="36">
        <v>560.25</v>
      </c>
      <c r="E120" s="36">
        <v>555.5</v>
      </c>
      <c r="F120" s="36">
        <v>551.25</v>
      </c>
      <c r="G120" s="36">
        <v>546.5</v>
      </c>
      <c r="H120" s="36">
        <v>564.5</v>
      </c>
      <c r="I120" s="36">
        <v>569.25</v>
      </c>
      <c r="J120" s="36">
        <v>573.5</v>
      </c>
      <c r="K120" s="31">
        <v>565</v>
      </c>
      <c r="L120" s="31">
        <v>556</v>
      </c>
      <c r="M120" s="31">
        <v>14.59271</v>
      </c>
      <c r="N120" s="1"/>
      <c r="O120" s="1"/>
    </row>
    <row r="121" spans="1:15" ht="12.75" customHeight="1">
      <c r="A121" s="51">
        <v>112</v>
      </c>
      <c r="B121" s="53" t="s">
        <v>162</v>
      </c>
      <c r="C121" s="31">
        <v>1838.45</v>
      </c>
      <c r="D121" s="36">
        <v>1834.05</v>
      </c>
      <c r="E121" s="36">
        <v>1825.1</v>
      </c>
      <c r="F121" s="36">
        <v>1811.75</v>
      </c>
      <c r="G121" s="36">
        <v>1802.8</v>
      </c>
      <c r="H121" s="36">
        <v>1847.3999999999999</v>
      </c>
      <c r="I121" s="36">
        <v>1856.3500000000001</v>
      </c>
      <c r="J121" s="36">
        <v>1869.6999999999998</v>
      </c>
      <c r="K121" s="31">
        <v>1843</v>
      </c>
      <c r="L121" s="31">
        <v>1820.7</v>
      </c>
      <c r="M121" s="31">
        <v>29.854659999999999</v>
      </c>
      <c r="N121" s="1"/>
      <c r="O121" s="1"/>
    </row>
    <row r="122" spans="1:15" ht="12.75" customHeight="1">
      <c r="A122" s="51">
        <v>113</v>
      </c>
      <c r="B122" s="53" t="s">
        <v>163</v>
      </c>
      <c r="C122" s="31">
        <v>153.80000000000001</v>
      </c>
      <c r="D122" s="36">
        <v>153.95000000000002</v>
      </c>
      <c r="E122" s="36">
        <v>151.45000000000005</v>
      </c>
      <c r="F122" s="36">
        <v>149.10000000000002</v>
      </c>
      <c r="G122" s="36">
        <v>146.60000000000005</v>
      </c>
      <c r="H122" s="36">
        <v>156.30000000000004</v>
      </c>
      <c r="I122" s="36">
        <v>158.79999999999998</v>
      </c>
      <c r="J122" s="36">
        <v>161.15000000000003</v>
      </c>
      <c r="K122" s="31">
        <v>156.44999999999999</v>
      </c>
      <c r="L122" s="31">
        <v>151.6</v>
      </c>
      <c r="M122" s="31">
        <v>46.347459999999998</v>
      </c>
      <c r="N122" s="1"/>
      <c r="O122" s="1"/>
    </row>
    <row r="123" spans="1:15" ht="12.75" customHeight="1">
      <c r="A123" s="51">
        <v>114</v>
      </c>
      <c r="B123" s="53" t="s">
        <v>164</v>
      </c>
      <c r="C123" s="31">
        <v>2638.55</v>
      </c>
      <c r="D123" s="36">
        <v>2651.7166666666667</v>
      </c>
      <c r="E123" s="36">
        <v>2593.8833333333332</v>
      </c>
      <c r="F123" s="36">
        <v>2549.2166666666667</v>
      </c>
      <c r="G123" s="36">
        <v>2491.3833333333332</v>
      </c>
      <c r="H123" s="36">
        <v>2696.3833333333332</v>
      </c>
      <c r="I123" s="36">
        <v>2754.2166666666662</v>
      </c>
      <c r="J123" s="36">
        <v>2798.8833333333332</v>
      </c>
      <c r="K123" s="31">
        <v>2709.55</v>
      </c>
      <c r="L123" s="31">
        <v>2607.0500000000002</v>
      </c>
      <c r="M123" s="31">
        <v>1.92252</v>
      </c>
      <c r="N123" s="1"/>
      <c r="O123" s="1"/>
    </row>
    <row r="124" spans="1:15" ht="12.75" customHeight="1">
      <c r="A124" s="51">
        <v>115</v>
      </c>
      <c r="B124" s="53" t="s">
        <v>165</v>
      </c>
      <c r="C124" s="31">
        <v>383.65</v>
      </c>
      <c r="D124" s="36">
        <v>387.15000000000003</v>
      </c>
      <c r="E124" s="36">
        <v>378.00000000000006</v>
      </c>
      <c r="F124" s="36">
        <v>372.35</v>
      </c>
      <c r="G124" s="36">
        <v>363.20000000000005</v>
      </c>
      <c r="H124" s="36">
        <v>392.80000000000007</v>
      </c>
      <c r="I124" s="36">
        <v>401.95000000000005</v>
      </c>
      <c r="J124" s="36">
        <v>407.60000000000008</v>
      </c>
      <c r="K124" s="31">
        <v>396.3</v>
      </c>
      <c r="L124" s="31">
        <v>381.5</v>
      </c>
      <c r="M124" s="31">
        <v>33.229770000000002</v>
      </c>
      <c r="N124" s="1"/>
      <c r="O124" s="1"/>
    </row>
    <row r="125" spans="1:15" ht="12.75" customHeight="1">
      <c r="A125" s="51">
        <v>116</v>
      </c>
      <c r="B125" s="53" t="s">
        <v>166</v>
      </c>
      <c r="C125" s="31">
        <v>532.29999999999995</v>
      </c>
      <c r="D125" s="36">
        <v>531.4</v>
      </c>
      <c r="E125" s="36">
        <v>518.9</v>
      </c>
      <c r="F125" s="36">
        <v>505.5</v>
      </c>
      <c r="G125" s="36">
        <v>493</v>
      </c>
      <c r="H125" s="36">
        <v>544.79999999999995</v>
      </c>
      <c r="I125" s="36">
        <v>557.29999999999995</v>
      </c>
      <c r="J125" s="36">
        <v>570.69999999999993</v>
      </c>
      <c r="K125" s="31">
        <v>543.9</v>
      </c>
      <c r="L125" s="31">
        <v>518</v>
      </c>
      <c r="M125" s="31">
        <v>73.886960000000002</v>
      </c>
      <c r="N125" s="1"/>
      <c r="O125" s="1"/>
    </row>
    <row r="126" spans="1:15" ht="12.75" customHeight="1">
      <c r="A126" s="51">
        <v>117</v>
      </c>
      <c r="B126" s="53" t="s">
        <v>284</v>
      </c>
      <c r="C126" s="31">
        <v>772.45</v>
      </c>
      <c r="D126" s="36">
        <v>781.94999999999993</v>
      </c>
      <c r="E126" s="36">
        <v>760.49999999999989</v>
      </c>
      <c r="F126" s="36">
        <v>748.55</v>
      </c>
      <c r="G126" s="36">
        <v>727.09999999999991</v>
      </c>
      <c r="H126" s="36">
        <v>793.89999999999986</v>
      </c>
      <c r="I126" s="36">
        <v>815.34999999999991</v>
      </c>
      <c r="J126" s="36">
        <v>827.29999999999984</v>
      </c>
      <c r="K126" s="31">
        <v>803.4</v>
      </c>
      <c r="L126" s="31">
        <v>770</v>
      </c>
      <c r="M126" s="31">
        <v>69.271640000000005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3378.45</v>
      </c>
      <c r="D127" s="36">
        <v>3391.4833333333336</v>
      </c>
      <c r="E127" s="36">
        <v>3352.9666666666672</v>
      </c>
      <c r="F127" s="36">
        <v>3327.4833333333336</v>
      </c>
      <c r="G127" s="36">
        <v>3288.9666666666672</v>
      </c>
      <c r="H127" s="36">
        <v>3416.9666666666672</v>
      </c>
      <c r="I127" s="36">
        <v>3455.4833333333336</v>
      </c>
      <c r="J127" s="36">
        <v>3480.9666666666672</v>
      </c>
      <c r="K127" s="31">
        <v>3430</v>
      </c>
      <c r="L127" s="31">
        <v>3366</v>
      </c>
      <c r="M127" s="31">
        <v>24.288910000000001</v>
      </c>
      <c r="N127" s="1"/>
      <c r="O127" s="1"/>
    </row>
    <row r="128" spans="1:15" ht="12.75" customHeight="1">
      <c r="A128" s="51">
        <v>119</v>
      </c>
      <c r="B128" s="53" t="s">
        <v>168</v>
      </c>
      <c r="C128" s="31">
        <v>5708.7</v>
      </c>
      <c r="D128" s="36">
        <v>5682.5666666666666</v>
      </c>
      <c r="E128" s="36">
        <v>5611.1333333333332</v>
      </c>
      <c r="F128" s="36">
        <v>5513.5666666666666</v>
      </c>
      <c r="G128" s="36">
        <v>5442.1333333333332</v>
      </c>
      <c r="H128" s="36">
        <v>5780.1333333333332</v>
      </c>
      <c r="I128" s="36">
        <v>5851.5666666666657</v>
      </c>
      <c r="J128" s="36">
        <v>5949.1333333333332</v>
      </c>
      <c r="K128" s="31">
        <v>5754</v>
      </c>
      <c r="L128" s="31">
        <v>5585</v>
      </c>
      <c r="M128" s="31">
        <v>7.8009599999999999</v>
      </c>
      <c r="N128" s="1"/>
      <c r="O128" s="1"/>
    </row>
    <row r="129" spans="1:15" ht="12.75" customHeight="1">
      <c r="A129" s="51">
        <v>120</v>
      </c>
      <c r="B129" s="53" t="s">
        <v>169</v>
      </c>
      <c r="C129" s="31">
        <v>4939.05</v>
      </c>
      <c r="D129" s="36">
        <v>4939.5666666666666</v>
      </c>
      <c r="E129" s="36">
        <v>4890.4833333333336</v>
      </c>
      <c r="F129" s="36">
        <v>4841.916666666667</v>
      </c>
      <c r="G129" s="36">
        <v>4792.8333333333339</v>
      </c>
      <c r="H129" s="36">
        <v>4988.1333333333332</v>
      </c>
      <c r="I129" s="36">
        <v>5037.2166666666672</v>
      </c>
      <c r="J129" s="36">
        <v>5085.7833333333328</v>
      </c>
      <c r="K129" s="31">
        <v>4988.6499999999996</v>
      </c>
      <c r="L129" s="31">
        <v>4891</v>
      </c>
      <c r="M129" s="31">
        <v>2.1408200000000002</v>
      </c>
      <c r="N129" s="1"/>
      <c r="O129" s="1"/>
    </row>
    <row r="130" spans="1:15" ht="12.75" customHeight="1">
      <c r="A130" s="51">
        <v>121</v>
      </c>
      <c r="B130" s="53" t="s">
        <v>170</v>
      </c>
      <c r="C130" s="31">
        <v>1239.3499999999999</v>
      </c>
      <c r="D130" s="36">
        <v>1241.9833333333333</v>
      </c>
      <c r="E130" s="36">
        <v>1227.9666666666667</v>
      </c>
      <c r="F130" s="36">
        <v>1216.5833333333333</v>
      </c>
      <c r="G130" s="36">
        <v>1202.5666666666666</v>
      </c>
      <c r="H130" s="36">
        <v>1253.3666666666668</v>
      </c>
      <c r="I130" s="36">
        <v>1267.3833333333337</v>
      </c>
      <c r="J130" s="36">
        <v>1278.7666666666669</v>
      </c>
      <c r="K130" s="31">
        <v>1256</v>
      </c>
      <c r="L130" s="31">
        <v>1230.5999999999999</v>
      </c>
      <c r="M130" s="31">
        <v>5.6046300000000002</v>
      </c>
      <c r="N130" s="1"/>
      <c r="O130" s="1"/>
    </row>
    <row r="131" spans="1:15" ht="12.75" customHeight="1">
      <c r="A131" s="51">
        <v>122</v>
      </c>
      <c r="B131" s="53" t="s">
        <v>171</v>
      </c>
      <c r="C131" s="31">
        <v>1668.55</v>
      </c>
      <c r="D131" s="36">
        <v>1679.75</v>
      </c>
      <c r="E131" s="36">
        <v>1651.35</v>
      </c>
      <c r="F131" s="36">
        <v>1634.1499999999999</v>
      </c>
      <c r="G131" s="36">
        <v>1605.7499999999998</v>
      </c>
      <c r="H131" s="36">
        <v>1696.95</v>
      </c>
      <c r="I131" s="36">
        <v>1725.3500000000001</v>
      </c>
      <c r="J131" s="36">
        <v>1742.5500000000002</v>
      </c>
      <c r="K131" s="31">
        <v>1708.15</v>
      </c>
      <c r="L131" s="31">
        <v>1662.55</v>
      </c>
      <c r="M131" s="31">
        <v>19.426670000000001</v>
      </c>
      <c r="N131" s="1"/>
      <c r="O131" s="1"/>
    </row>
    <row r="132" spans="1:15" ht="12.75" customHeight="1">
      <c r="A132" s="51">
        <v>123</v>
      </c>
      <c r="B132" s="53" t="s">
        <v>172</v>
      </c>
      <c r="C132" s="31">
        <v>273.25</v>
      </c>
      <c r="D132" s="36">
        <v>273.48333333333335</v>
      </c>
      <c r="E132" s="36">
        <v>270.31666666666672</v>
      </c>
      <c r="F132" s="36">
        <v>267.38333333333338</v>
      </c>
      <c r="G132" s="36">
        <v>264.21666666666675</v>
      </c>
      <c r="H132" s="36">
        <v>276.41666666666669</v>
      </c>
      <c r="I132" s="36">
        <v>279.58333333333331</v>
      </c>
      <c r="J132" s="36">
        <v>282.51666666666665</v>
      </c>
      <c r="K132" s="31">
        <v>276.64999999999998</v>
      </c>
      <c r="L132" s="31">
        <v>270.55</v>
      </c>
      <c r="M132" s="31">
        <v>33.139290000000003</v>
      </c>
      <c r="N132" s="1"/>
      <c r="O132" s="1"/>
    </row>
    <row r="133" spans="1:15" ht="12.75" customHeight="1">
      <c r="A133" s="51">
        <v>124</v>
      </c>
      <c r="B133" s="53" t="s">
        <v>861</v>
      </c>
      <c r="C133" s="31">
        <v>1952.85</v>
      </c>
      <c r="D133" s="36">
        <v>1971.3</v>
      </c>
      <c r="E133" s="36">
        <v>1926.55</v>
      </c>
      <c r="F133" s="36">
        <v>1900.25</v>
      </c>
      <c r="G133" s="36">
        <v>1855.5</v>
      </c>
      <c r="H133" s="36">
        <v>1997.6</v>
      </c>
      <c r="I133" s="36">
        <v>2042.35</v>
      </c>
      <c r="J133" s="36">
        <v>2068.6499999999996</v>
      </c>
      <c r="K133" s="31">
        <v>2016.05</v>
      </c>
      <c r="L133" s="31">
        <v>1945</v>
      </c>
      <c r="M133" s="31">
        <v>1.00528</v>
      </c>
      <c r="N133" s="1"/>
      <c r="O133" s="1"/>
    </row>
    <row r="134" spans="1:15" ht="12.75" customHeight="1">
      <c r="A134" s="51">
        <v>125</v>
      </c>
      <c r="B134" s="53" t="s">
        <v>174</v>
      </c>
      <c r="C134" s="31">
        <v>530.5</v>
      </c>
      <c r="D134" s="36">
        <v>531.73333333333335</v>
      </c>
      <c r="E134" s="36">
        <v>526.26666666666665</v>
      </c>
      <c r="F134" s="36">
        <v>522.0333333333333</v>
      </c>
      <c r="G134" s="36">
        <v>516.56666666666661</v>
      </c>
      <c r="H134" s="36">
        <v>535.9666666666667</v>
      </c>
      <c r="I134" s="36">
        <v>541.43333333333339</v>
      </c>
      <c r="J134" s="36">
        <v>545.66666666666674</v>
      </c>
      <c r="K134" s="31">
        <v>537.20000000000005</v>
      </c>
      <c r="L134" s="31">
        <v>527.5</v>
      </c>
      <c r="M134" s="31">
        <v>17.619599999999998</v>
      </c>
      <c r="N134" s="1"/>
      <c r="O134" s="1"/>
    </row>
    <row r="135" spans="1:15" ht="12.75" customHeight="1">
      <c r="A135" s="51">
        <v>126</v>
      </c>
      <c r="B135" s="53" t="s">
        <v>175</v>
      </c>
      <c r="C135" s="31">
        <v>10618.55</v>
      </c>
      <c r="D135" s="36">
        <v>10639.183333333332</v>
      </c>
      <c r="E135" s="36">
        <v>10530.366666666665</v>
      </c>
      <c r="F135" s="36">
        <v>10442.183333333332</v>
      </c>
      <c r="G135" s="36">
        <v>10333.366666666665</v>
      </c>
      <c r="H135" s="36">
        <v>10727.366666666665</v>
      </c>
      <c r="I135" s="36">
        <v>10836.183333333334</v>
      </c>
      <c r="J135" s="36">
        <v>10924.366666666665</v>
      </c>
      <c r="K135" s="31">
        <v>10748</v>
      </c>
      <c r="L135" s="31">
        <v>10551</v>
      </c>
      <c r="M135" s="31">
        <v>5.4837300000000004</v>
      </c>
      <c r="N135" s="1"/>
      <c r="O135" s="1"/>
    </row>
    <row r="136" spans="1:15" ht="12.75" customHeight="1">
      <c r="A136" s="51">
        <v>127</v>
      </c>
      <c r="B136" s="53" t="s">
        <v>286</v>
      </c>
      <c r="C136" s="31">
        <v>678.2</v>
      </c>
      <c r="D136" s="36">
        <v>675.28333333333342</v>
      </c>
      <c r="E136" s="36">
        <v>668.36666666666679</v>
      </c>
      <c r="F136" s="36">
        <v>658.53333333333342</v>
      </c>
      <c r="G136" s="36">
        <v>651.61666666666679</v>
      </c>
      <c r="H136" s="36">
        <v>685.11666666666679</v>
      </c>
      <c r="I136" s="36">
        <v>692.03333333333353</v>
      </c>
      <c r="J136" s="36">
        <v>701.86666666666679</v>
      </c>
      <c r="K136" s="31">
        <v>682.2</v>
      </c>
      <c r="L136" s="31">
        <v>665.45</v>
      </c>
      <c r="M136" s="31">
        <v>15.94882</v>
      </c>
      <c r="N136" s="1"/>
      <c r="O136" s="1"/>
    </row>
    <row r="137" spans="1:15" ht="12.75" customHeight="1">
      <c r="A137" s="51">
        <v>128</v>
      </c>
      <c r="B137" s="53" t="s">
        <v>176</v>
      </c>
      <c r="C137" s="31">
        <v>1045.25</v>
      </c>
      <c r="D137" s="36">
        <v>1050.3333333333333</v>
      </c>
      <c r="E137" s="36">
        <v>1027.6666666666665</v>
      </c>
      <c r="F137" s="36">
        <v>1010.0833333333333</v>
      </c>
      <c r="G137" s="36">
        <v>987.41666666666652</v>
      </c>
      <c r="H137" s="36">
        <v>1067.9166666666665</v>
      </c>
      <c r="I137" s="36">
        <v>1090.583333333333</v>
      </c>
      <c r="J137" s="36">
        <v>1108.1666666666665</v>
      </c>
      <c r="K137" s="31">
        <v>1073</v>
      </c>
      <c r="L137" s="31">
        <v>1032.75</v>
      </c>
      <c r="M137" s="31">
        <v>9.0822400000000005</v>
      </c>
      <c r="N137" s="1"/>
      <c r="O137" s="1"/>
    </row>
    <row r="138" spans="1:15" ht="12.75" customHeight="1">
      <c r="A138" s="51">
        <v>129</v>
      </c>
      <c r="B138" s="53" t="s">
        <v>179</v>
      </c>
      <c r="C138" s="31">
        <v>1035.8</v>
      </c>
      <c r="D138" s="36">
        <v>1033.9333333333334</v>
      </c>
      <c r="E138" s="36">
        <v>1027.9166666666667</v>
      </c>
      <c r="F138" s="36">
        <v>1020.0333333333333</v>
      </c>
      <c r="G138" s="36">
        <v>1014.0166666666667</v>
      </c>
      <c r="H138" s="36">
        <v>1041.8166666666668</v>
      </c>
      <c r="I138" s="36">
        <v>1047.8333333333333</v>
      </c>
      <c r="J138" s="36">
        <v>1055.7166666666669</v>
      </c>
      <c r="K138" s="31">
        <v>1039.95</v>
      </c>
      <c r="L138" s="31">
        <v>1026.05</v>
      </c>
      <c r="M138" s="31">
        <v>3.89168</v>
      </c>
      <c r="N138" s="1"/>
      <c r="O138" s="1"/>
    </row>
    <row r="139" spans="1:15" ht="12.75" customHeight="1">
      <c r="A139" s="51">
        <v>130</v>
      </c>
      <c r="B139" s="53" t="s">
        <v>181</v>
      </c>
      <c r="C139" s="31">
        <v>95</v>
      </c>
      <c r="D139" s="36">
        <v>94.516666666666652</v>
      </c>
      <c r="E139" s="36">
        <v>93.5833333333333</v>
      </c>
      <c r="F139" s="36">
        <v>92.166666666666643</v>
      </c>
      <c r="G139" s="36">
        <v>91.233333333333292</v>
      </c>
      <c r="H139" s="36">
        <v>95.933333333333309</v>
      </c>
      <c r="I139" s="36">
        <v>96.866666666666646</v>
      </c>
      <c r="J139" s="36">
        <v>98.283333333333317</v>
      </c>
      <c r="K139" s="31">
        <v>95.45</v>
      </c>
      <c r="L139" s="31">
        <v>93.1</v>
      </c>
      <c r="M139" s="31">
        <v>143.19193999999999</v>
      </c>
      <c r="N139" s="1"/>
      <c r="O139" s="1"/>
    </row>
    <row r="140" spans="1:15" ht="12.75" customHeight="1">
      <c r="A140" s="51">
        <v>131</v>
      </c>
      <c r="B140" s="53" t="s">
        <v>182</v>
      </c>
      <c r="C140" s="31">
        <v>2427.0500000000002</v>
      </c>
      <c r="D140" s="36">
        <v>2428.0166666666669</v>
      </c>
      <c r="E140" s="36">
        <v>2401.0333333333338</v>
      </c>
      <c r="F140" s="36">
        <v>2375.0166666666669</v>
      </c>
      <c r="G140" s="36">
        <v>2348.0333333333338</v>
      </c>
      <c r="H140" s="36">
        <v>2454.0333333333338</v>
      </c>
      <c r="I140" s="36">
        <v>2481.0166666666664</v>
      </c>
      <c r="J140" s="36">
        <v>2507.0333333333338</v>
      </c>
      <c r="K140" s="31">
        <v>2455</v>
      </c>
      <c r="L140" s="31">
        <v>2402</v>
      </c>
      <c r="M140" s="31">
        <v>5.2946799999999996</v>
      </c>
      <c r="N140" s="1"/>
      <c r="O140" s="1"/>
    </row>
    <row r="141" spans="1:15" ht="12.75" customHeight="1">
      <c r="A141" s="51">
        <v>132</v>
      </c>
      <c r="B141" s="53" t="s">
        <v>183</v>
      </c>
      <c r="C141" s="31">
        <v>117949.4</v>
      </c>
      <c r="D141" s="36">
        <v>117690.15000000001</v>
      </c>
      <c r="E141" s="36">
        <v>117280.50000000001</v>
      </c>
      <c r="F141" s="36">
        <v>116611.6</v>
      </c>
      <c r="G141" s="36">
        <v>116201.95000000001</v>
      </c>
      <c r="H141" s="36">
        <v>118359.05000000002</v>
      </c>
      <c r="I141" s="36">
        <v>118768.70000000001</v>
      </c>
      <c r="J141" s="36">
        <v>119437.60000000002</v>
      </c>
      <c r="K141" s="31">
        <v>118099.8</v>
      </c>
      <c r="L141" s="31">
        <v>117021.25</v>
      </c>
      <c r="M141" s="31">
        <v>7.6840000000000006E-2</v>
      </c>
      <c r="N141" s="1"/>
      <c r="O141" s="1"/>
    </row>
    <row r="142" spans="1:15" ht="12.75" customHeight="1">
      <c r="A142" s="51">
        <v>133</v>
      </c>
      <c r="B142" s="53" t="s">
        <v>287</v>
      </c>
      <c r="C142" s="31">
        <v>61.9</v>
      </c>
      <c r="D142" s="36">
        <v>61.6</v>
      </c>
      <c r="E142" s="36">
        <v>61.050000000000004</v>
      </c>
      <c r="F142" s="36">
        <v>60.2</v>
      </c>
      <c r="G142" s="36">
        <v>59.650000000000006</v>
      </c>
      <c r="H142" s="36">
        <v>62.45</v>
      </c>
      <c r="I142" s="36">
        <v>63</v>
      </c>
      <c r="J142" s="36">
        <v>63.85</v>
      </c>
      <c r="K142" s="31">
        <v>62.15</v>
      </c>
      <c r="L142" s="31">
        <v>60.75</v>
      </c>
      <c r="M142" s="31">
        <v>66.195250000000001</v>
      </c>
      <c r="N142" s="1"/>
      <c r="O142" s="1"/>
    </row>
    <row r="143" spans="1:15" ht="12.75" customHeight="1">
      <c r="A143" s="51">
        <v>134</v>
      </c>
      <c r="B143" s="53" t="s">
        <v>184</v>
      </c>
      <c r="C143" s="31">
        <v>1440.65</v>
      </c>
      <c r="D143" s="36">
        <v>1441.6666666666667</v>
      </c>
      <c r="E143" s="36">
        <v>1421.3333333333335</v>
      </c>
      <c r="F143" s="36">
        <v>1402.0166666666667</v>
      </c>
      <c r="G143" s="36">
        <v>1381.6833333333334</v>
      </c>
      <c r="H143" s="36">
        <v>1460.9833333333336</v>
      </c>
      <c r="I143" s="36">
        <v>1481.3166666666671</v>
      </c>
      <c r="J143" s="36">
        <v>1500.6333333333337</v>
      </c>
      <c r="K143" s="31">
        <v>1462</v>
      </c>
      <c r="L143" s="31">
        <v>1422.35</v>
      </c>
      <c r="M143" s="31">
        <v>2.7460599999999999</v>
      </c>
      <c r="N143" s="1"/>
      <c r="O143" s="1"/>
    </row>
    <row r="144" spans="1:15" ht="12.75" customHeight="1">
      <c r="A144" s="51">
        <v>135</v>
      </c>
      <c r="B144" s="53" t="s">
        <v>186</v>
      </c>
      <c r="C144" s="31">
        <v>4745.6499999999996</v>
      </c>
      <c r="D144" s="36">
        <v>4756.4666666666662</v>
      </c>
      <c r="E144" s="36">
        <v>4670.6833333333325</v>
      </c>
      <c r="F144" s="36">
        <v>4595.7166666666662</v>
      </c>
      <c r="G144" s="36">
        <v>4509.9333333333325</v>
      </c>
      <c r="H144" s="36">
        <v>4831.4333333333325</v>
      </c>
      <c r="I144" s="36">
        <v>4917.2166666666672</v>
      </c>
      <c r="J144" s="36">
        <v>4992.1833333333325</v>
      </c>
      <c r="K144" s="31">
        <v>4842.25</v>
      </c>
      <c r="L144" s="31">
        <v>4681.5</v>
      </c>
      <c r="M144" s="31">
        <v>2.6996799999999999</v>
      </c>
      <c r="N144" s="1"/>
      <c r="O144" s="1"/>
    </row>
    <row r="145" spans="1:15" ht="12.75" customHeight="1">
      <c r="A145" s="51">
        <v>136</v>
      </c>
      <c r="B145" s="53" t="s">
        <v>187</v>
      </c>
      <c r="C145" s="31">
        <v>3802.9</v>
      </c>
      <c r="D145" s="36">
        <v>3795.2666666666664</v>
      </c>
      <c r="E145" s="36">
        <v>3762.6333333333328</v>
      </c>
      <c r="F145" s="36">
        <v>3722.3666666666663</v>
      </c>
      <c r="G145" s="36">
        <v>3689.7333333333327</v>
      </c>
      <c r="H145" s="36">
        <v>3835.5333333333328</v>
      </c>
      <c r="I145" s="36">
        <v>3868.1666666666661</v>
      </c>
      <c r="J145" s="36">
        <v>3908.4333333333329</v>
      </c>
      <c r="K145" s="31">
        <v>3827.9</v>
      </c>
      <c r="L145" s="31">
        <v>3755</v>
      </c>
      <c r="M145" s="31">
        <v>1.3051699999999999</v>
      </c>
      <c r="N145" s="1"/>
      <c r="O145" s="1"/>
    </row>
    <row r="146" spans="1:15" ht="12.75" customHeight="1">
      <c r="A146" s="51">
        <v>137</v>
      </c>
      <c r="B146" s="53" t="s">
        <v>188</v>
      </c>
      <c r="C146" s="31">
        <v>24789.599999999999</v>
      </c>
      <c r="D146" s="36">
        <v>24907.216666666664</v>
      </c>
      <c r="E146" s="36">
        <v>24638.733333333326</v>
      </c>
      <c r="F146" s="36">
        <v>24487.866666666661</v>
      </c>
      <c r="G146" s="36">
        <v>24219.383333333324</v>
      </c>
      <c r="H146" s="36">
        <v>25058.083333333328</v>
      </c>
      <c r="I146" s="36">
        <v>25326.566666666666</v>
      </c>
      <c r="J146" s="36">
        <v>25477.433333333331</v>
      </c>
      <c r="K146" s="31">
        <v>25175.7</v>
      </c>
      <c r="L146" s="31">
        <v>24756.35</v>
      </c>
      <c r="M146" s="31">
        <v>0.70076000000000005</v>
      </c>
      <c r="N146" s="1"/>
      <c r="O146" s="1"/>
    </row>
    <row r="147" spans="1:15" ht="12.75" customHeight="1">
      <c r="A147" s="51">
        <v>138</v>
      </c>
      <c r="B147" s="53" t="s">
        <v>466</v>
      </c>
      <c r="C147" s="31">
        <v>63.2</v>
      </c>
      <c r="D147" s="36">
        <v>63.533333333333339</v>
      </c>
      <c r="E147" s="36">
        <v>61.366666666666674</v>
      </c>
      <c r="F147" s="36">
        <v>59.533333333333339</v>
      </c>
      <c r="G147" s="36">
        <v>57.366666666666674</v>
      </c>
      <c r="H147" s="36">
        <v>65.366666666666674</v>
      </c>
      <c r="I147" s="36">
        <v>67.533333333333346</v>
      </c>
      <c r="J147" s="36">
        <v>69.366666666666674</v>
      </c>
      <c r="K147" s="31">
        <v>65.7</v>
      </c>
      <c r="L147" s="31">
        <v>61.7</v>
      </c>
      <c r="M147" s="31">
        <v>413.23842999999999</v>
      </c>
      <c r="N147" s="1"/>
      <c r="O147" s="1"/>
    </row>
    <row r="148" spans="1:15" ht="12.75" customHeight="1">
      <c r="A148" s="51">
        <v>139</v>
      </c>
      <c r="B148" s="53" t="s">
        <v>189</v>
      </c>
      <c r="C148" s="31">
        <v>183.6</v>
      </c>
      <c r="D148" s="36">
        <v>184.5</v>
      </c>
      <c r="E148" s="36">
        <v>180</v>
      </c>
      <c r="F148" s="36">
        <v>176.4</v>
      </c>
      <c r="G148" s="36">
        <v>171.9</v>
      </c>
      <c r="H148" s="36">
        <v>188.1</v>
      </c>
      <c r="I148" s="36">
        <v>192.6</v>
      </c>
      <c r="J148" s="36">
        <v>196.2</v>
      </c>
      <c r="K148" s="31">
        <v>189</v>
      </c>
      <c r="L148" s="31">
        <v>180.9</v>
      </c>
      <c r="M148" s="31">
        <v>122.71442</v>
      </c>
      <c r="N148" s="1"/>
      <c r="O148" s="1"/>
    </row>
    <row r="149" spans="1:15" ht="12.75" customHeight="1">
      <c r="A149" s="51">
        <v>140</v>
      </c>
      <c r="B149" s="53" t="s">
        <v>191</v>
      </c>
      <c r="C149" s="31">
        <v>285.05</v>
      </c>
      <c r="D149" s="36">
        <v>285.98333333333335</v>
      </c>
      <c r="E149" s="36">
        <v>280.06666666666672</v>
      </c>
      <c r="F149" s="36">
        <v>275.08333333333337</v>
      </c>
      <c r="G149" s="36">
        <v>269.16666666666674</v>
      </c>
      <c r="H149" s="36">
        <v>290.9666666666667</v>
      </c>
      <c r="I149" s="36">
        <v>296.88333333333333</v>
      </c>
      <c r="J149" s="36">
        <v>301.86666666666667</v>
      </c>
      <c r="K149" s="31">
        <v>291.89999999999998</v>
      </c>
      <c r="L149" s="31">
        <v>281</v>
      </c>
      <c r="M149" s="31">
        <v>208.15064000000001</v>
      </c>
      <c r="N149" s="1"/>
      <c r="O149" s="1"/>
    </row>
    <row r="150" spans="1:15" ht="12.75" customHeight="1">
      <c r="A150" s="51">
        <v>141</v>
      </c>
      <c r="B150" s="53" t="s">
        <v>275</v>
      </c>
      <c r="C150" s="31">
        <v>170.6</v>
      </c>
      <c r="D150" s="36">
        <v>171.26666666666665</v>
      </c>
      <c r="E150" s="36">
        <v>167.5333333333333</v>
      </c>
      <c r="F150" s="36">
        <v>164.46666666666664</v>
      </c>
      <c r="G150" s="36">
        <v>160.73333333333329</v>
      </c>
      <c r="H150" s="36">
        <v>174.33333333333331</v>
      </c>
      <c r="I150" s="36">
        <v>178.06666666666666</v>
      </c>
      <c r="J150" s="36">
        <v>181.13333333333333</v>
      </c>
      <c r="K150" s="31">
        <v>175</v>
      </c>
      <c r="L150" s="31">
        <v>168.2</v>
      </c>
      <c r="M150" s="31">
        <v>31.894189999999998</v>
      </c>
      <c r="N150" s="1"/>
      <c r="O150" s="1"/>
    </row>
    <row r="151" spans="1:15" ht="12.75" customHeight="1">
      <c r="A151" s="51">
        <v>142</v>
      </c>
      <c r="B151" s="53" t="s">
        <v>192</v>
      </c>
      <c r="C151" s="31">
        <v>1447.35</v>
      </c>
      <c r="D151" s="36">
        <v>1455</v>
      </c>
      <c r="E151" s="36">
        <v>1430</v>
      </c>
      <c r="F151" s="36">
        <v>1412.65</v>
      </c>
      <c r="G151" s="36">
        <v>1387.65</v>
      </c>
      <c r="H151" s="36">
        <v>1472.35</v>
      </c>
      <c r="I151" s="36">
        <v>1497.35</v>
      </c>
      <c r="J151" s="36">
        <v>1514.6999999999998</v>
      </c>
      <c r="K151" s="31">
        <v>1480</v>
      </c>
      <c r="L151" s="31">
        <v>1437.65</v>
      </c>
      <c r="M151" s="31">
        <v>4.0490500000000003</v>
      </c>
      <c r="N151" s="1"/>
      <c r="O151" s="1"/>
    </row>
    <row r="152" spans="1:15" ht="12.75" customHeight="1">
      <c r="A152" s="51">
        <v>143</v>
      </c>
      <c r="B152" s="53" t="s">
        <v>193</v>
      </c>
      <c r="C152" s="31">
        <v>4131.3500000000004</v>
      </c>
      <c r="D152" s="36">
        <v>4140.45</v>
      </c>
      <c r="E152" s="36">
        <v>4100.8999999999996</v>
      </c>
      <c r="F152" s="36">
        <v>4070.45</v>
      </c>
      <c r="G152" s="36">
        <v>4030.8999999999996</v>
      </c>
      <c r="H152" s="36">
        <v>4170.8999999999996</v>
      </c>
      <c r="I152" s="36">
        <v>4210.4500000000007</v>
      </c>
      <c r="J152" s="36">
        <v>4240.8999999999996</v>
      </c>
      <c r="K152" s="31">
        <v>4180</v>
      </c>
      <c r="L152" s="31">
        <v>4110</v>
      </c>
      <c r="M152" s="31">
        <v>1.0207900000000001</v>
      </c>
      <c r="N152" s="1"/>
      <c r="O152" s="1"/>
    </row>
    <row r="153" spans="1:15" ht="12.75" customHeight="1">
      <c r="A153" s="51">
        <v>144</v>
      </c>
      <c r="B153" s="53" t="s">
        <v>289</v>
      </c>
      <c r="C153" s="31">
        <v>319.89999999999998</v>
      </c>
      <c r="D153" s="36">
        <v>320.2</v>
      </c>
      <c r="E153" s="36">
        <v>315.59999999999997</v>
      </c>
      <c r="F153" s="36">
        <v>311.29999999999995</v>
      </c>
      <c r="G153" s="36">
        <v>306.69999999999993</v>
      </c>
      <c r="H153" s="36">
        <v>324.5</v>
      </c>
      <c r="I153" s="36">
        <v>329.1</v>
      </c>
      <c r="J153" s="36">
        <v>333.40000000000003</v>
      </c>
      <c r="K153" s="31">
        <v>324.8</v>
      </c>
      <c r="L153" s="31">
        <v>315.89999999999998</v>
      </c>
      <c r="M153" s="31">
        <v>22.270790000000002</v>
      </c>
      <c r="N153" s="1"/>
      <c r="O153" s="1"/>
    </row>
    <row r="154" spans="1:15" ht="12.75" customHeight="1">
      <c r="A154" s="51">
        <v>145</v>
      </c>
      <c r="B154" s="53" t="s">
        <v>194</v>
      </c>
      <c r="C154" s="31">
        <v>195.95</v>
      </c>
      <c r="D154" s="36">
        <v>196.78333333333333</v>
      </c>
      <c r="E154" s="36">
        <v>193.26666666666665</v>
      </c>
      <c r="F154" s="36">
        <v>190.58333333333331</v>
      </c>
      <c r="G154" s="36">
        <v>187.06666666666663</v>
      </c>
      <c r="H154" s="36">
        <v>199.46666666666667</v>
      </c>
      <c r="I154" s="36">
        <v>202.98333333333338</v>
      </c>
      <c r="J154" s="36">
        <v>205.66666666666669</v>
      </c>
      <c r="K154" s="31">
        <v>200.3</v>
      </c>
      <c r="L154" s="31">
        <v>194.1</v>
      </c>
      <c r="M154" s="31">
        <v>104.14387000000001</v>
      </c>
      <c r="N154" s="1"/>
      <c r="O154" s="1"/>
    </row>
    <row r="155" spans="1:15" ht="12.75" customHeight="1">
      <c r="A155" s="51">
        <v>146</v>
      </c>
      <c r="B155" s="53" t="s">
        <v>195</v>
      </c>
      <c r="C155" s="31">
        <v>37335.5</v>
      </c>
      <c r="D155" s="36">
        <v>37407.15</v>
      </c>
      <c r="E155" s="36">
        <v>37039.350000000006</v>
      </c>
      <c r="F155" s="36">
        <v>36743.200000000004</v>
      </c>
      <c r="G155" s="36">
        <v>36375.400000000009</v>
      </c>
      <c r="H155" s="36">
        <v>37703.300000000003</v>
      </c>
      <c r="I155" s="36">
        <v>38071.100000000006</v>
      </c>
      <c r="J155" s="36">
        <v>38367.25</v>
      </c>
      <c r="K155" s="31">
        <v>37774.949999999997</v>
      </c>
      <c r="L155" s="31">
        <v>37111</v>
      </c>
      <c r="M155" s="31">
        <v>0.69745999999999997</v>
      </c>
      <c r="N155" s="1"/>
      <c r="O155" s="1"/>
    </row>
    <row r="156" spans="1:15" ht="12.75" customHeight="1">
      <c r="A156" s="51">
        <v>147</v>
      </c>
      <c r="B156" s="53" t="s">
        <v>292</v>
      </c>
      <c r="C156" s="31">
        <v>1602.95</v>
      </c>
      <c r="D156" s="36">
        <v>1602.2833333333335</v>
      </c>
      <c r="E156" s="36">
        <v>1582.666666666667</v>
      </c>
      <c r="F156" s="36">
        <v>1562.3833333333334</v>
      </c>
      <c r="G156" s="36">
        <v>1542.7666666666669</v>
      </c>
      <c r="H156" s="36">
        <v>1622.5666666666671</v>
      </c>
      <c r="I156" s="36">
        <v>1642.1833333333334</v>
      </c>
      <c r="J156" s="36">
        <v>1662.4666666666672</v>
      </c>
      <c r="K156" s="31">
        <v>1621.9</v>
      </c>
      <c r="L156" s="31">
        <v>1582</v>
      </c>
      <c r="M156" s="31">
        <v>15.119120000000001</v>
      </c>
      <c r="N156" s="1"/>
      <c r="O156" s="1"/>
    </row>
    <row r="157" spans="1:15" ht="12.75" customHeight="1">
      <c r="A157" s="51">
        <v>148</v>
      </c>
      <c r="B157" s="53" t="s">
        <v>290</v>
      </c>
      <c r="C157" s="31">
        <v>651.25</v>
      </c>
      <c r="D157" s="36">
        <v>656.0333333333333</v>
      </c>
      <c r="E157" s="36">
        <v>632.21666666666658</v>
      </c>
      <c r="F157" s="36">
        <v>613.18333333333328</v>
      </c>
      <c r="G157" s="36">
        <v>589.36666666666656</v>
      </c>
      <c r="H157" s="36">
        <v>675.06666666666661</v>
      </c>
      <c r="I157" s="36">
        <v>698.88333333333321</v>
      </c>
      <c r="J157" s="36">
        <v>717.91666666666663</v>
      </c>
      <c r="K157" s="31">
        <v>679.85</v>
      </c>
      <c r="L157" s="31">
        <v>637</v>
      </c>
      <c r="M157" s="31">
        <v>152.79182</v>
      </c>
      <c r="N157" s="1"/>
      <c r="O157" s="1"/>
    </row>
    <row r="158" spans="1:15" ht="12.75" customHeight="1">
      <c r="A158" s="51">
        <v>149</v>
      </c>
      <c r="B158" s="53" t="s">
        <v>196</v>
      </c>
      <c r="C158" s="31">
        <v>918.9</v>
      </c>
      <c r="D158" s="36">
        <v>920.63333333333333</v>
      </c>
      <c r="E158" s="36">
        <v>909.76666666666665</v>
      </c>
      <c r="F158" s="36">
        <v>900.63333333333333</v>
      </c>
      <c r="G158" s="36">
        <v>889.76666666666665</v>
      </c>
      <c r="H158" s="36">
        <v>929.76666666666665</v>
      </c>
      <c r="I158" s="36">
        <v>940.63333333333321</v>
      </c>
      <c r="J158" s="36">
        <v>949.76666666666665</v>
      </c>
      <c r="K158" s="31">
        <v>931.5</v>
      </c>
      <c r="L158" s="31">
        <v>911.5</v>
      </c>
      <c r="M158" s="31">
        <v>8.0216600000000007</v>
      </c>
      <c r="N158" s="1"/>
      <c r="O158" s="1"/>
    </row>
    <row r="159" spans="1:15" ht="12.75" customHeight="1">
      <c r="A159" s="51">
        <v>150</v>
      </c>
      <c r="B159" s="53" t="s">
        <v>197</v>
      </c>
      <c r="C159" s="31">
        <v>6464.5</v>
      </c>
      <c r="D159" s="36">
        <v>6438.2833333333328</v>
      </c>
      <c r="E159" s="36">
        <v>6340.5666666666657</v>
      </c>
      <c r="F159" s="36">
        <v>6216.6333333333332</v>
      </c>
      <c r="G159" s="36">
        <v>6118.9166666666661</v>
      </c>
      <c r="H159" s="36">
        <v>6562.2166666666653</v>
      </c>
      <c r="I159" s="36">
        <v>6659.9333333333325</v>
      </c>
      <c r="J159" s="36">
        <v>6783.866666666665</v>
      </c>
      <c r="K159" s="31">
        <v>6536</v>
      </c>
      <c r="L159" s="31">
        <v>6314.35</v>
      </c>
      <c r="M159" s="31">
        <v>5.1124599999999996</v>
      </c>
      <c r="N159" s="1"/>
      <c r="O159" s="1"/>
    </row>
    <row r="160" spans="1:15" ht="12.75" customHeight="1">
      <c r="A160" s="51">
        <v>151</v>
      </c>
      <c r="B160" s="53" t="s">
        <v>198</v>
      </c>
      <c r="C160" s="31">
        <v>210</v>
      </c>
      <c r="D160" s="36">
        <v>210.28333333333333</v>
      </c>
      <c r="E160" s="36">
        <v>206.61666666666667</v>
      </c>
      <c r="F160" s="36">
        <v>203.23333333333335</v>
      </c>
      <c r="G160" s="36">
        <v>199.56666666666669</v>
      </c>
      <c r="H160" s="36">
        <v>213.66666666666666</v>
      </c>
      <c r="I160" s="36">
        <v>217.33333333333334</v>
      </c>
      <c r="J160" s="36">
        <v>220.71666666666664</v>
      </c>
      <c r="K160" s="31">
        <v>213.95</v>
      </c>
      <c r="L160" s="31">
        <v>206.9</v>
      </c>
      <c r="M160" s="31">
        <v>61.258110000000002</v>
      </c>
      <c r="N160" s="1"/>
      <c r="O160" s="1"/>
    </row>
    <row r="161" spans="1:15" ht="12.75" customHeight="1">
      <c r="A161" s="51">
        <v>152</v>
      </c>
      <c r="B161" s="53" t="s">
        <v>199</v>
      </c>
      <c r="C161" s="31">
        <v>384.6</v>
      </c>
      <c r="D161" s="36">
        <v>384.4666666666667</v>
      </c>
      <c r="E161" s="36">
        <v>378.23333333333341</v>
      </c>
      <c r="F161" s="36">
        <v>371.86666666666673</v>
      </c>
      <c r="G161" s="36">
        <v>365.63333333333344</v>
      </c>
      <c r="H161" s="36">
        <v>390.83333333333337</v>
      </c>
      <c r="I161" s="36">
        <v>397.06666666666672</v>
      </c>
      <c r="J161" s="36">
        <v>403.43333333333334</v>
      </c>
      <c r="K161" s="31">
        <v>390.7</v>
      </c>
      <c r="L161" s="31">
        <v>378.1</v>
      </c>
      <c r="M161" s="31">
        <v>222.41954999999999</v>
      </c>
      <c r="N161" s="1"/>
      <c r="O161" s="1"/>
    </row>
    <row r="162" spans="1:15" ht="12.75" customHeight="1">
      <c r="A162" s="51">
        <v>153</v>
      </c>
      <c r="B162" s="53" t="s">
        <v>295</v>
      </c>
      <c r="C162" s="31">
        <v>17162.099999999999</v>
      </c>
      <c r="D162" s="36">
        <v>17265.016666666666</v>
      </c>
      <c r="E162" s="36">
        <v>16997.083333333332</v>
      </c>
      <c r="F162" s="36">
        <v>16832.066666666666</v>
      </c>
      <c r="G162" s="36">
        <v>16564.133333333331</v>
      </c>
      <c r="H162" s="36">
        <v>17430.033333333333</v>
      </c>
      <c r="I162" s="36">
        <v>17697.966666666667</v>
      </c>
      <c r="J162" s="36">
        <v>17862.983333333334</v>
      </c>
      <c r="K162" s="31">
        <v>17532.95</v>
      </c>
      <c r="L162" s="31">
        <v>17100</v>
      </c>
      <c r="M162" s="31">
        <v>3.8269999999999998E-2</v>
      </c>
      <c r="N162" s="1"/>
      <c r="O162" s="1"/>
    </row>
    <row r="163" spans="1:15" ht="12.75" customHeight="1">
      <c r="A163" s="51">
        <v>154</v>
      </c>
      <c r="B163" s="53" t="s">
        <v>200</v>
      </c>
      <c r="C163" s="31">
        <v>2561.65</v>
      </c>
      <c r="D163" s="36">
        <v>2571.2166666666667</v>
      </c>
      <c r="E163" s="36">
        <v>2535.4333333333334</v>
      </c>
      <c r="F163" s="36">
        <v>2509.2166666666667</v>
      </c>
      <c r="G163" s="36">
        <v>2473.4333333333334</v>
      </c>
      <c r="H163" s="36">
        <v>2597.4333333333334</v>
      </c>
      <c r="I163" s="36">
        <v>2633.2166666666672</v>
      </c>
      <c r="J163" s="36">
        <v>2659.4333333333334</v>
      </c>
      <c r="K163" s="31">
        <v>2607</v>
      </c>
      <c r="L163" s="31">
        <v>2545</v>
      </c>
      <c r="M163" s="31">
        <v>2.1593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3843.5</v>
      </c>
      <c r="D164" s="36">
        <v>3845.35</v>
      </c>
      <c r="E164" s="36">
        <v>3802.7999999999997</v>
      </c>
      <c r="F164" s="36">
        <v>3762.1</v>
      </c>
      <c r="G164" s="36">
        <v>3719.5499999999997</v>
      </c>
      <c r="H164" s="36">
        <v>3886.0499999999997</v>
      </c>
      <c r="I164" s="36">
        <v>3928.6</v>
      </c>
      <c r="J164" s="36">
        <v>3969.2999999999997</v>
      </c>
      <c r="K164" s="31">
        <v>3887.9</v>
      </c>
      <c r="L164" s="31">
        <v>3804.65</v>
      </c>
      <c r="M164" s="31">
        <v>4.7465099999999998</v>
      </c>
      <c r="N164" s="1"/>
      <c r="O164" s="1"/>
    </row>
    <row r="165" spans="1:15" ht="12.75" customHeight="1">
      <c r="A165" s="51">
        <v>156</v>
      </c>
      <c r="B165" s="53" t="s">
        <v>202</v>
      </c>
      <c r="C165" s="31">
        <v>86.55</v>
      </c>
      <c r="D165" s="36">
        <v>86.416666666666671</v>
      </c>
      <c r="E165" s="36">
        <v>84.733333333333348</v>
      </c>
      <c r="F165" s="36">
        <v>82.916666666666671</v>
      </c>
      <c r="G165" s="36">
        <v>81.233333333333348</v>
      </c>
      <c r="H165" s="36">
        <v>88.233333333333348</v>
      </c>
      <c r="I165" s="36">
        <v>89.916666666666657</v>
      </c>
      <c r="J165" s="36">
        <v>91.733333333333348</v>
      </c>
      <c r="K165" s="31">
        <v>88.1</v>
      </c>
      <c r="L165" s="31">
        <v>84.6</v>
      </c>
      <c r="M165" s="31">
        <v>642.05638999999996</v>
      </c>
      <c r="N165" s="1"/>
      <c r="O165" s="1"/>
    </row>
    <row r="166" spans="1:15" ht="12.75" customHeight="1">
      <c r="A166" s="51">
        <v>157</v>
      </c>
      <c r="B166" s="53" t="s">
        <v>291</v>
      </c>
      <c r="C166" s="31">
        <v>818.9</v>
      </c>
      <c r="D166" s="36">
        <v>827.76666666666677</v>
      </c>
      <c r="E166" s="36">
        <v>802.93333333333351</v>
      </c>
      <c r="F166" s="36">
        <v>786.9666666666667</v>
      </c>
      <c r="G166" s="36">
        <v>762.13333333333344</v>
      </c>
      <c r="H166" s="36">
        <v>843.73333333333358</v>
      </c>
      <c r="I166" s="36">
        <v>868.56666666666683</v>
      </c>
      <c r="J166" s="36">
        <v>884.53333333333364</v>
      </c>
      <c r="K166" s="31">
        <v>852.6</v>
      </c>
      <c r="L166" s="31">
        <v>811.8</v>
      </c>
      <c r="M166" s="31">
        <v>27.14442</v>
      </c>
      <c r="N166" s="1"/>
      <c r="O166" s="1"/>
    </row>
    <row r="167" spans="1:15" ht="12.75" customHeight="1">
      <c r="A167" s="51">
        <v>158</v>
      </c>
      <c r="B167" s="53" t="s">
        <v>203</v>
      </c>
      <c r="C167" s="31">
        <v>5446.65</v>
      </c>
      <c r="D167" s="36">
        <v>5453.3166666666666</v>
      </c>
      <c r="E167" s="36">
        <v>5385.833333333333</v>
      </c>
      <c r="F167" s="36">
        <v>5325.0166666666664</v>
      </c>
      <c r="G167" s="36">
        <v>5257.5333333333328</v>
      </c>
      <c r="H167" s="36">
        <v>5514.1333333333332</v>
      </c>
      <c r="I167" s="36">
        <v>5581.6166666666668</v>
      </c>
      <c r="J167" s="36">
        <v>5642.4333333333334</v>
      </c>
      <c r="K167" s="31">
        <v>5520.8</v>
      </c>
      <c r="L167" s="31">
        <v>5392.5</v>
      </c>
      <c r="M167" s="31">
        <v>4.1977900000000004</v>
      </c>
      <c r="N167" s="1"/>
      <c r="O167" s="1"/>
    </row>
    <row r="168" spans="1:15" ht="12.75" customHeight="1">
      <c r="A168" s="51">
        <v>159</v>
      </c>
      <c r="B168" s="53" t="s">
        <v>293</v>
      </c>
      <c r="C168" s="31">
        <v>418.45</v>
      </c>
      <c r="D168" s="36">
        <v>419.76666666666671</v>
      </c>
      <c r="E168" s="36">
        <v>414.28333333333342</v>
      </c>
      <c r="F168" s="36">
        <v>410.11666666666673</v>
      </c>
      <c r="G168" s="36">
        <v>404.63333333333344</v>
      </c>
      <c r="H168" s="36">
        <v>423.93333333333339</v>
      </c>
      <c r="I168" s="36">
        <v>429.41666666666663</v>
      </c>
      <c r="J168" s="36">
        <v>433.58333333333337</v>
      </c>
      <c r="K168" s="31">
        <v>425.25</v>
      </c>
      <c r="L168" s="31">
        <v>415.6</v>
      </c>
      <c r="M168" s="31">
        <v>22.814109999999999</v>
      </c>
      <c r="N168" s="1"/>
      <c r="O168" s="1"/>
    </row>
    <row r="169" spans="1:15" ht="12.75" customHeight="1">
      <c r="A169" s="51">
        <v>160</v>
      </c>
      <c r="B169" s="53" t="s">
        <v>204</v>
      </c>
      <c r="C169" s="31">
        <v>228.6</v>
      </c>
      <c r="D169" s="36">
        <v>229.48333333333335</v>
      </c>
      <c r="E169" s="36">
        <v>225.56666666666669</v>
      </c>
      <c r="F169" s="36">
        <v>222.53333333333333</v>
      </c>
      <c r="G169" s="36">
        <v>218.61666666666667</v>
      </c>
      <c r="H169" s="36">
        <v>232.51666666666671</v>
      </c>
      <c r="I169" s="36">
        <v>236.43333333333334</v>
      </c>
      <c r="J169" s="36">
        <v>239.46666666666673</v>
      </c>
      <c r="K169" s="31">
        <v>233.4</v>
      </c>
      <c r="L169" s="31">
        <v>226.45</v>
      </c>
      <c r="M169" s="31">
        <v>222.06319999999999</v>
      </c>
      <c r="N169" s="1"/>
      <c r="O169" s="1"/>
    </row>
    <row r="170" spans="1:15" ht="12.75" customHeight="1">
      <c r="A170" s="51">
        <v>161</v>
      </c>
      <c r="B170" s="53" t="s">
        <v>294</v>
      </c>
      <c r="C170" s="31">
        <v>1186.45</v>
      </c>
      <c r="D170" s="36">
        <v>1169.6499999999999</v>
      </c>
      <c r="E170" s="36">
        <v>1146.7999999999997</v>
      </c>
      <c r="F170" s="36">
        <v>1107.1499999999999</v>
      </c>
      <c r="G170" s="36">
        <v>1084.2999999999997</v>
      </c>
      <c r="H170" s="36">
        <v>1209.2999999999997</v>
      </c>
      <c r="I170" s="36">
        <v>1232.1499999999996</v>
      </c>
      <c r="J170" s="36">
        <v>1271.7999999999997</v>
      </c>
      <c r="K170" s="31">
        <v>1192.5</v>
      </c>
      <c r="L170" s="31">
        <v>1130</v>
      </c>
      <c r="M170" s="31">
        <v>29.468579999999999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1019</v>
      </c>
      <c r="D171" s="36">
        <v>1018.4</v>
      </c>
      <c r="E171" s="36">
        <v>1003.8</v>
      </c>
      <c r="F171" s="36">
        <v>988.6</v>
      </c>
      <c r="G171" s="36">
        <v>974</v>
      </c>
      <c r="H171" s="36">
        <v>1033.5999999999999</v>
      </c>
      <c r="I171" s="36">
        <v>1048.2</v>
      </c>
      <c r="J171" s="36">
        <v>1063.3999999999999</v>
      </c>
      <c r="K171" s="31">
        <v>1033</v>
      </c>
      <c r="L171" s="31">
        <v>1003.2</v>
      </c>
      <c r="M171" s="31">
        <v>4.4114500000000003</v>
      </c>
      <c r="N171" s="1"/>
      <c r="O171" s="1"/>
    </row>
    <row r="172" spans="1:15" ht="12.75" customHeight="1">
      <c r="A172" s="51">
        <v>163</v>
      </c>
      <c r="B172" s="53" t="s">
        <v>210</v>
      </c>
      <c r="C172" s="31">
        <v>405.45</v>
      </c>
      <c r="D172" s="36">
        <v>403.25</v>
      </c>
      <c r="E172" s="36">
        <v>397.3</v>
      </c>
      <c r="F172" s="36">
        <v>389.15000000000003</v>
      </c>
      <c r="G172" s="36">
        <v>383.20000000000005</v>
      </c>
      <c r="H172" s="36">
        <v>411.4</v>
      </c>
      <c r="I172" s="36">
        <v>417.35</v>
      </c>
      <c r="J172" s="36">
        <v>425.49999999999994</v>
      </c>
      <c r="K172" s="31">
        <v>409.2</v>
      </c>
      <c r="L172" s="31">
        <v>395.1</v>
      </c>
      <c r="M172" s="31">
        <v>157.81777</v>
      </c>
      <c r="N172" s="1"/>
      <c r="O172" s="1"/>
    </row>
    <row r="173" spans="1:15" ht="12.75" customHeight="1">
      <c r="A173" s="51">
        <v>164</v>
      </c>
      <c r="B173" s="53" t="s">
        <v>211</v>
      </c>
      <c r="C173" s="31">
        <v>2455.75</v>
      </c>
      <c r="D173" s="36">
        <v>2459.15</v>
      </c>
      <c r="E173" s="36">
        <v>2441.6000000000004</v>
      </c>
      <c r="F173" s="36">
        <v>2427.4500000000003</v>
      </c>
      <c r="G173" s="36">
        <v>2409.9000000000005</v>
      </c>
      <c r="H173" s="36">
        <v>2473.3000000000002</v>
      </c>
      <c r="I173" s="36">
        <v>2490.8500000000004</v>
      </c>
      <c r="J173" s="36">
        <v>2505</v>
      </c>
      <c r="K173" s="31">
        <v>2476.6999999999998</v>
      </c>
      <c r="L173" s="31">
        <v>2445</v>
      </c>
      <c r="M173" s="31">
        <v>51.024470000000001</v>
      </c>
      <c r="N173" s="1"/>
      <c r="O173" s="1"/>
    </row>
    <row r="174" spans="1:15" ht="12.75" customHeight="1">
      <c r="A174" s="51">
        <v>165</v>
      </c>
      <c r="B174" s="53" t="s">
        <v>212</v>
      </c>
      <c r="C174" s="31">
        <v>98.1</v>
      </c>
      <c r="D174" s="36">
        <v>98.25</v>
      </c>
      <c r="E174" s="36">
        <v>96.15</v>
      </c>
      <c r="F174" s="36">
        <v>94.2</v>
      </c>
      <c r="G174" s="36">
        <v>92.100000000000009</v>
      </c>
      <c r="H174" s="36">
        <v>100.2</v>
      </c>
      <c r="I174" s="36">
        <v>102.3</v>
      </c>
      <c r="J174" s="36">
        <v>104.25</v>
      </c>
      <c r="K174" s="31">
        <v>100.35</v>
      </c>
      <c r="L174" s="31">
        <v>96.3</v>
      </c>
      <c r="M174" s="31">
        <v>250.14086</v>
      </c>
      <c r="N174" s="1"/>
      <c r="O174" s="1"/>
    </row>
    <row r="175" spans="1:15" ht="12.75" customHeight="1">
      <c r="A175" s="51">
        <v>166</v>
      </c>
      <c r="B175" t="s">
        <v>213</v>
      </c>
      <c r="C175" s="31">
        <v>759.95</v>
      </c>
      <c r="D175" s="36">
        <v>764.15</v>
      </c>
      <c r="E175" s="36">
        <v>748.34999999999991</v>
      </c>
      <c r="F175" s="36">
        <v>736.74999999999989</v>
      </c>
      <c r="G175" s="36">
        <v>720.94999999999982</v>
      </c>
      <c r="H175" s="36">
        <v>775.75</v>
      </c>
      <c r="I175" s="36">
        <v>791.55</v>
      </c>
      <c r="J175" s="36">
        <v>803.15000000000009</v>
      </c>
      <c r="K175" s="31">
        <v>779.95</v>
      </c>
      <c r="L175" s="31">
        <v>752.55</v>
      </c>
      <c r="M175" s="31">
        <v>26.68741</v>
      </c>
      <c r="N175" s="1"/>
      <c r="O175" s="1"/>
    </row>
    <row r="176" spans="1:15" ht="12.75" customHeight="1">
      <c r="A176" s="51">
        <v>167</v>
      </c>
      <c r="B176" s="53" t="s">
        <v>214</v>
      </c>
      <c r="C176" s="31">
        <v>1465.2</v>
      </c>
      <c r="D176" s="36">
        <v>1462.1000000000001</v>
      </c>
      <c r="E176" s="36">
        <v>1454.6500000000003</v>
      </c>
      <c r="F176" s="36">
        <v>1444.1000000000001</v>
      </c>
      <c r="G176" s="36">
        <v>1436.6500000000003</v>
      </c>
      <c r="H176" s="36">
        <v>1472.6500000000003</v>
      </c>
      <c r="I176" s="36">
        <v>1480.1000000000001</v>
      </c>
      <c r="J176" s="36">
        <v>1490.6500000000003</v>
      </c>
      <c r="K176" s="31">
        <v>1469.55</v>
      </c>
      <c r="L176" s="31">
        <v>1451.55</v>
      </c>
      <c r="M176" s="31">
        <v>16.547989999999999</v>
      </c>
      <c r="N176" s="1"/>
      <c r="O176" s="1"/>
    </row>
    <row r="177" spans="1:15" ht="12.75" customHeight="1">
      <c r="A177" s="51">
        <v>168</v>
      </c>
      <c r="B177" s="53" t="s">
        <v>215</v>
      </c>
      <c r="C177" s="31">
        <v>614.15</v>
      </c>
      <c r="D177" s="36">
        <v>612.09999999999991</v>
      </c>
      <c r="E177" s="36">
        <v>607.39999999999986</v>
      </c>
      <c r="F177" s="36">
        <v>600.65</v>
      </c>
      <c r="G177" s="36">
        <v>595.94999999999993</v>
      </c>
      <c r="H177" s="36">
        <v>618.8499999999998</v>
      </c>
      <c r="I177" s="36">
        <v>623.54999999999984</v>
      </c>
      <c r="J177" s="36">
        <v>630.29999999999973</v>
      </c>
      <c r="K177" s="31">
        <v>616.79999999999995</v>
      </c>
      <c r="L177" s="31">
        <v>605.35</v>
      </c>
      <c r="M177" s="31">
        <v>177.22136</v>
      </c>
      <c r="N177" s="1"/>
      <c r="O177" s="1"/>
    </row>
    <row r="178" spans="1:15" ht="12.75" customHeight="1">
      <c r="A178" s="51">
        <v>169</v>
      </c>
      <c r="B178" s="53" t="s">
        <v>216</v>
      </c>
      <c r="C178" s="31">
        <v>27670.25</v>
      </c>
      <c r="D178" s="36">
        <v>27785.766666666666</v>
      </c>
      <c r="E178" s="36">
        <v>27420.533333333333</v>
      </c>
      <c r="F178" s="36">
        <v>27170.816666666666</v>
      </c>
      <c r="G178" s="36">
        <v>26805.583333333332</v>
      </c>
      <c r="H178" s="36">
        <v>28035.483333333334</v>
      </c>
      <c r="I178" s="36">
        <v>28400.716666666664</v>
      </c>
      <c r="J178" s="36">
        <v>28650.433333333334</v>
      </c>
      <c r="K178" s="31">
        <v>28151</v>
      </c>
      <c r="L178" s="31">
        <v>27536.05</v>
      </c>
      <c r="M178" s="31">
        <v>0.21926999999999999</v>
      </c>
      <c r="N178" s="1"/>
      <c r="O178" s="1"/>
    </row>
    <row r="179" spans="1:15" ht="12.75" customHeight="1">
      <c r="A179" s="51">
        <v>170</v>
      </c>
      <c r="B179" s="53" t="s">
        <v>219</v>
      </c>
      <c r="C179" s="31">
        <v>2031.6</v>
      </c>
      <c r="D179" s="36">
        <v>2034.6000000000001</v>
      </c>
      <c r="E179" s="36">
        <v>2011.7000000000003</v>
      </c>
      <c r="F179" s="36">
        <v>1991.8000000000002</v>
      </c>
      <c r="G179" s="36">
        <v>1968.9000000000003</v>
      </c>
      <c r="H179" s="36">
        <v>2054.5</v>
      </c>
      <c r="I179" s="36">
        <v>2077.4000000000005</v>
      </c>
      <c r="J179" s="36">
        <v>2097.3000000000002</v>
      </c>
      <c r="K179" s="31">
        <v>2057.5</v>
      </c>
      <c r="L179" s="31">
        <v>2014.7</v>
      </c>
      <c r="M179" s="31">
        <v>8.4367300000000007</v>
      </c>
      <c r="N179" s="1"/>
      <c r="O179" s="1"/>
    </row>
    <row r="180" spans="1:15" ht="12.75" customHeight="1">
      <c r="A180" s="51">
        <v>171</v>
      </c>
      <c r="B180" s="53" t="s">
        <v>217</v>
      </c>
      <c r="C180" s="31">
        <v>3827.2</v>
      </c>
      <c r="D180" s="36">
        <v>3831.5666666666671</v>
      </c>
      <c r="E180" s="36">
        <v>3780.6833333333343</v>
      </c>
      <c r="F180" s="36">
        <v>3734.1666666666674</v>
      </c>
      <c r="G180" s="36">
        <v>3683.2833333333347</v>
      </c>
      <c r="H180" s="36">
        <v>3878.0833333333339</v>
      </c>
      <c r="I180" s="36">
        <v>3928.9666666666662</v>
      </c>
      <c r="J180" s="36">
        <v>3975.4833333333336</v>
      </c>
      <c r="K180" s="31">
        <v>3882.45</v>
      </c>
      <c r="L180" s="31">
        <v>3785.05</v>
      </c>
      <c r="M180" s="31">
        <v>1.5883799999999999</v>
      </c>
      <c r="N180" s="1"/>
      <c r="O180" s="1"/>
    </row>
    <row r="181" spans="1:15" ht="12.75" customHeight="1">
      <c r="A181" s="51">
        <v>172</v>
      </c>
      <c r="B181" s="53" t="s">
        <v>296</v>
      </c>
      <c r="C181" s="31">
        <v>571.79999999999995</v>
      </c>
      <c r="D181" s="36">
        <v>575.13333333333333</v>
      </c>
      <c r="E181" s="36">
        <v>566.9666666666667</v>
      </c>
      <c r="F181" s="36">
        <v>562.13333333333333</v>
      </c>
      <c r="G181" s="36">
        <v>553.9666666666667</v>
      </c>
      <c r="H181" s="36">
        <v>579.9666666666667</v>
      </c>
      <c r="I181" s="36">
        <v>588.13333333333344</v>
      </c>
      <c r="J181" s="36">
        <v>592.9666666666667</v>
      </c>
      <c r="K181" s="31">
        <v>583.29999999999995</v>
      </c>
      <c r="L181" s="31">
        <v>570.29999999999995</v>
      </c>
      <c r="M181" s="31">
        <v>7.0618299999999996</v>
      </c>
      <c r="N181" s="1"/>
      <c r="O181" s="1"/>
    </row>
    <row r="182" spans="1:15" ht="12.75" customHeight="1">
      <c r="A182" s="51">
        <v>173</v>
      </c>
      <c r="B182" s="53" t="s">
        <v>218</v>
      </c>
      <c r="C182" s="31">
        <v>2423.1</v>
      </c>
      <c r="D182" s="36">
        <v>2427.1833333333329</v>
      </c>
      <c r="E182" s="36">
        <v>2392.1666666666661</v>
      </c>
      <c r="F182" s="36">
        <v>2361.2333333333331</v>
      </c>
      <c r="G182" s="36">
        <v>2326.2166666666662</v>
      </c>
      <c r="H182" s="36">
        <v>2458.1166666666659</v>
      </c>
      <c r="I182" s="36">
        <v>2493.1333333333332</v>
      </c>
      <c r="J182" s="36">
        <v>2524.0666666666657</v>
      </c>
      <c r="K182" s="31">
        <v>2462.1999999999998</v>
      </c>
      <c r="L182" s="31">
        <v>2396.25</v>
      </c>
      <c r="M182" s="31">
        <v>3.1657700000000002</v>
      </c>
      <c r="N182" s="1"/>
      <c r="O182" s="1"/>
    </row>
    <row r="183" spans="1:15" ht="12.75" customHeight="1">
      <c r="A183" s="51">
        <v>174</v>
      </c>
      <c r="B183" s="53" t="s">
        <v>220</v>
      </c>
      <c r="C183" s="31">
        <v>1235.8</v>
      </c>
      <c r="D183" s="36">
        <v>1238.0166666666667</v>
      </c>
      <c r="E183" s="36">
        <v>1228.4333333333334</v>
      </c>
      <c r="F183" s="36">
        <v>1221.0666666666668</v>
      </c>
      <c r="G183" s="36">
        <v>1211.4833333333336</v>
      </c>
      <c r="H183" s="36">
        <v>1245.3833333333332</v>
      </c>
      <c r="I183" s="36">
        <v>1254.9666666666667</v>
      </c>
      <c r="J183" s="36">
        <v>1262.333333333333</v>
      </c>
      <c r="K183" s="31">
        <v>1247.5999999999999</v>
      </c>
      <c r="L183" s="31">
        <v>1230.6500000000001</v>
      </c>
      <c r="M183" s="31">
        <v>16.121130000000001</v>
      </c>
      <c r="N183" s="1"/>
      <c r="O183" s="1"/>
    </row>
    <row r="184" spans="1:15" ht="12.75" customHeight="1">
      <c r="A184" s="51">
        <v>175</v>
      </c>
      <c r="B184" s="53" t="s">
        <v>221</v>
      </c>
      <c r="C184" s="31">
        <v>671.6</v>
      </c>
      <c r="D184" s="36">
        <v>680.83333333333337</v>
      </c>
      <c r="E184" s="36">
        <v>657.66666666666674</v>
      </c>
      <c r="F184" s="36">
        <v>643.73333333333335</v>
      </c>
      <c r="G184" s="36">
        <v>620.56666666666672</v>
      </c>
      <c r="H184" s="36">
        <v>694.76666666666677</v>
      </c>
      <c r="I184" s="36">
        <v>717.93333333333351</v>
      </c>
      <c r="J184" s="36">
        <v>731.86666666666679</v>
      </c>
      <c r="K184" s="31">
        <v>704</v>
      </c>
      <c r="L184" s="31">
        <v>666.9</v>
      </c>
      <c r="M184" s="31">
        <v>21.273299999999999</v>
      </c>
      <c r="N184" s="1"/>
      <c r="O184" s="1"/>
    </row>
    <row r="185" spans="1:15" ht="12.75" customHeight="1">
      <c r="A185" s="51">
        <v>176</v>
      </c>
      <c r="B185" s="53" t="s">
        <v>222</v>
      </c>
      <c r="C185" s="31">
        <v>723.1</v>
      </c>
      <c r="D185" s="36">
        <v>725.7166666666667</v>
      </c>
      <c r="E185" s="36">
        <v>714.08333333333337</v>
      </c>
      <c r="F185" s="36">
        <v>705.06666666666672</v>
      </c>
      <c r="G185" s="36">
        <v>693.43333333333339</v>
      </c>
      <c r="H185" s="36">
        <v>734.73333333333335</v>
      </c>
      <c r="I185" s="36">
        <v>746.36666666666656</v>
      </c>
      <c r="J185" s="36">
        <v>755.38333333333333</v>
      </c>
      <c r="K185" s="31">
        <v>737.35</v>
      </c>
      <c r="L185" s="31">
        <v>716.7</v>
      </c>
      <c r="M185" s="31">
        <v>9.4261400000000002</v>
      </c>
      <c r="N185" s="1"/>
      <c r="O185" s="1"/>
    </row>
    <row r="186" spans="1:15" ht="12.75" customHeight="1">
      <c r="A186" s="51">
        <v>177</v>
      </c>
      <c r="B186" s="53" t="s">
        <v>223</v>
      </c>
      <c r="C186" s="31">
        <v>996.85</v>
      </c>
      <c r="D186" s="36">
        <v>1004.6999999999999</v>
      </c>
      <c r="E186" s="36">
        <v>982.14999999999986</v>
      </c>
      <c r="F186" s="36">
        <v>967.44999999999993</v>
      </c>
      <c r="G186" s="36">
        <v>944.89999999999986</v>
      </c>
      <c r="H186" s="36">
        <v>1019.3999999999999</v>
      </c>
      <c r="I186" s="36">
        <v>1041.9499999999998</v>
      </c>
      <c r="J186" s="36">
        <v>1056.6499999999999</v>
      </c>
      <c r="K186" s="31">
        <v>1027.25</v>
      </c>
      <c r="L186" s="31">
        <v>990</v>
      </c>
      <c r="M186" s="31">
        <v>11.797510000000001</v>
      </c>
      <c r="N186" s="1"/>
      <c r="O186" s="1"/>
    </row>
    <row r="187" spans="1:15" ht="12.75" customHeight="1">
      <c r="A187" s="51">
        <v>178</v>
      </c>
      <c r="B187" s="53" t="s">
        <v>224</v>
      </c>
      <c r="C187" s="31">
        <v>1694.85</v>
      </c>
      <c r="D187" s="36">
        <v>1697.2833333333335</v>
      </c>
      <c r="E187" s="36">
        <v>1674.5666666666671</v>
      </c>
      <c r="F187" s="36">
        <v>1654.2833333333335</v>
      </c>
      <c r="G187" s="36">
        <v>1631.5666666666671</v>
      </c>
      <c r="H187" s="36">
        <v>1717.5666666666671</v>
      </c>
      <c r="I187" s="36">
        <v>1740.2833333333338</v>
      </c>
      <c r="J187" s="36">
        <v>1760.5666666666671</v>
      </c>
      <c r="K187" s="31">
        <v>1720</v>
      </c>
      <c r="L187" s="31">
        <v>1677</v>
      </c>
      <c r="M187" s="31">
        <v>8.4322999999999997</v>
      </c>
      <c r="N187" s="1"/>
      <c r="O187" s="1"/>
    </row>
    <row r="188" spans="1:15" ht="12.75" customHeight="1">
      <c r="A188" s="51">
        <v>179</v>
      </c>
      <c r="B188" s="53" t="s">
        <v>225</v>
      </c>
      <c r="C188" s="31">
        <v>946.6</v>
      </c>
      <c r="D188" s="36">
        <v>950.75</v>
      </c>
      <c r="E188" s="36">
        <v>939.65</v>
      </c>
      <c r="F188" s="36">
        <v>932.69999999999993</v>
      </c>
      <c r="G188" s="36">
        <v>921.59999999999991</v>
      </c>
      <c r="H188" s="36">
        <v>957.7</v>
      </c>
      <c r="I188" s="36">
        <v>968.8</v>
      </c>
      <c r="J188" s="36">
        <v>975.75000000000011</v>
      </c>
      <c r="K188" s="31">
        <v>961.85</v>
      </c>
      <c r="L188" s="31">
        <v>943.8</v>
      </c>
      <c r="M188" s="31">
        <v>6.4908999999999999</v>
      </c>
      <c r="N188" s="1"/>
      <c r="O188" s="1"/>
    </row>
    <row r="189" spans="1:15" ht="12.75" customHeight="1">
      <c r="A189" s="51">
        <v>180</v>
      </c>
      <c r="B189" s="53" t="s">
        <v>297</v>
      </c>
      <c r="C189" s="31">
        <v>8365.85</v>
      </c>
      <c r="D189" s="36">
        <v>8358.5333333333328</v>
      </c>
      <c r="E189" s="36">
        <v>8307.3166666666657</v>
      </c>
      <c r="F189" s="36">
        <v>8248.7833333333328</v>
      </c>
      <c r="G189" s="36">
        <v>8197.5666666666657</v>
      </c>
      <c r="H189" s="36">
        <v>8417.0666666666657</v>
      </c>
      <c r="I189" s="36">
        <v>8468.2833333333328</v>
      </c>
      <c r="J189" s="36">
        <v>8526.8166666666657</v>
      </c>
      <c r="K189" s="31">
        <v>8409.75</v>
      </c>
      <c r="L189" s="31">
        <v>8300</v>
      </c>
      <c r="M189" s="31">
        <v>0.81159000000000003</v>
      </c>
      <c r="N189" s="1"/>
      <c r="O189" s="1"/>
    </row>
    <row r="190" spans="1:15" ht="12.75" customHeight="1">
      <c r="A190" s="51">
        <v>181</v>
      </c>
      <c r="B190" s="53" t="s">
        <v>226</v>
      </c>
      <c r="C190" s="31">
        <v>714.55</v>
      </c>
      <c r="D190" s="36">
        <v>716.55000000000007</v>
      </c>
      <c r="E190" s="36">
        <v>705.50000000000011</v>
      </c>
      <c r="F190" s="36">
        <v>696.45</v>
      </c>
      <c r="G190" s="36">
        <v>685.40000000000009</v>
      </c>
      <c r="H190" s="36">
        <v>725.60000000000014</v>
      </c>
      <c r="I190" s="36">
        <v>736.65000000000009</v>
      </c>
      <c r="J190" s="36">
        <v>745.70000000000016</v>
      </c>
      <c r="K190" s="31">
        <v>727.6</v>
      </c>
      <c r="L190" s="31">
        <v>707.5</v>
      </c>
      <c r="M190" s="31">
        <v>85.572029999999998</v>
      </c>
      <c r="N190" s="1"/>
      <c r="O190" s="1"/>
    </row>
    <row r="191" spans="1:15" ht="12.75" customHeight="1">
      <c r="A191" s="51">
        <v>182</v>
      </c>
      <c r="B191" s="53" t="s">
        <v>227</v>
      </c>
      <c r="C191" s="31">
        <v>323.55</v>
      </c>
      <c r="D191" s="36">
        <v>325.86666666666667</v>
      </c>
      <c r="E191" s="36">
        <v>315.78333333333336</v>
      </c>
      <c r="F191" s="36">
        <v>308.01666666666671</v>
      </c>
      <c r="G191" s="36">
        <v>297.93333333333339</v>
      </c>
      <c r="H191" s="36">
        <v>333.63333333333333</v>
      </c>
      <c r="I191" s="36">
        <v>343.71666666666658</v>
      </c>
      <c r="J191" s="36">
        <v>351.48333333333329</v>
      </c>
      <c r="K191" s="31">
        <v>335.95</v>
      </c>
      <c r="L191" s="31">
        <v>318.10000000000002</v>
      </c>
      <c r="M191" s="31">
        <v>749.92148999999995</v>
      </c>
      <c r="N191" s="1"/>
      <c r="O191" s="1"/>
    </row>
    <row r="192" spans="1:15" ht="12.75" customHeight="1">
      <c r="A192" s="51">
        <v>183</v>
      </c>
      <c r="B192" s="53" t="s">
        <v>228</v>
      </c>
      <c r="C192" s="31">
        <v>129.19999999999999</v>
      </c>
      <c r="D192" s="36">
        <v>129.51666666666668</v>
      </c>
      <c r="E192" s="36">
        <v>127.63333333333335</v>
      </c>
      <c r="F192" s="36">
        <v>126.06666666666668</v>
      </c>
      <c r="G192" s="36">
        <v>124.18333333333335</v>
      </c>
      <c r="H192" s="36">
        <v>131.08333333333337</v>
      </c>
      <c r="I192" s="36">
        <v>132.9666666666667</v>
      </c>
      <c r="J192" s="36">
        <v>134.53333333333336</v>
      </c>
      <c r="K192" s="31">
        <v>131.4</v>
      </c>
      <c r="L192" s="31">
        <v>127.95</v>
      </c>
      <c r="M192" s="31">
        <v>343.93711000000002</v>
      </c>
      <c r="N192" s="1"/>
      <c r="O192" s="1"/>
    </row>
    <row r="193" spans="1:15" ht="12.75" customHeight="1">
      <c r="A193" s="51">
        <v>184</v>
      </c>
      <c r="B193" s="53" t="s">
        <v>229</v>
      </c>
      <c r="C193" s="31">
        <v>3626.7</v>
      </c>
      <c r="D193" s="36">
        <v>3624.5833333333335</v>
      </c>
      <c r="E193" s="36">
        <v>3604.166666666667</v>
      </c>
      <c r="F193" s="36">
        <v>3581.6333333333337</v>
      </c>
      <c r="G193" s="36">
        <v>3561.2166666666672</v>
      </c>
      <c r="H193" s="36">
        <v>3647.1166666666668</v>
      </c>
      <c r="I193" s="36">
        <v>3667.5333333333338</v>
      </c>
      <c r="J193" s="36">
        <v>3690.0666666666666</v>
      </c>
      <c r="K193" s="31">
        <v>3645</v>
      </c>
      <c r="L193" s="31">
        <v>3602.05</v>
      </c>
      <c r="M193" s="31">
        <v>16.411549999999998</v>
      </c>
      <c r="N193" s="1"/>
      <c r="O193" s="1"/>
    </row>
    <row r="194" spans="1:15" ht="12.75" customHeight="1">
      <c r="A194" s="51">
        <v>185</v>
      </c>
      <c r="B194" s="53" t="s">
        <v>230</v>
      </c>
      <c r="C194" s="31">
        <v>1225.3</v>
      </c>
      <c r="D194" s="36">
        <v>1226.8333333333333</v>
      </c>
      <c r="E194" s="36">
        <v>1215.7166666666665</v>
      </c>
      <c r="F194" s="36">
        <v>1206.1333333333332</v>
      </c>
      <c r="G194" s="36">
        <v>1195.0166666666664</v>
      </c>
      <c r="H194" s="36">
        <v>1236.4166666666665</v>
      </c>
      <c r="I194" s="36">
        <v>1247.5333333333333</v>
      </c>
      <c r="J194" s="36">
        <v>1257.1166666666666</v>
      </c>
      <c r="K194" s="31">
        <v>1237.95</v>
      </c>
      <c r="L194" s="31">
        <v>1217.25</v>
      </c>
      <c r="M194" s="31">
        <v>26.425709999999999</v>
      </c>
      <c r="N194" s="1"/>
      <c r="O194" s="1"/>
    </row>
    <row r="195" spans="1:15" ht="12.75" customHeight="1">
      <c r="A195" s="51">
        <v>186</v>
      </c>
      <c r="B195" s="53" t="s">
        <v>301</v>
      </c>
      <c r="C195" s="31">
        <v>3574.2</v>
      </c>
      <c r="D195" s="36">
        <v>3526.4166666666665</v>
      </c>
      <c r="E195" s="36">
        <v>3437.833333333333</v>
      </c>
      <c r="F195" s="36">
        <v>3301.4666666666667</v>
      </c>
      <c r="G195" s="36">
        <v>3212.8833333333332</v>
      </c>
      <c r="H195" s="36">
        <v>3662.7833333333328</v>
      </c>
      <c r="I195" s="36">
        <v>3751.3666666666659</v>
      </c>
      <c r="J195" s="36">
        <v>3887.7333333333327</v>
      </c>
      <c r="K195" s="31">
        <v>3615</v>
      </c>
      <c r="L195" s="31">
        <v>3390.05</v>
      </c>
      <c r="M195" s="31">
        <v>8.7377500000000001</v>
      </c>
      <c r="N195" s="1"/>
      <c r="O195" s="1"/>
    </row>
    <row r="196" spans="1:15" ht="12.75" customHeight="1">
      <c r="A196" s="51">
        <v>187</v>
      </c>
      <c r="B196" s="53" t="s">
        <v>231</v>
      </c>
      <c r="C196" s="31">
        <v>3634.65</v>
      </c>
      <c r="D196" s="36">
        <v>3618.8666666666668</v>
      </c>
      <c r="E196" s="36">
        <v>3590.7833333333338</v>
      </c>
      <c r="F196" s="36">
        <v>3546.916666666667</v>
      </c>
      <c r="G196" s="36">
        <v>3518.8333333333339</v>
      </c>
      <c r="H196" s="36">
        <v>3662.7333333333336</v>
      </c>
      <c r="I196" s="36">
        <v>3690.8166666666666</v>
      </c>
      <c r="J196" s="36">
        <v>3734.6833333333334</v>
      </c>
      <c r="K196" s="31">
        <v>3646.95</v>
      </c>
      <c r="L196" s="31">
        <v>3575</v>
      </c>
      <c r="M196" s="31">
        <v>15.621409999999999</v>
      </c>
      <c r="N196" s="1"/>
      <c r="O196" s="1"/>
    </row>
    <row r="197" spans="1:15" ht="12.75" customHeight="1">
      <c r="A197" s="51">
        <v>188</v>
      </c>
      <c r="B197" s="53" t="s">
        <v>232</v>
      </c>
      <c r="C197" s="31">
        <v>2053.4499999999998</v>
      </c>
      <c r="D197" s="36">
        <v>2067.1666666666665</v>
      </c>
      <c r="E197" s="36">
        <v>2030.4333333333329</v>
      </c>
      <c r="F197" s="36">
        <v>2007.4166666666665</v>
      </c>
      <c r="G197" s="36">
        <v>1970.6833333333329</v>
      </c>
      <c r="H197" s="36">
        <v>2090.1833333333329</v>
      </c>
      <c r="I197" s="36">
        <v>2126.9166666666665</v>
      </c>
      <c r="J197" s="36">
        <v>2149.9333333333329</v>
      </c>
      <c r="K197" s="31">
        <v>2103.9</v>
      </c>
      <c r="L197" s="31">
        <v>2044.15</v>
      </c>
      <c r="M197" s="31">
        <v>2.2109800000000002</v>
      </c>
      <c r="N197" s="1"/>
      <c r="O197" s="1"/>
    </row>
    <row r="198" spans="1:15" ht="12.75" customHeight="1">
      <c r="A198" s="51">
        <v>189</v>
      </c>
      <c r="B198" s="53" t="s">
        <v>299</v>
      </c>
      <c r="C198" s="31">
        <v>966.65</v>
      </c>
      <c r="D198" s="36">
        <v>978.2166666666667</v>
      </c>
      <c r="E198" s="36">
        <v>943.43333333333339</v>
      </c>
      <c r="F198" s="36">
        <v>920.2166666666667</v>
      </c>
      <c r="G198" s="36">
        <v>885.43333333333339</v>
      </c>
      <c r="H198" s="36">
        <v>1001.4333333333334</v>
      </c>
      <c r="I198" s="36">
        <v>1036.2166666666667</v>
      </c>
      <c r="J198" s="36">
        <v>1059.4333333333334</v>
      </c>
      <c r="K198" s="31">
        <v>1013</v>
      </c>
      <c r="L198" s="31">
        <v>955</v>
      </c>
      <c r="M198" s="31">
        <v>8.4702099999999998</v>
      </c>
      <c r="N198" s="1"/>
      <c r="O198" s="1"/>
    </row>
    <row r="199" spans="1:15" ht="12.75" customHeight="1">
      <c r="A199" s="51">
        <v>190</v>
      </c>
      <c r="B199" s="53" t="s">
        <v>233</v>
      </c>
      <c r="C199" s="31">
        <v>2841.3</v>
      </c>
      <c r="D199" s="36">
        <v>2842.9333333333329</v>
      </c>
      <c r="E199" s="36">
        <v>2798.5666666666657</v>
      </c>
      <c r="F199" s="36">
        <v>2755.8333333333326</v>
      </c>
      <c r="G199" s="36">
        <v>2711.4666666666653</v>
      </c>
      <c r="H199" s="36">
        <v>2885.6666666666661</v>
      </c>
      <c r="I199" s="36">
        <v>2930.0333333333338</v>
      </c>
      <c r="J199" s="36">
        <v>2972.7666666666664</v>
      </c>
      <c r="K199" s="31">
        <v>2887.3</v>
      </c>
      <c r="L199" s="31">
        <v>2800.2</v>
      </c>
      <c r="M199" s="31">
        <v>6.8832300000000002</v>
      </c>
      <c r="N199" s="1"/>
      <c r="O199" s="1"/>
    </row>
    <row r="200" spans="1:15" ht="12.75" customHeight="1">
      <c r="A200" s="51">
        <v>191</v>
      </c>
      <c r="B200" s="53" t="s">
        <v>300</v>
      </c>
      <c r="C200" s="31">
        <v>36.65</v>
      </c>
      <c r="D200" s="36">
        <v>36.799999999999997</v>
      </c>
      <c r="E200" s="36">
        <v>36.049999999999997</v>
      </c>
      <c r="F200" s="36">
        <v>35.450000000000003</v>
      </c>
      <c r="G200" s="36">
        <v>34.700000000000003</v>
      </c>
      <c r="H200" s="36">
        <v>37.399999999999991</v>
      </c>
      <c r="I200" s="36">
        <v>38.149999999999991</v>
      </c>
      <c r="J200" s="36">
        <v>38.749999999999986</v>
      </c>
      <c r="K200" s="31">
        <v>37.549999999999997</v>
      </c>
      <c r="L200" s="31">
        <v>36.200000000000003</v>
      </c>
      <c r="M200" s="31">
        <v>200.29208</v>
      </c>
      <c r="N200" s="1"/>
      <c r="O200" s="1"/>
    </row>
    <row r="201" spans="1:15" ht="12.75" customHeight="1">
      <c r="A201" s="51">
        <v>192</v>
      </c>
      <c r="B201" s="53" t="s">
        <v>298</v>
      </c>
      <c r="C201" s="31">
        <v>92.55</v>
      </c>
      <c r="D201" s="36">
        <v>92.866666666666674</v>
      </c>
      <c r="E201" s="36">
        <v>91.433333333333351</v>
      </c>
      <c r="F201" s="36">
        <v>90.316666666666677</v>
      </c>
      <c r="G201" s="36">
        <v>88.883333333333354</v>
      </c>
      <c r="H201" s="36">
        <v>93.983333333333348</v>
      </c>
      <c r="I201" s="36">
        <v>95.416666666666686</v>
      </c>
      <c r="J201" s="36">
        <v>96.533333333333346</v>
      </c>
      <c r="K201" s="31">
        <v>94.3</v>
      </c>
      <c r="L201" s="31">
        <v>91.75</v>
      </c>
      <c r="M201" s="31">
        <v>41.57546</v>
      </c>
      <c r="N201" s="1"/>
      <c r="O201" s="1"/>
    </row>
    <row r="202" spans="1:15" ht="12.75" customHeight="1">
      <c r="A202" s="51">
        <v>193</v>
      </c>
      <c r="B202" s="53" t="s">
        <v>234</v>
      </c>
      <c r="C202" s="31">
        <v>1902.7</v>
      </c>
      <c r="D202" s="36">
        <v>1906.4333333333332</v>
      </c>
      <c r="E202" s="36">
        <v>1882.8666666666663</v>
      </c>
      <c r="F202" s="36">
        <v>1863.0333333333331</v>
      </c>
      <c r="G202" s="36">
        <v>1839.4666666666662</v>
      </c>
      <c r="H202" s="36">
        <v>1926.2666666666664</v>
      </c>
      <c r="I202" s="36">
        <v>1949.8333333333335</v>
      </c>
      <c r="J202" s="36">
        <v>1969.6666666666665</v>
      </c>
      <c r="K202" s="31">
        <v>1930</v>
      </c>
      <c r="L202" s="31">
        <v>1886.6</v>
      </c>
      <c r="M202" s="31">
        <v>4.9346100000000002</v>
      </c>
      <c r="N202" s="1"/>
      <c r="O202" s="1"/>
    </row>
    <row r="203" spans="1:15" ht="12.75" customHeight="1">
      <c r="A203" s="51">
        <v>194</v>
      </c>
      <c r="B203" s="53" t="s">
        <v>235</v>
      </c>
      <c r="C203" s="31">
        <v>1724.65</v>
      </c>
      <c r="D203" s="36">
        <v>1726.3666666666668</v>
      </c>
      <c r="E203" s="36">
        <v>1709.2833333333335</v>
      </c>
      <c r="F203" s="36">
        <v>1693.9166666666667</v>
      </c>
      <c r="G203" s="36">
        <v>1676.8333333333335</v>
      </c>
      <c r="H203" s="36">
        <v>1741.7333333333336</v>
      </c>
      <c r="I203" s="36">
        <v>1758.8166666666666</v>
      </c>
      <c r="J203" s="36">
        <v>1774.1833333333336</v>
      </c>
      <c r="K203" s="31">
        <v>1743.45</v>
      </c>
      <c r="L203" s="31">
        <v>1711</v>
      </c>
      <c r="M203" s="31">
        <v>1.5981300000000001</v>
      </c>
      <c r="N203" s="1"/>
      <c r="O203" s="1"/>
    </row>
    <row r="204" spans="1:15" ht="12.75" customHeight="1">
      <c r="A204" s="51">
        <v>195</v>
      </c>
      <c r="B204" s="53" t="s">
        <v>236</v>
      </c>
      <c r="C204" s="31">
        <v>9413.5499999999993</v>
      </c>
      <c r="D204" s="36">
        <v>9395.4499999999989</v>
      </c>
      <c r="E204" s="36">
        <v>9359.2499999999982</v>
      </c>
      <c r="F204" s="36">
        <v>9304.9499999999989</v>
      </c>
      <c r="G204" s="36">
        <v>9268.7499999999982</v>
      </c>
      <c r="H204" s="36">
        <v>9449.7499999999982</v>
      </c>
      <c r="I204" s="36">
        <v>9485.9499999999989</v>
      </c>
      <c r="J204" s="36">
        <v>9540.2499999999982</v>
      </c>
      <c r="K204" s="31">
        <v>9431.65</v>
      </c>
      <c r="L204" s="31">
        <v>9341.15</v>
      </c>
      <c r="M204" s="31">
        <v>3.11761</v>
      </c>
      <c r="N204" s="1"/>
      <c r="O204" s="1"/>
    </row>
    <row r="205" spans="1:15" ht="12.75" customHeight="1">
      <c r="A205" s="51">
        <v>196</v>
      </c>
      <c r="B205" s="53" t="s">
        <v>302</v>
      </c>
      <c r="C205" s="31">
        <v>117.15</v>
      </c>
      <c r="D205" s="36">
        <v>116.71666666666668</v>
      </c>
      <c r="E205" s="36">
        <v>115.73333333333336</v>
      </c>
      <c r="F205" s="36">
        <v>114.31666666666668</v>
      </c>
      <c r="G205" s="36">
        <v>113.33333333333336</v>
      </c>
      <c r="H205" s="36">
        <v>118.13333333333337</v>
      </c>
      <c r="I205" s="36">
        <v>119.11666666666669</v>
      </c>
      <c r="J205" s="36">
        <v>120.53333333333337</v>
      </c>
      <c r="K205" s="31">
        <v>117.7</v>
      </c>
      <c r="L205" s="31">
        <v>115.3</v>
      </c>
      <c r="M205" s="31">
        <v>179.52489</v>
      </c>
      <c r="N205" s="1"/>
      <c r="O205" s="1"/>
    </row>
    <row r="206" spans="1:15" ht="12.75" customHeight="1">
      <c r="A206" s="51">
        <v>197</v>
      </c>
      <c r="B206" s="53" t="s">
        <v>237</v>
      </c>
      <c r="C206" s="31">
        <v>585.20000000000005</v>
      </c>
      <c r="D206" s="36">
        <v>587.11666666666667</v>
      </c>
      <c r="E206" s="36">
        <v>578.33333333333337</v>
      </c>
      <c r="F206" s="36">
        <v>571.4666666666667</v>
      </c>
      <c r="G206" s="36">
        <v>562.68333333333339</v>
      </c>
      <c r="H206" s="36">
        <v>593.98333333333335</v>
      </c>
      <c r="I206" s="36">
        <v>602.76666666666665</v>
      </c>
      <c r="J206" s="36">
        <v>609.63333333333333</v>
      </c>
      <c r="K206" s="31">
        <v>595.9</v>
      </c>
      <c r="L206" s="31">
        <v>580.25</v>
      </c>
      <c r="M206" s="31">
        <v>21.759779999999999</v>
      </c>
      <c r="N206" s="1"/>
      <c r="O206" s="1"/>
    </row>
    <row r="207" spans="1:15" ht="12.75" customHeight="1">
      <c r="A207" s="51">
        <v>198</v>
      </c>
      <c r="B207" s="53" t="s">
        <v>303</v>
      </c>
      <c r="C207" s="31">
        <v>1066.95</v>
      </c>
      <c r="D207" s="36">
        <v>1069.8666666666668</v>
      </c>
      <c r="E207" s="36">
        <v>1057.0833333333335</v>
      </c>
      <c r="F207" s="36">
        <v>1047.2166666666667</v>
      </c>
      <c r="G207" s="36">
        <v>1034.4333333333334</v>
      </c>
      <c r="H207" s="36">
        <v>1079.7333333333336</v>
      </c>
      <c r="I207" s="36">
        <v>1092.5166666666669</v>
      </c>
      <c r="J207" s="36">
        <v>1102.3833333333337</v>
      </c>
      <c r="K207" s="31">
        <v>1082.6500000000001</v>
      </c>
      <c r="L207" s="31">
        <v>1060</v>
      </c>
      <c r="M207" s="31">
        <v>12.604329999999999</v>
      </c>
      <c r="N207" s="1"/>
      <c r="O207" s="1"/>
    </row>
    <row r="208" spans="1:15" ht="12.75" customHeight="1">
      <c r="A208" s="51">
        <v>199</v>
      </c>
      <c r="B208" s="53" t="s">
        <v>238</v>
      </c>
      <c r="C208" s="31">
        <v>244.8</v>
      </c>
      <c r="D208" s="36">
        <v>246.76666666666665</v>
      </c>
      <c r="E208" s="36">
        <v>239.5333333333333</v>
      </c>
      <c r="F208" s="36">
        <v>234.26666666666665</v>
      </c>
      <c r="G208" s="36">
        <v>227.0333333333333</v>
      </c>
      <c r="H208" s="36">
        <v>252.0333333333333</v>
      </c>
      <c r="I208" s="36">
        <v>259.26666666666665</v>
      </c>
      <c r="J208" s="36">
        <v>264.5333333333333</v>
      </c>
      <c r="K208" s="31">
        <v>254</v>
      </c>
      <c r="L208" s="31">
        <v>241.5</v>
      </c>
      <c r="M208" s="31">
        <v>132.24816999999999</v>
      </c>
      <c r="N208" s="1"/>
      <c r="O208" s="1"/>
    </row>
    <row r="209" spans="1:15" ht="12.75" customHeight="1">
      <c r="A209" s="51">
        <v>200</v>
      </c>
      <c r="B209" s="53" t="s">
        <v>239</v>
      </c>
      <c r="C209" s="31">
        <v>855.45</v>
      </c>
      <c r="D209" s="36">
        <v>859.63333333333333</v>
      </c>
      <c r="E209" s="36">
        <v>840.66666666666663</v>
      </c>
      <c r="F209" s="36">
        <v>825.88333333333333</v>
      </c>
      <c r="G209" s="36">
        <v>806.91666666666663</v>
      </c>
      <c r="H209" s="36">
        <v>874.41666666666663</v>
      </c>
      <c r="I209" s="36">
        <v>893.38333333333333</v>
      </c>
      <c r="J209" s="36">
        <v>908.16666666666663</v>
      </c>
      <c r="K209" s="31">
        <v>878.6</v>
      </c>
      <c r="L209" s="31">
        <v>844.85</v>
      </c>
      <c r="M209" s="31">
        <v>28.17604</v>
      </c>
      <c r="N209" s="1"/>
      <c r="O209" s="1"/>
    </row>
    <row r="210" spans="1:15" ht="12.75" customHeight="1">
      <c r="A210" s="51">
        <v>201</v>
      </c>
      <c r="B210" s="53" t="s">
        <v>304</v>
      </c>
      <c r="C210" s="31">
        <v>1312.35</v>
      </c>
      <c r="D210" s="36">
        <v>1313.3833333333332</v>
      </c>
      <c r="E210" s="36">
        <v>1291.9666666666665</v>
      </c>
      <c r="F210" s="36">
        <v>1271.5833333333333</v>
      </c>
      <c r="G210" s="36">
        <v>1250.1666666666665</v>
      </c>
      <c r="H210" s="36">
        <v>1333.7666666666664</v>
      </c>
      <c r="I210" s="36">
        <v>1355.1833333333334</v>
      </c>
      <c r="J210" s="36">
        <v>1375.5666666666664</v>
      </c>
      <c r="K210" s="31">
        <v>1334.8</v>
      </c>
      <c r="L210" s="31">
        <v>1293</v>
      </c>
      <c r="M210" s="31">
        <v>3.46766</v>
      </c>
      <c r="N210" s="1"/>
      <c r="O210" s="1"/>
    </row>
    <row r="211" spans="1:15" ht="12.75" customHeight="1">
      <c r="A211" s="51">
        <v>202</v>
      </c>
      <c r="B211" s="53" t="s">
        <v>240</v>
      </c>
      <c r="C211" s="31">
        <v>422.6</v>
      </c>
      <c r="D211" s="36">
        <v>420.7</v>
      </c>
      <c r="E211" s="36">
        <v>416.9</v>
      </c>
      <c r="F211" s="36">
        <v>411.2</v>
      </c>
      <c r="G211" s="36">
        <v>407.4</v>
      </c>
      <c r="H211" s="36">
        <v>426.4</v>
      </c>
      <c r="I211" s="36">
        <v>430.20000000000005</v>
      </c>
      <c r="J211" s="36">
        <v>435.9</v>
      </c>
      <c r="K211" s="31">
        <v>424.5</v>
      </c>
      <c r="L211" s="31">
        <v>415</v>
      </c>
      <c r="M211" s="31">
        <v>77.395610000000005</v>
      </c>
      <c r="N211" s="1"/>
      <c r="O211" s="1"/>
    </row>
    <row r="212" spans="1:15" ht="12.75" customHeight="1">
      <c r="A212" s="51">
        <v>203</v>
      </c>
      <c r="B212" s="53" t="s">
        <v>305</v>
      </c>
      <c r="C212" s="31">
        <v>19.899999999999999</v>
      </c>
      <c r="D212" s="36">
        <v>20.033333333333331</v>
      </c>
      <c r="E212" s="36">
        <v>19.616666666666664</v>
      </c>
      <c r="F212" s="36">
        <v>19.333333333333332</v>
      </c>
      <c r="G212" s="36">
        <v>18.916666666666664</v>
      </c>
      <c r="H212" s="36">
        <v>20.316666666666663</v>
      </c>
      <c r="I212" s="36">
        <v>20.733333333333334</v>
      </c>
      <c r="J212" s="36">
        <v>21.016666666666662</v>
      </c>
      <c r="K212" s="31">
        <v>20.45</v>
      </c>
      <c r="L212" s="31">
        <v>19.75</v>
      </c>
      <c r="M212" s="31">
        <v>1587.54847</v>
      </c>
      <c r="N212" s="1"/>
      <c r="O212" s="1"/>
    </row>
    <row r="213" spans="1:15" ht="12.75" customHeight="1">
      <c r="A213" s="51">
        <v>204</v>
      </c>
      <c r="B213" s="53" t="s">
        <v>241</v>
      </c>
      <c r="C213" s="31">
        <v>278.95</v>
      </c>
      <c r="D213" s="36">
        <v>278.16666666666669</v>
      </c>
      <c r="E213" s="36">
        <v>272.48333333333335</v>
      </c>
      <c r="F213" s="36">
        <v>266.01666666666665</v>
      </c>
      <c r="G213" s="36">
        <v>260.33333333333331</v>
      </c>
      <c r="H213" s="36">
        <v>284.63333333333338</v>
      </c>
      <c r="I213" s="36">
        <v>290.31666666666666</v>
      </c>
      <c r="J213" s="36">
        <v>296.78333333333342</v>
      </c>
      <c r="K213" s="31">
        <v>283.85000000000002</v>
      </c>
      <c r="L213" s="31">
        <v>271.7</v>
      </c>
      <c r="M213" s="31">
        <v>427.90651000000003</v>
      </c>
      <c r="N213" s="1"/>
      <c r="O213" s="1"/>
    </row>
    <row r="214" spans="1:15" ht="12.75" customHeight="1">
      <c r="A214" s="51">
        <v>205</v>
      </c>
      <c r="B214" s="53" t="s">
        <v>306</v>
      </c>
      <c r="C214" s="31">
        <v>119.95</v>
      </c>
      <c r="D214" s="36">
        <v>121.05000000000001</v>
      </c>
      <c r="E214" s="36">
        <v>118.20000000000002</v>
      </c>
      <c r="F214" s="36">
        <v>116.45</v>
      </c>
      <c r="G214" s="36">
        <v>113.60000000000001</v>
      </c>
      <c r="H214" s="36">
        <v>122.80000000000003</v>
      </c>
      <c r="I214" s="36">
        <v>125.65000000000002</v>
      </c>
      <c r="J214" s="36">
        <v>127.40000000000003</v>
      </c>
      <c r="K214" s="31">
        <v>123.9</v>
      </c>
      <c r="L214" s="31">
        <v>119.3</v>
      </c>
      <c r="M214" s="31">
        <v>442.13195999999999</v>
      </c>
      <c r="N214" s="1"/>
      <c r="O214" s="1"/>
    </row>
    <row r="215" spans="1:15" ht="12.75" customHeight="1">
      <c r="A215" s="51">
        <v>206</v>
      </c>
      <c r="B215" s="53" t="s">
        <v>242</v>
      </c>
      <c r="C215" s="31">
        <v>638.54999999999995</v>
      </c>
      <c r="D215" s="36">
        <v>644.7833333333333</v>
      </c>
      <c r="E215" s="36">
        <v>624.61666666666656</v>
      </c>
      <c r="F215" s="36">
        <v>610.68333333333328</v>
      </c>
      <c r="G215" s="36">
        <v>590.51666666666654</v>
      </c>
      <c r="H215" s="36">
        <v>658.71666666666658</v>
      </c>
      <c r="I215" s="36">
        <v>678.88333333333333</v>
      </c>
      <c r="J215" s="36">
        <v>692.81666666666661</v>
      </c>
      <c r="K215" s="31">
        <v>664.95</v>
      </c>
      <c r="L215" s="31">
        <v>630.85</v>
      </c>
      <c r="M215" s="31">
        <v>23.339500000000001</v>
      </c>
      <c r="N215" s="1"/>
      <c r="O215" s="1"/>
    </row>
    <row r="216" spans="1:15" ht="12.75" customHeight="1">
      <c r="A216" s="54"/>
      <c r="B216" s="53"/>
      <c r="C216" s="31"/>
      <c r="D216" s="36"/>
      <c r="E216" s="36"/>
      <c r="F216" s="36"/>
      <c r="G216" s="36"/>
      <c r="H216" s="36"/>
      <c r="I216" s="36"/>
      <c r="J216" s="36"/>
      <c r="K216" s="31"/>
      <c r="L216" s="31"/>
      <c r="M216" s="31"/>
      <c r="N216" s="1"/>
      <c r="O216" s="1"/>
    </row>
    <row r="217" spans="1:15" ht="12.75" customHeight="1">
      <c r="A217" s="55"/>
      <c r="B217" s="56"/>
      <c r="C217" s="57"/>
      <c r="D217" s="57"/>
      <c r="E217" s="57"/>
      <c r="F217" s="57"/>
      <c r="G217" s="57"/>
      <c r="H217" s="57"/>
      <c r="I217" s="57"/>
      <c r="J217" s="57"/>
      <c r="K217" s="57"/>
      <c r="L217" s="58"/>
      <c r="M217" s="1"/>
      <c r="N217" s="1"/>
      <c r="O217" s="1"/>
    </row>
    <row r="218" spans="1:15" ht="12.75" customHeight="1">
      <c r="A218" s="55"/>
      <c r="B218" s="1"/>
      <c r="C218" s="57"/>
      <c r="D218" s="57"/>
      <c r="E218" s="57"/>
      <c r="F218" s="57"/>
      <c r="G218" s="57"/>
      <c r="H218" s="57"/>
      <c r="I218" s="57"/>
      <c r="J218" s="57"/>
      <c r="K218" s="57"/>
      <c r="L218" s="58"/>
      <c r="M218" s="1"/>
      <c r="N218" s="1"/>
      <c r="O218" s="1"/>
    </row>
    <row r="219" spans="1:15" ht="12.75" customHeight="1">
      <c r="A219" s="55"/>
      <c r="B219" s="1"/>
      <c r="C219" s="57"/>
      <c r="D219" s="57"/>
      <c r="E219" s="57"/>
      <c r="F219" s="57"/>
      <c r="G219" s="57"/>
      <c r="H219" s="57"/>
      <c r="I219" s="57"/>
      <c r="J219" s="57"/>
      <c r="K219" s="57"/>
      <c r="L219" s="58"/>
      <c r="M219" s="1"/>
      <c r="N219" s="1"/>
      <c r="O219" s="1"/>
    </row>
    <row r="220" spans="1:15" ht="12.75" customHeight="1">
      <c r="A220" s="59" t="s">
        <v>307</v>
      </c>
      <c r="B220" s="1"/>
      <c r="C220" s="57"/>
      <c r="D220" s="57"/>
      <c r="E220" s="57"/>
      <c r="F220" s="57"/>
      <c r="G220" s="57"/>
      <c r="H220" s="57"/>
      <c r="I220" s="57"/>
      <c r="J220" s="57"/>
      <c r="K220" s="57"/>
      <c r="L220" s="58"/>
      <c r="M220" s="1"/>
      <c r="N220" s="1"/>
      <c r="O220" s="1"/>
    </row>
    <row r="221" spans="1:15" ht="12.75" customHeight="1">
      <c r="A221" s="1"/>
      <c r="B221" s="1"/>
      <c r="C221" s="57"/>
      <c r="D221" s="57"/>
      <c r="E221" s="57"/>
      <c r="F221" s="57"/>
      <c r="G221" s="57"/>
      <c r="H221" s="57"/>
      <c r="I221" s="57"/>
      <c r="J221" s="57"/>
      <c r="K221" s="57"/>
      <c r="L221" s="58"/>
      <c r="M221" s="1"/>
      <c r="N221" s="1"/>
      <c r="O221" s="1"/>
    </row>
    <row r="222" spans="1:15" ht="12.75" customHeight="1">
      <c r="A222" s="1"/>
      <c r="B222" s="1"/>
      <c r="C222" s="57"/>
      <c r="D222" s="57"/>
      <c r="E222" s="57"/>
      <c r="F222" s="57"/>
      <c r="G222" s="57"/>
      <c r="H222" s="57"/>
      <c r="I222" s="57"/>
      <c r="J222" s="57"/>
      <c r="K222" s="57"/>
      <c r="L222" s="58"/>
      <c r="M222" s="1"/>
      <c r="N222" s="1"/>
      <c r="O222" s="1"/>
    </row>
    <row r="223" spans="1:15" ht="12.75" customHeight="1">
      <c r="A223" s="60" t="s">
        <v>308</v>
      </c>
      <c r="B223" s="1"/>
      <c r="C223" s="57"/>
      <c r="D223" s="57"/>
      <c r="E223" s="57"/>
      <c r="F223" s="57"/>
      <c r="G223" s="57"/>
      <c r="H223" s="57"/>
      <c r="I223" s="57"/>
      <c r="J223" s="57"/>
      <c r="K223" s="57"/>
      <c r="L223" s="58"/>
      <c r="M223" s="1"/>
      <c r="N223" s="1"/>
      <c r="O223" s="1"/>
    </row>
    <row r="224" spans="1:15" ht="12.75" customHeight="1">
      <c r="A224" s="61"/>
      <c r="B224" s="1"/>
      <c r="C224" s="57"/>
      <c r="D224" s="57"/>
      <c r="E224" s="57"/>
      <c r="F224" s="57"/>
      <c r="G224" s="57"/>
      <c r="H224" s="57"/>
      <c r="I224" s="57"/>
      <c r="J224" s="57"/>
      <c r="K224" s="57"/>
      <c r="L224" s="58"/>
      <c r="M224" s="1"/>
      <c r="N224" s="1"/>
      <c r="O224" s="1"/>
    </row>
    <row r="225" spans="1:15" ht="12.75" customHeight="1">
      <c r="A225" s="62" t="s">
        <v>309</v>
      </c>
      <c r="B225" s="1"/>
      <c r="C225" s="57"/>
      <c r="D225" s="57"/>
      <c r="E225" s="57"/>
      <c r="F225" s="57"/>
      <c r="G225" s="57"/>
      <c r="H225" s="57"/>
      <c r="I225" s="57"/>
      <c r="J225" s="57"/>
      <c r="K225" s="57"/>
      <c r="L225" s="58"/>
      <c r="M225" s="1"/>
      <c r="N225" s="1"/>
      <c r="O225" s="1"/>
    </row>
    <row r="226" spans="1:15" ht="12.75" customHeight="1">
      <c r="A226" s="44" t="s">
        <v>243</v>
      </c>
      <c r="B226" s="1"/>
      <c r="C226" s="57"/>
      <c r="D226" s="57"/>
      <c r="E226" s="57"/>
      <c r="F226" s="57"/>
      <c r="G226" s="57"/>
      <c r="H226" s="57"/>
      <c r="I226" s="57"/>
      <c r="J226" s="57"/>
      <c r="K226" s="57"/>
      <c r="L226" s="58"/>
      <c r="M226" s="1"/>
      <c r="N226" s="1"/>
      <c r="O226" s="1"/>
    </row>
    <row r="227" spans="1:15" ht="12.75" customHeight="1">
      <c r="A227" s="44" t="s">
        <v>244</v>
      </c>
      <c r="B227" s="1"/>
      <c r="C227" s="57"/>
      <c r="D227" s="57"/>
      <c r="E227" s="57"/>
      <c r="F227" s="57"/>
      <c r="G227" s="57"/>
      <c r="H227" s="57"/>
      <c r="I227" s="57"/>
      <c r="J227" s="57"/>
      <c r="K227" s="57"/>
      <c r="L227" s="58"/>
      <c r="M227" s="1"/>
      <c r="N227" s="1"/>
      <c r="O227" s="1"/>
    </row>
    <row r="228" spans="1:15" ht="12.75" customHeight="1">
      <c r="A228" s="44" t="s">
        <v>245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58"/>
      <c r="M228" s="1"/>
      <c r="N228" s="1"/>
      <c r="O228" s="1"/>
    </row>
    <row r="229" spans="1:15" ht="12.75" customHeight="1">
      <c r="A229" s="44" t="s">
        <v>246</v>
      </c>
      <c r="B229" s="1"/>
      <c r="C229" s="57"/>
      <c r="D229" s="57"/>
      <c r="E229" s="57"/>
      <c r="F229" s="57"/>
      <c r="G229" s="57"/>
      <c r="H229" s="57"/>
      <c r="I229" s="57"/>
      <c r="J229" s="57"/>
      <c r="K229" s="57"/>
      <c r="L229" s="58"/>
      <c r="M229" s="1"/>
      <c r="N229" s="1"/>
      <c r="O229" s="1"/>
    </row>
    <row r="230" spans="1:15" ht="12.75" customHeight="1">
      <c r="A230" s="44" t="s">
        <v>247</v>
      </c>
      <c r="B230" s="1"/>
      <c r="C230" s="57"/>
      <c r="D230" s="57"/>
      <c r="E230" s="57"/>
      <c r="F230" s="57"/>
      <c r="G230" s="57"/>
      <c r="H230" s="57"/>
      <c r="I230" s="57"/>
      <c r="J230" s="57"/>
      <c r="K230" s="57"/>
      <c r="L230" s="58"/>
      <c r="M230" s="1"/>
      <c r="N230" s="1"/>
      <c r="O230" s="1"/>
    </row>
    <row r="231" spans="1:15" ht="12.75" customHeight="1">
      <c r="A231" s="64"/>
      <c r="B231" s="1"/>
      <c r="C231" s="57"/>
      <c r="D231" s="57"/>
      <c r="E231" s="57"/>
      <c r="F231" s="57"/>
      <c r="G231" s="57"/>
      <c r="H231" s="57"/>
      <c r="I231" s="57"/>
      <c r="J231" s="57"/>
      <c r="K231" s="57"/>
      <c r="L231" s="58"/>
      <c r="M231" s="1"/>
      <c r="N231" s="1"/>
      <c r="O231" s="1"/>
    </row>
    <row r="232" spans="1:15" ht="12.75" customHeight="1">
      <c r="A232" s="1"/>
      <c r="B232" s="1"/>
      <c r="C232" s="57"/>
      <c r="D232" s="57"/>
      <c r="E232" s="57"/>
      <c r="F232" s="57"/>
      <c r="G232" s="57"/>
      <c r="H232" s="57"/>
      <c r="I232" s="57"/>
      <c r="J232" s="57"/>
      <c r="K232" s="57"/>
      <c r="L232" s="58"/>
      <c r="M232" s="1"/>
      <c r="N232" s="1"/>
      <c r="O232" s="1"/>
    </row>
    <row r="233" spans="1:15" ht="12.75" customHeight="1">
      <c r="A233" s="1"/>
      <c r="B233" s="1"/>
      <c r="C233" s="57"/>
      <c r="D233" s="57"/>
      <c r="E233" s="57"/>
      <c r="F233" s="57"/>
      <c r="G233" s="57"/>
      <c r="H233" s="57"/>
      <c r="I233" s="57"/>
      <c r="J233" s="57"/>
      <c r="K233" s="57"/>
      <c r="L233" s="58"/>
      <c r="M233" s="1"/>
      <c r="N233" s="1"/>
      <c r="O233" s="1"/>
    </row>
    <row r="234" spans="1:15" ht="12.75" customHeight="1">
      <c r="A234" s="1"/>
      <c r="B234" s="1"/>
      <c r="C234" s="57"/>
      <c r="D234" s="57"/>
      <c r="E234" s="57"/>
      <c r="F234" s="57"/>
      <c r="G234" s="57"/>
      <c r="H234" s="57"/>
      <c r="I234" s="57"/>
      <c r="J234" s="57"/>
      <c r="K234" s="57"/>
      <c r="L234" s="58"/>
      <c r="M234" s="1"/>
      <c r="N234" s="1"/>
      <c r="O234" s="1"/>
    </row>
    <row r="235" spans="1:15" ht="12.75" customHeight="1">
      <c r="A235" s="1"/>
      <c r="B235" s="1"/>
      <c r="C235" s="57"/>
      <c r="D235" s="57"/>
      <c r="E235" s="57"/>
      <c r="F235" s="57"/>
      <c r="G235" s="57"/>
      <c r="H235" s="57"/>
      <c r="I235" s="57"/>
      <c r="J235" s="57"/>
      <c r="K235" s="57"/>
      <c r="L235" s="58"/>
      <c r="M235" s="1"/>
      <c r="N235" s="1"/>
      <c r="O235" s="1"/>
    </row>
    <row r="236" spans="1:15" ht="12.75" customHeight="1">
      <c r="A236" s="65" t="s">
        <v>248</v>
      </c>
      <c r="B236" s="1"/>
      <c r="C236" s="57"/>
      <c r="D236" s="57"/>
      <c r="E236" s="57"/>
      <c r="F236" s="57"/>
      <c r="G236" s="57"/>
      <c r="H236" s="57"/>
      <c r="I236" s="57"/>
      <c r="J236" s="57"/>
      <c r="K236" s="57"/>
      <c r="L236" s="58"/>
      <c r="M236" s="1"/>
      <c r="N236" s="1"/>
      <c r="O236" s="1"/>
    </row>
    <row r="237" spans="1:15" ht="12.75" customHeight="1">
      <c r="A237" s="66" t="s">
        <v>249</v>
      </c>
      <c r="B237" s="1"/>
      <c r="C237" s="57"/>
      <c r="D237" s="57"/>
      <c r="E237" s="57"/>
      <c r="F237" s="57"/>
      <c r="G237" s="57"/>
      <c r="H237" s="57"/>
      <c r="I237" s="57"/>
      <c r="J237" s="57"/>
      <c r="K237" s="57"/>
      <c r="L237" s="58"/>
      <c r="M237" s="1"/>
      <c r="N237" s="1"/>
      <c r="O237" s="1"/>
    </row>
    <row r="238" spans="1:15" ht="12.75" customHeight="1">
      <c r="A238" s="66" t="s">
        <v>250</v>
      </c>
      <c r="B238" s="1"/>
      <c r="C238" s="57"/>
      <c r="D238" s="57"/>
      <c r="E238" s="57"/>
      <c r="F238" s="57"/>
      <c r="G238" s="57"/>
      <c r="H238" s="57"/>
      <c r="I238" s="57"/>
      <c r="J238" s="57"/>
      <c r="K238" s="57"/>
      <c r="L238" s="58"/>
      <c r="M238" s="1"/>
      <c r="N238" s="1"/>
      <c r="O238" s="1"/>
    </row>
    <row r="239" spans="1:15" ht="12.75" customHeight="1">
      <c r="A239" s="66" t="s">
        <v>251</v>
      </c>
      <c r="B239" s="1"/>
      <c r="C239" s="57"/>
      <c r="D239" s="57"/>
      <c r="E239" s="57"/>
      <c r="F239" s="57"/>
      <c r="G239" s="57"/>
      <c r="H239" s="57"/>
      <c r="I239" s="57"/>
      <c r="J239" s="57"/>
      <c r="K239" s="57"/>
      <c r="L239" s="58"/>
      <c r="M239" s="1"/>
      <c r="N239" s="1"/>
      <c r="O239" s="1"/>
    </row>
    <row r="240" spans="1:15" ht="12.75" customHeight="1">
      <c r="A240" s="66" t="s">
        <v>252</v>
      </c>
      <c r="B240" s="1"/>
      <c r="C240" s="57"/>
      <c r="D240" s="57"/>
      <c r="E240" s="57"/>
      <c r="F240" s="57"/>
      <c r="G240" s="57"/>
      <c r="H240" s="57"/>
      <c r="I240" s="57"/>
      <c r="J240" s="57"/>
      <c r="K240" s="57"/>
      <c r="L240" s="58"/>
      <c r="M240" s="1"/>
      <c r="N240" s="1"/>
      <c r="O240" s="1"/>
    </row>
    <row r="241" spans="1:15" ht="12.75" customHeight="1">
      <c r="A241" s="66" t="s">
        <v>253</v>
      </c>
      <c r="B241" s="1"/>
      <c r="C241" s="57"/>
      <c r="D241" s="57"/>
      <c r="E241" s="57"/>
      <c r="F241" s="57"/>
      <c r="G241" s="57"/>
      <c r="H241" s="57"/>
      <c r="I241" s="57"/>
      <c r="J241" s="57"/>
      <c r="K241" s="57"/>
      <c r="L241" s="58"/>
      <c r="M241" s="1"/>
      <c r="N241" s="1"/>
      <c r="O241" s="1"/>
    </row>
    <row r="242" spans="1:15" ht="12.75" customHeight="1">
      <c r="A242" s="66" t="s">
        <v>254</v>
      </c>
      <c r="B242" s="1"/>
      <c r="C242" s="57"/>
      <c r="D242" s="57"/>
      <c r="E242" s="57"/>
      <c r="F242" s="57"/>
      <c r="G242" s="57"/>
      <c r="H242" s="57"/>
      <c r="I242" s="57"/>
      <c r="J242" s="57"/>
      <c r="K242" s="57"/>
      <c r="L242" s="58"/>
      <c r="M242" s="1"/>
      <c r="N242" s="1"/>
      <c r="O242" s="1"/>
    </row>
    <row r="243" spans="1:15" ht="12.75" customHeight="1">
      <c r="A243" s="66" t="s">
        <v>255</v>
      </c>
      <c r="B243" s="1"/>
      <c r="C243" s="57"/>
      <c r="D243" s="57"/>
      <c r="E243" s="57"/>
      <c r="F243" s="57"/>
      <c r="G243" s="57"/>
      <c r="H243" s="57"/>
      <c r="I243" s="57"/>
      <c r="J243" s="57"/>
      <c r="K243" s="57"/>
      <c r="L243" s="58"/>
      <c r="M243" s="1"/>
      <c r="N243" s="1"/>
      <c r="O243" s="1"/>
    </row>
    <row r="244" spans="1:15" ht="12.75" customHeight="1">
      <c r="A244" s="66" t="s">
        <v>256</v>
      </c>
      <c r="B244" s="1"/>
      <c r="C244" s="57"/>
      <c r="D244" s="57"/>
      <c r="E244" s="57"/>
      <c r="F244" s="57"/>
      <c r="G244" s="57"/>
      <c r="H244" s="57"/>
      <c r="I244" s="57"/>
      <c r="J244" s="57"/>
      <c r="K244" s="57"/>
      <c r="L244" s="58"/>
      <c r="M244" s="1"/>
      <c r="N244" s="1"/>
      <c r="O244" s="1"/>
    </row>
    <row r="245" spans="1:15" ht="12.75" customHeight="1">
      <c r="A245" s="66" t="s">
        <v>257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58"/>
      <c r="M245" s="1"/>
      <c r="N245" s="1"/>
      <c r="O245" s="1"/>
    </row>
    <row r="246" spans="1:15" ht="12.75" customHeight="1">
      <c r="A246" s="1"/>
      <c r="B246" s="1"/>
      <c r="C246" s="57"/>
      <c r="D246" s="57"/>
      <c r="E246" s="57"/>
      <c r="F246" s="57"/>
      <c r="G246" s="57"/>
      <c r="H246" s="57"/>
      <c r="I246" s="57"/>
      <c r="J246" s="57"/>
      <c r="K246" s="57"/>
      <c r="L246" s="58"/>
      <c r="M246" s="1"/>
      <c r="N246" s="1"/>
      <c r="O246" s="1"/>
    </row>
    <row r="247" spans="1:15" ht="12.75" customHeight="1">
      <c r="A247" s="1"/>
      <c r="B247" s="1"/>
      <c r="C247" s="57"/>
      <c r="D247" s="57"/>
      <c r="E247" s="57"/>
      <c r="F247" s="57"/>
      <c r="G247" s="57"/>
      <c r="H247" s="57"/>
      <c r="I247" s="57"/>
      <c r="J247" s="57"/>
      <c r="K247" s="57"/>
      <c r="L247" s="58"/>
      <c r="M247" s="1"/>
      <c r="N247" s="1"/>
      <c r="O247" s="1"/>
    </row>
    <row r="248" spans="1:15" ht="12.75" customHeight="1">
      <c r="A248" s="1"/>
      <c r="B248" s="1"/>
      <c r="C248" s="57"/>
      <c r="D248" s="57"/>
      <c r="E248" s="57"/>
      <c r="F248" s="57"/>
      <c r="G248" s="57"/>
      <c r="H248" s="57"/>
      <c r="I248" s="57"/>
      <c r="J248" s="57"/>
      <c r="K248" s="57"/>
      <c r="L248" s="58"/>
      <c r="M248" s="1"/>
      <c r="N248" s="1"/>
      <c r="O248" s="1"/>
    </row>
    <row r="249" spans="1:15" ht="12.75" customHeight="1">
      <c r="A249" s="1"/>
      <c r="B249" s="1"/>
      <c r="C249" s="57"/>
      <c r="D249" s="57"/>
      <c r="E249" s="57"/>
      <c r="F249" s="57"/>
      <c r="G249" s="57"/>
      <c r="H249" s="57"/>
      <c r="I249" s="57"/>
      <c r="J249" s="57"/>
      <c r="K249" s="57"/>
      <c r="L249" s="58"/>
      <c r="M249" s="1"/>
      <c r="N249" s="1"/>
      <c r="O249" s="1"/>
    </row>
    <row r="250" spans="1:15" ht="12.75" customHeight="1">
      <c r="A250" s="1"/>
      <c r="B250" s="1"/>
      <c r="C250" s="57"/>
      <c r="D250" s="57"/>
      <c r="E250" s="57"/>
      <c r="F250" s="57"/>
      <c r="G250" s="57"/>
      <c r="H250" s="57"/>
      <c r="I250" s="57"/>
      <c r="J250" s="57"/>
      <c r="K250" s="57"/>
      <c r="L250" s="58"/>
      <c r="M250" s="1"/>
      <c r="N250" s="1"/>
      <c r="O250" s="1"/>
    </row>
    <row r="251" spans="1:15" ht="12.75" customHeight="1">
      <c r="A251" s="1"/>
      <c r="B251" s="1"/>
      <c r="C251" s="57"/>
      <c r="D251" s="57"/>
      <c r="E251" s="57"/>
      <c r="F251" s="57"/>
      <c r="G251" s="57"/>
      <c r="H251" s="57"/>
      <c r="I251" s="57"/>
      <c r="J251" s="57"/>
      <c r="K251" s="57"/>
      <c r="L251" s="58"/>
      <c r="M251" s="1"/>
      <c r="N251" s="1"/>
      <c r="O251" s="1"/>
    </row>
    <row r="252" spans="1:15" ht="12.75" customHeight="1">
      <c r="A252" s="1"/>
      <c r="B252" s="1"/>
      <c r="C252" s="57"/>
      <c r="D252" s="57"/>
      <c r="E252" s="57"/>
      <c r="F252" s="57"/>
      <c r="G252" s="57"/>
      <c r="H252" s="57"/>
      <c r="I252" s="57"/>
      <c r="J252" s="57"/>
      <c r="K252" s="57"/>
      <c r="L252" s="58"/>
      <c r="M252" s="1"/>
      <c r="N252" s="1"/>
      <c r="O252" s="1"/>
    </row>
    <row r="253" spans="1:15" ht="12.75" customHeight="1">
      <c r="A253" s="1"/>
      <c r="B253" s="1"/>
      <c r="C253" s="57"/>
      <c r="D253" s="57"/>
      <c r="E253" s="57"/>
      <c r="F253" s="57"/>
      <c r="G253" s="57"/>
      <c r="H253" s="57"/>
      <c r="I253" s="57"/>
      <c r="J253" s="57"/>
      <c r="K253" s="57"/>
      <c r="L253" s="58"/>
      <c r="M253" s="1"/>
      <c r="N253" s="1"/>
      <c r="O253" s="1"/>
    </row>
    <row r="254" spans="1:15" ht="12.75" customHeight="1">
      <c r="A254" s="1"/>
      <c r="B254" s="1"/>
      <c r="C254" s="57"/>
      <c r="D254" s="57"/>
      <c r="E254" s="57"/>
      <c r="F254" s="57"/>
      <c r="G254" s="57"/>
      <c r="H254" s="57"/>
      <c r="I254" s="57"/>
      <c r="J254" s="57"/>
      <c r="K254" s="57"/>
      <c r="L254" s="58"/>
      <c r="M254" s="1"/>
      <c r="N254" s="1"/>
      <c r="O254" s="1"/>
    </row>
    <row r="255" spans="1:15" ht="12.75" customHeight="1">
      <c r="A255" s="1"/>
      <c r="B255" s="1"/>
      <c r="C255" s="57"/>
      <c r="D255" s="57"/>
      <c r="E255" s="57"/>
      <c r="F255" s="57"/>
      <c r="G255" s="57"/>
      <c r="H255" s="57"/>
      <c r="I255" s="57"/>
      <c r="J255" s="57"/>
      <c r="K255" s="57"/>
      <c r="L255" s="58"/>
      <c r="M255" s="1"/>
      <c r="N255" s="1"/>
      <c r="O255" s="1"/>
    </row>
    <row r="256" spans="1:15" ht="12.75" customHeight="1">
      <c r="A256" s="1"/>
      <c r="B256" s="1"/>
      <c r="C256" s="57"/>
      <c r="D256" s="57"/>
      <c r="E256" s="57"/>
      <c r="F256" s="57"/>
      <c r="G256" s="57"/>
      <c r="H256" s="57"/>
      <c r="I256" s="57"/>
      <c r="J256" s="57"/>
      <c r="K256" s="57"/>
      <c r="L256" s="58"/>
      <c r="M256" s="1"/>
      <c r="N256" s="1"/>
      <c r="O256" s="1"/>
    </row>
    <row r="257" spans="1:15" ht="12.75" customHeight="1">
      <c r="A257" s="1"/>
      <c r="B257" s="1"/>
      <c r="C257" s="57"/>
      <c r="D257" s="57"/>
      <c r="E257" s="57"/>
      <c r="F257" s="57"/>
      <c r="G257" s="57"/>
      <c r="H257" s="57"/>
      <c r="I257" s="57"/>
      <c r="J257" s="57"/>
      <c r="K257" s="57"/>
      <c r="L257" s="58"/>
      <c r="M257" s="1"/>
      <c r="N257" s="1"/>
      <c r="O257" s="1"/>
    </row>
    <row r="258" spans="1:15" ht="12.75" customHeight="1">
      <c r="A258" s="1"/>
      <c r="B258" s="1"/>
      <c r="C258" s="57"/>
      <c r="D258" s="57"/>
      <c r="E258" s="57"/>
      <c r="F258" s="57"/>
      <c r="G258" s="57"/>
      <c r="H258" s="57"/>
      <c r="I258" s="57"/>
      <c r="J258" s="57"/>
      <c r="K258" s="57"/>
      <c r="L258" s="58"/>
      <c r="M258" s="1"/>
      <c r="N258" s="1"/>
      <c r="O258" s="1"/>
    </row>
    <row r="259" spans="1:15" ht="12.75" customHeight="1">
      <c r="A259" s="1"/>
      <c r="B259" s="1"/>
      <c r="C259" s="57"/>
      <c r="D259" s="57"/>
      <c r="E259" s="57"/>
      <c r="F259" s="57"/>
      <c r="G259" s="57"/>
      <c r="H259" s="57"/>
      <c r="I259" s="57"/>
      <c r="J259" s="57"/>
      <c r="K259" s="57"/>
      <c r="L259" s="58"/>
      <c r="M259" s="1"/>
      <c r="N259" s="1"/>
      <c r="O259" s="1"/>
    </row>
    <row r="260" spans="1:15" ht="12.75" customHeight="1">
      <c r="A260" s="1"/>
      <c r="B260" s="1"/>
      <c r="C260" s="57"/>
      <c r="D260" s="57"/>
      <c r="E260" s="57"/>
      <c r="F260" s="57"/>
      <c r="G260" s="57"/>
      <c r="H260" s="57"/>
      <c r="I260" s="57"/>
      <c r="J260" s="57"/>
      <c r="K260" s="57"/>
      <c r="L260" s="58"/>
      <c r="M260" s="1"/>
      <c r="N260" s="1"/>
      <c r="O260" s="1"/>
    </row>
    <row r="261" spans="1:15" ht="12.75" customHeight="1">
      <c r="A261" s="1"/>
      <c r="B261" s="1"/>
      <c r="C261" s="57"/>
      <c r="D261" s="57"/>
      <c r="E261" s="57"/>
      <c r="F261" s="57"/>
      <c r="G261" s="57"/>
      <c r="H261" s="57"/>
      <c r="I261" s="57"/>
      <c r="J261" s="57"/>
      <c r="K261" s="57"/>
      <c r="L261" s="58"/>
      <c r="M261" s="1"/>
      <c r="N261" s="1"/>
      <c r="O261" s="1"/>
    </row>
    <row r="262" spans="1:15" ht="12.75" customHeight="1">
      <c r="A262" s="1"/>
      <c r="B262" s="1"/>
      <c r="C262" s="57"/>
      <c r="D262" s="57"/>
      <c r="E262" s="57"/>
      <c r="F262" s="57"/>
      <c r="G262" s="57"/>
      <c r="H262" s="57"/>
      <c r="I262" s="57"/>
      <c r="J262" s="57"/>
      <c r="K262" s="57"/>
      <c r="L262" s="58"/>
      <c r="M262" s="1"/>
      <c r="N262" s="1"/>
      <c r="O262" s="1"/>
    </row>
    <row r="263" spans="1:15" ht="12.75" customHeight="1">
      <c r="A263" s="1"/>
      <c r="B263" s="1"/>
      <c r="C263" s="57"/>
      <c r="D263" s="57"/>
      <c r="E263" s="57"/>
      <c r="F263" s="57"/>
      <c r="G263" s="57"/>
      <c r="H263" s="57"/>
      <c r="I263" s="57"/>
      <c r="J263" s="57"/>
      <c r="K263" s="57"/>
      <c r="L263" s="58"/>
      <c r="M263" s="1"/>
      <c r="N263" s="1"/>
      <c r="O263" s="1"/>
    </row>
    <row r="264" spans="1:15" ht="12.75" customHeight="1">
      <c r="A264" s="1"/>
      <c r="B264" s="1"/>
      <c r="C264" s="57"/>
      <c r="D264" s="57"/>
      <c r="E264" s="57"/>
      <c r="F264" s="57"/>
      <c r="G264" s="57"/>
      <c r="H264" s="57"/>
      <c r="I264" s="57"/>
      <c r="J264" s="57"/>
      <c r="K264" s="57"/>
      <c r="L264" s="58"/>
      <c r="M264" s="1"/>
      <c r="N264" s="1"/>
      <c r="O264" s="1"/>
    </row>
    <row r="265" spans="1:15" ht="12.75" customHeight="1">
      <c r="A265" s="1"/>
      <c r="B265" s="1"/>
      <c r="C265" s="57"/>
      <c r="D265" s="57"/>
      <c r="E265" s="57"/>
      <c r="F265" s="57"/>
      <c r="G265" s="57"/>
      <c r="H265" s="57"/>
      <c r="I265" s="57"/>
      <c r="J265" s="57"/>
      <c r="K265" s="57"/>
      <c r="L265" s="58"/>
      <c r="M265" s="1"/>
      <c r="N265" s="1"/>
      <c r="O265" s="1"/>
    </row>
    <row r="266" spans="1:15" ht="12.75" customHeight="1">
      <c r="A266" s="1"/>
      <c r="B266" s="1"/>
      <c r="C266" s="57"/>
      <c r="D266" s="57"/>
      <c r="E266" s="57"/>
      <c r="F266" s="57"/>
      <c r="G266" s="57"/>
      <c r="H266" s="57"/>
      <c r="I266" s="57"/>
      <c r="J266" s="57"/>
      <c r="K266" s="57"/>
      <c r="L266" s="58"/>
      <c r="M266" s="1"/>
      <c r="N266" s="1"/>
      <c r="O266" s="1"/>
    </row>
    <row r="267" spans="1:15" ht="12.75" customHeight="1">
      <c r="A267" s="1"/>
      <c r="B267" s="1"/>
      <c r="C267" s="57"/>
      <c r="D267" s="57"/>
      <c r="E267" s="57"/>
      <c r="F267" s="57"/>
      <c r="G267" s="57"/>
      <c r="H267" s="57"/>
      <c r="I267" s="57"/>
      <c r="J267" s="57"/>
      <c r="K267" s="57"/>
      <c r="L267" s="58"/>
      <c r="M267" s="1"/>
      <c r="N267" s="1"/>
      <c r="O267" s="1"/>
    </row>
    <row r="268" spans="1:15" ht="12.75" customHeight="1">
      <c r="A268" s="1"/>
      <c r="B268" s="1"/>
      <c r="C268" s="57"/>
      <c r="D268" s="57"/>
      <c r="E268" s="57"/>
      <c r="F268" s="57"/>
      <c r="G268" s="57"/>
      <c r="H268" s="57"/>
      <c r="I268" s="57"/>
      <c r="J268" s="57"/>
      <c r="K268" s="57"/>
      <c r="L268" s="58"/>
      <c r="M268" s="1"/>
      <c r="N268" s="1"/>
      <c r="O268" s="1"/>
    </row>
    <row r="269" spans="1:15" ht="12.75" customHeight="1">
      <c r="A269" s="1"/>
      <c r="B269" s="1"/>
      <c r="C269" s="57"/>
      <c r="D269" s="57"/>
      <c r="E269" s="57"/>
      <c r="F269" s="57"/>
      <c r="G269" s="57"/>
      <c r="H269" s="57"/>
      <c r="I269" s="57"/>
      <c r="J269" s="57"/>
      <c r="K269" s="57"/>
      <c r="L269" s="58"/>
      <c r="M269" s="1"/>
      <c r="N269" s="1"/>
      <c r="O269" s="1"/>
    </row>
    <row r="270" spans="1:15" ht="12.75" customHeight="1">
      <c r="A270" s="1"/>
      <c r="B270" s="1"/>
      <c r="C270" s="57"/>
      <c r="D270" s="57"/>
      <c r="E270" s="57"/>
      <c r="F270" s="57"/>
      <c r="G270" s="57"/>
      <c r="H270" s="57"/>
      <c r="I270" s="57"/>
      <c r="J270" s="57"/>
      <c r="K270" s="57"/>
      <c r="L270" s="58"/>
      <c r="M270" s="1"/>
      <c r="N270" s="1"/>
      <c r="O270" s="1"/>
    </row>
    <row r="271" spans="1:15" ht="12.75" customHeight="1">
      <c r="A271" s="1"/>
      <c r="B271" s="1"/>
      <c r="C271" s="57"/>
      <c r="D271" s="57"/>
      <c r="E271" s="57"/>
      <c r="F271" s="57"/>
      <c r="G271" s="57"/>
      <c r="H271" s="57"/>
      <c r="I271" s="57"/>
      <c r="J271" s="57"/>
      <c r="K271" s="57"/>
      <c r="L271" s="58"/>
      <c r="M271" s="1"/>
      <c r="N271" s="1"/>
      <c r="O271" s="1"/>
    </row>
    <row r="272" spans="1:15" ht="12.75" customHeight="1">
      <c r="A272" s="1"/>
      <c r="B272" s="1"/>
      <c r="C272" s="57"/>
      <c r="D272" s="57"/>
      <c r="E272" s="57"/>
      <c r="F272" s="57"/>
      <c r="G272" s="57"/>
      <c r="H272" s="57"/>
      <c r="I272" s="57"/>
      <c r="J272" s="57"/>
      <c r="K272" s="57"/>
      <c r="L272" s="58"/>
      <c r="M272" s="1"/>
      <c r="N272" s="1"/>
      <c r="O272" s="1"/>
    </row>
    <row r="273" spans="1:15" ht="12.75" customHeight="1">
      <c r="A273" s="1"/>
      <c r="B273" s="1"/>
      <c r="C273" s="57"/>
      <c r="D273" s="57"/>
      <c r="E273" s="57"/>
      <c r="F273" s="57"/>
      <c r="G273" s="57"/>
      <c r="H273" s="57"/>
      <c r="I273" s="57"/>
      <c r="J273" s="57"/>
      <c r="K273" s="57"/>
      <c r="L273" s="58"/>
      <c r="M273" s="1"/>
      <c r="N273" s="1"/>
      <c r="O273" s="1"/>
    </row>
    <row r="274" spans="1:15" ht="12.75" customHeight="1">
      <c r="A274" s="1"/>
      <c r="B274" s="1"/>
      <c r="C274" s="57"/>
      <c r="D274" s="57"/>
      <c r="E274" s="57"/>
      <c r="F274" s="57"/>
      <c r="G274" s="57"/>
      <c r="H274" s="57"/>
      <c r="I274" s="57"/>
      <c r="J274" s="57"/>
      <c r="K274" s="57"/>
      <c r="L274" s="58"/>
      <c r="M274" s="1"/>
      <c r="N274" s="1"/>
      <c r="O274" s="1"/>
    </row>
    <row r="275" spans="1:15" ht="12.75" customHeight="1">
      <c r="A275" s="1"/>
      <c r="B275" s="1"/>
      <c r="C275" s="57"/>
      <c r="D275" s="57"/>
      <c r="E275" s="57"/>
      <c r="F275" s="57"/>
      <c r="G275" s="57"/>
      <c r="H275" s="57"/>
      <c r="I275" s="57"/>
      <c r="J275" s="57"/>
      <c r="K275" s="57"/>
      <c r="L275" s="58"/>
      <c r="M275" s="1"/>
      <c r="N275" s="1"/>
      <c r="O275" s="1"/>
    </row>
    <row r="276" spans="1:15" ht="12.75" customHeight="1">
      <c r="A276" s="1"/>
      <c r="B276" s="1"/>
      <c r="C276" s="57"/>
      <c r="D276" s="57"/>
      <c r="E276" s="57"/>
      <c r="F276" s="57"/>
      <c r="G276" s="57"/>
      <c r="H276" s="57"/>
      <c r="I276" s="57"/>
      <c r="J276" s="57"/>
      <c r="K276" s="57"/>
      <c r="L276" s="58"/>
      <c r="M276" s="1"/>
      <c r="N276" s="1"/>
      <c r="O276" s="1"/>
    </row>
    <row r="277" spans="1:15" ht="12.75" customHeight="1">
      <c r="A277" s="1"/>
      <c r="B277" s="1"/>
      <c r="C277" s="57"/>
      <c r="D277" s="57"/>
      <c r="E277" s="57"/>
      <c r="F277" s="57"/>
      <c r="G277" s="57"/>
      <c r="H277" s="57"/>
      <c r="I277" s="57"/>
      <c r="J277" s="57"/>
      <c r="K277" s="57"/>
      <c r="L277" s="58"/>
      <c r="M277" s="1"/>
      <c r="N277" s="1"/>
      <c r="O277" s="1"/>
    </row>
    <row r="278" spans="1:15" ht="12.75" customHeight="1">
      <c r="A278" s="1"/>
      <c r="B278" s="1"/>
      <c r="C278" s="57"/>
      <c r="D278" s="57"/>
      <c r="E278" s="57"/>
      <c r="F278" s="57"/>
      <c r="G278" s="57"/>
      <c r="H278" s="57"/>
      <c r="I278" s="57"/>
      <c r="J278" s="57"/>
      <c r="K278" s="57"/>
      <c r="L278" s="58"/>
      <c r="M278" s="1"/>
      <c r="N278" s="1"/>
      <c r="O278" s="1"/>
    </row>
    <row r="279" spans="1:15" ht="12.75" customHeight="1">
      <c r="A279" s="1"/>
      <c r="B279" s="1"/>
      <c r="C279" s="57"/>
      <c r="D279" s="57"/>
      <c r="E279" s="57"/>
      <c r="F279" s="57"/>
      <c r="G279" s="57"/>
      <c r="H279" s="57"/>
      <c r="I279" s="57"/>
      <c r="J279" s="57"/>
      <c r="K279" s="57"/>
      <c r="L279" s="58"/>
      <c r="M279" s="1"/>
      <c r="N279" s="1"/>
      <c r="O279" s="1"/>
    </row>
    <row r="280" spans="1:15" ht="12.75" customHeight="1">
      <c r="A280" s="1"/>
      <c r="B280" s="1"/>
      <c r="C280" s="57"/>
      <c r="D280" s="57"/>
      <c r="E280" s="57"/>
      <c r="F280" s="57"/>
      <c r="G280" s="57"/>
      <c r="H280" s="57"/>
      <c r="I280" s="57"/>
      <c r="J280" s="57"/>
      <c r="K280" s="57"/>
      <c r="L280" s="58"/>
      <c r="M280" s="1"/>
      <c r="N280" s="1"/>
      <c r="O280" s="1"/>
    </row>
    <row r="281" spans="1:15" ht="12.75" customHeight="1">
      <c r="A281" s="1"/>
      <c r="B281" s="1"/>
      <c r="C281" s="57"/>
      <c r="D281" s="57"/>
      <c r="E281" s="57"/>
      <c r="F281" s="57"/>
      <c r="G281" s="57"/>
      <c r="H281" s="57"/>
      <c r="I281" s="57"/>
      <c r="J281" s="57"/>
      <c r="K281" s="57"/>
      <c r="L281" s="58"/>
      <c r="M281" s="1"/>
      <c r="N281" s="1"/>
      <c r="O281" s="1"/>
    </row>
    <row r="282" spans="1:15" ht="12.75" customHeight="1">
      <c r="A282" s="1"/>
      <c r="B282" s="1"/>
      <c r="C282" s="57"/>
      <c r="D282" s="57"/>
      <c r="E282" s="57"/>
      <c r="F282" s="57"/>
      <c r="G282" s="57"/>
      <c r="H282" s="57"/>
      <c r="I282" s="57"/>
      <c r="J282" s="57"/>
      <c r="K282" s="57"/>
      <c r="L282" s="58"/>
      <c r="M282" s="1"/>
      <c r="N282" s="1"/>
      <c r="O282" s="1"/>
    </row>
    <row r="283" spans="1:15" ht="12.75" customHeight="1">
      <c r="A283" s="1"/>
      <c r="B283" s="1"/>
      <c r="C283" s="57"/>
      <c r="D283" s="57"/>
      <c r="E283" s="57"/>
      <c r="F283" s="57"/>
      <c r="G283" s="57"/>
      <c r="H283" s="57"/>
      <c r="I283" s="57"/>
      <c r="J283" s="57"/>
      <c r="K283" s="57"/>
      <c r="L283" s="58"/>
      <c r="M283" s="1"/>
      <c r="N283" s="1"/>
      <c r="O283" s="1"/>
    </row>
    <row r="284" spans="1:15" ht="12.75" customHeight="1">
      <c r="A284" s="1"/>
      <c r="B284" s="1"/>
      <c r="C284" s="57"/>
      <c r="D284" s="57"/>
      <c r="E284" s="57"/>
      <c r="F284" s="57"/>
      <c r="G284" s="57"/>
      <c r="H284" s="57"/>
      <c r="I284" s="57"/>
      <c r="J284" s="57"/>
      <c r="K284" s="57"/>
      <c r="L284" s="58"/>
      <c r="M284" s="1"/>
      <c r="N284" s="1"/>
      <c r="O284" s="1"/>
    </row>
    <row r="285" spans="1:15" ht="12.75" customHeight="1">
      <c r="A285" s="1"/>
      <c r="B285" s="1"/>
      <c r="C285" s="57"/>
      <c r="D285" s="57"/>
      <c r="E285" s="57"/>
      <c r="F285" s="57"/>
      <c r="G285" s="57"/>
      <c r="H285" s="57"/>
      <c r="I285" s="57"/>
      <c r="J285" s="57"/>
      <c r="K285" s="57"/>
      <c r="L285" s="58"/>
      <c r="M285" s="1"/>
      <c r="N285" s="1"/>
      <c r="O285" s="1"/>
    </row>
    <row r="286" spans="1:15" ht="12.75" customHeight="1">
      <c r="A286" s="1"/>
      <c r="B286" s="1"/>
      <c r="C286" s="57"/>
      <c r="D286" s="57"/>
      <c r="E286" s="57"/>
      <c r="F286" s="57"/>
      <c r="G286" s="57"/>
      <c r="H286" s="57"/>
      <c r="I286" s="57"/>
      <c r="J286" s="57"/>
      <c r="K286" s="57"/>
      <c r="L286" s="58"/>
      <c r="M286" s="1"/>
      <c r="N286" s="1"/>
      <c r="O286" s="1"/>
    </row>
    <row r="287" spans="1:15" ht="12.75" customHeight="1">
      <c r="A287" s="1"/>
      <c r="B287" s="1"/>
      <c r="C287" s="57"/>
      <c r="D287" s="57"/>
      <c r="E287" s="57"/>
      <c r="F287" s="57"/>
      <c r="G287" s="57"/>
      <c r="H287" s="57"/>
      <c r="I287" s="57"/>
      <c r="J287" s="57"/>
      <c r="K287" s="57"/>
      <c r="L287" s="58"/>
      <c r="M287" s="1"/>
      <c r="N287" s="1"/>
      <c r="O287" s="1"/>
    </row>
    <row r="288" spans="1:15" ht="12.75" customHeight="1">
      <c r="A288" s="1"/>
      <c r="B288" s="1"/>
      <c r="C288" s="57"/>
      <c r="D288" s="57"/>
      <c r="E288" s="57"/>
      <c r="F288" s="57"/>
      <c r="G288" s="57"/>
      <c r="H288" s="57"/>
      <c r="I288" s="57"/>
      <c r="J288" s="57"/>
      <c r="K288" s="57"/>
      <c r="L288" s="58"/>
      <c r="M288" s="1"/>
      <c r="N288" s="1"/>
      <c r="O288" s="1"/>
    </row>
    <row r="289" spans="1:15" ht="12.75" customHeight="1">
      <c r="A289" s="1"/>
      <c r="B289" s="1"/>
      <c r="C289" s="57"/>
      <c r="D289" s="57"/>
      <c r="E289" s="57"/>
      <c r="F289" s="57"/>
      <c r="G289" s="57"/>
      <c r="H289" s="57"/>
      <c r="I289" s="57"/>
      <c r="J289" s="57"/>
      <c r="K289" s="57"/>
      <c r="L289" s="58"/>
      <c r="M289" s="1"/>
      <c r="N289" s="1"/>
      <c r="O289" s="1"/>
    </row>
    <row r="290" spans="1:15" ht="12.75" customHeight="1">
      <c r="A290" s="1"/>
      <c r="B290" s="1"/>
      <c r="C290" s="57"/>
      <c r="D290" s="57"/>
      <c r="E290" s="57"/>
      <c r="F290" s="57"/>
      <c r="G290" s="57"/>
      <c r="H290" s="57"/>
      <c r="I290" s="57"/>
      <c r="J290" s="57"/>
      <c r="K290" s="57"/>
      <c r="L290" s="58"/>
      <c r="M290" s="1"/>
      <c r="N290" s="1"/>
      <c r="O290" s="1"/>
    </row>
    <row r="291" spans="1:15" ht="12.75" customHeight="1">
      <c r="A291" s="1"/>
      <c r="B291" s="1"/>
      <c r="C291" s="57"/>
      <c r="D291" s="57"/>
      <c r="E291" s="57"/>
      <c r="F291" s="57"/>
      <c r="G291" s="57"/>
      <c r="H291" s="57"/>
      <c r="I291" s="57"/>
      <c r="J291" s="57"/>
      <c r="K291" s="57"/>
      <c r="L291" s="58"/>
      <c r="M291" s="1"/>
      <c r="N291" s="1"/>
      <c r="O291" s="1"/>
    </row>
    <row r="292" spans="1:15" ht="12.75" customHeight="1">
      <c r="A292" s="1"/>
      <c r="B292" s="1"/>
      <c r="C292" s="57"/>
      <c r="D292" s="57"/>
      <c r="E292" s="57"/>
      <c r="F292" s="57"/>
      <c r="G292" s="57"/>
      <c r="H292" s="57"/>
      <c r="I292" s="57"/>
      <c r="J292" s="57"/>
      <c r="K292" s="57"/>
      <c r="L292" s="58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58"/>
      <c r="M293" s="1"/>
      <c r="N293" s="1"/>
      <c r="O293" s="1"/>
    </row>
    <row r="294" spans="1:15" ht="12.75" customHeight="1">
      <c r="A294" s="1"/>
      <c r="B294" s="1"/>
      <c r="C294" s="57"/>
      <c r="D294" s="57"/>
      <c r="E294" s="57"/>
      <c r="F294" s="57"/>
      <c r="G294" s="57"/>
      <c r="H294" s="57"/>
      <c r="I294" s="57"/>
      <c r="J294" s="57"/>
      <c r="K294" s="57"/>
      <c r="L294" s="58"/>
      <c r="M294" s="1"/>
      <c r="N294" s="1"/>
      <c r="O294" s="1"/>
    </row>
    <row r="295" spans="1:15" ht="12.75" customHeight="1">
      <c r="A295" s="1"/>
      <c r="B295" s="1"/>
      <c r="C295" s="57"/>
      <c r="D295" s="57"/>
      <c r="E295" s="57"/>
      <c r="F295" s="57"/>
      <c r="G295" s="57"/>
      <c r="H295" s="57"/>
      <c r="I295" s="57"/>
      <c r="J295" s="57"/>
      <c r="K295" s="57"/>
      <c r="L295" s="58"/>
      <c r="M295" s="1"/>
      <c r="N295" s="1"/>
      <c r="O295" s="1"/>
    </row>
    <row r="296" spans="1:15" ht="12.75" customHeight="1">
      <c r="A296" s="1"/>
      <c r="B296" s="1"/>
      <c r="C296" s="57"/>
      <c r="D296" s="57"/>
      <c r="E296" s="57"/>
      <c r="F296" s="57"/>
      <c r="G296" s="57"/>
      <c r="H296" s="57"/>
      <c r="I296" s="57"/>
      <c r="J296" s="57"/>
      <c r="K296" s="57"/>
      <c r="L296" s="58"/>
      <c r="M296" s="1"/>
      <c r="N296" s="1"/>
      <c r="O296" s="1"/>
    </row>
    <row r="297" spans="1:15" ht="12.75" customHeight="1">
      <c r="A297" s="1"/>
      <c r="B297" s="1"/>
      <c r="C297" s="57"/>
      <c r="D297" s="57"/>
      <c r="E297" s="57"/>
      <c r="F297" s="57"/>
      <c r="G297" s="57"/>
      <c r="H297" s="57"/>
      <c r="I297" s="57"/>
      <c r="J297" s="57"/>
      <c r="K297" s="57"/>
      <c r="L297" s="58"/>
      <c r="M297" s="1"/>
      <c r="N297" s="1"/>
      <c r="O297" s="1"/>
    </row>
    <row r="298" spans="1:15" ht="12.75" customHeight="1">
      <c r="A298" s="1"/>
      <c r="B298" s="1"/>
      <c r="C298" s="57"/>
      <c r="D298" s="57"/>
      <c r="E298" s="57"/>
      <c r="F298" s="57"/>
      <c r="G298" s="57"/>
      <c r="H298" s="57"/>
      <c r="I298" s="57"/>
      <c r="J298" s="57"/>
      <c r="K298" s="57"/>
      <c r="L298" s="58"/>
      <c r="M298" s="1"/>
      <c r="N298" s="1"/>
      <c r="O298" s="1"/>
    </row>
    <row r="299" spans="1:15" ht="12.75" customHeight="1">
      <c r="A299" s="1"/>
      <c r="B299" s="1"/>
      <c r="C299" s="57"/>
      <c r="D299" s="57"/>
      <c r="E299" s="57"/>
      <c r="F299" s="57"/>
      <c r="G299" s="57"/>
      <c r="H299" s="57"/>
      <c r="I299" s="57"/>
      <c r="J299" s="57"/>
      <c r="K299" s="57"/>
      <c r="L299" s="58"/>
      <c r="M299" s="1"/>
      <c r="N299" s="1"/>
      <c r="O299" s="1"/>
    </row>
    <row r="300" spans="1:15" ht="12.75" customHeight="1">
      <c r="A300" s="1"/>
      <c r="B300" s="1"/>
      <c r="C300" s="57"/>
      <c r="D300" s="57"/>
      <c r="E300" s="57"/>
      <c r="F300" s="57"/>
      <c r="G300" s="57"/>
      <c r="H300" s="57"/>
      <c r="I300" s="57"/>
      <c r="J300" s="57"/>
      <c r="K300" s="57"/>
      <c r="L300" s="58"/>
      <c r="M300" s="1"/>
      <c r="N300" s="1"/>
      <c r="O300" s="1"/>
    </row>
    <row r="301" spans="1:15" ht="12.75" customHeight="1">
      <c r="A301" s="1"/>
      <c r="B301" s="1"/>
      <c r="C301" s="57"/>
      <c r="D301" s="57"/>
      <c r="E301" s="57"/>
      <c r="F301" s="57"/>
      <c r="G301" s="57"/>
      <c r="H301" s="57"/>
      <c r="I301" s="57"/>
      <c r="J301" s="57"/>
      <c r="K301" s="57"/>
      <c r="L301" s="58"/>
      <c r="M301" s="1"/>
      <c r="N301" s="1"/>
      <c r="O301" s="1"/>
    </row>
    <row r="302" spans="1:15" ht="12.75" customHeight="1">
      <c r="A302" s="1"/>
      <c r="B302" s="1"/>
      <c r="C302" s="57"/>
      <c r="D302" s="57"/>
      <c r="E302" s="57"/>
      <c r="F302" s="57"/>
      <c r="G302" s="57"/>
      <c r="H302" s="57"/>
      <c r="I302" s="57"/>
      <c r="J302" s="57"/>
      <c r="K302" s="57"/>
      <c r="L302" s="58"/>
      <c r="M302" s="1"/>
      <c r="N302" s="1"/>
      <c r="O302" s="1"/>
    </row>
    <row r="303" spans="1:15" ht="12.75" customHeight="1">
      <c r="A303" s="1"/>
      <c r="B303" s="1"/>
      <c r="C303" s="57"/>
      <c r="D303" s="57"/>
      <c r="E303" s="57"/>
      <c r="F303" s="57"/>
      <c r="G303" s="57"/>
      <c r="H303" s="57"/>
      <c r="I303" s="57"/>
      <c r="J303" s="57"/>
      <c r="K303" s="57"/>
      <c r="L303" s="58"/>
      <c r="M303" s="1"/>
      <c r="N303" s="1"/>
      <c r="O303" s="1"/>
    </row>
    <row r="304" spans="1:15" ht="12.75" customHeight="1">
      <c r="A304" s="1"/>
      <c r="B304" s="1"/>
      <c r="C304" s="57"/>
      <c r="D304" s="57"/>
      <c r="E304" s="57"/>
      <c r="F304" s="57"/>
      <c r="G304" s="57"/>
      <c r="H304" s="57"/>
      <c r="I304" s="57"/>
      <c r="J304" s="57"/>
      <c r="K304" s="57"/>
      <c r="L304" s="58"/>
      <c r="M304" s="1"/>
      <c r="N304" s="1"/>
      <c r="O304" s="1"/>
    </row>
    <row r="305" spans="1:15" ht="12.75" customHeight="1">
      <c r="A305" s="1"/>
      <c r="B305" s="1"/>
      <c r="C305" s="57"/>
      <c r="D305" s="57"/>
      <c r="E305" s="57"/>
      <c r="F305" s="57"/>
      <c r="G305" s="57"/>
      <c r="H305" s="57"/>
      <c r="I305" s="57"/>
      <c r="J305" s="57"/>
      <c r="K305" s="57"/>
      <c r="L305" s="58"/>
      <c r="M305" s="1"/>
      <c r="N305" s="1"/>
      <c r="O305" s="1"/>
    </row>
    <row r="306" spans="1:15" ht="12.75" customHeight="1">
      <c r="A306" s="1"/>
      <c r="B306" s="1"/>
      <c r="C306" s="57"/>
      <c r="D306" s="57"/>
      <c r="E306" s="57"/>
      <c r="F306" s="57"/>
      <c r="G306" s="57"/>
      <c r="H306" s="57"/>
      <c r="I306" s="57"/>
      <c r="J306" s="57"/>
      <c r="K306" s="57"/>
      <c r="L306" s="58"/>
      <c r="M306" s="1"/>
      <c r="N306" s="1"/>
      <c r="O306" s="1"/>
    </row>
    <row r="307" spans="1:15" ht="12.75" customHeight="1">
      <c r="A307" s="1"/>
      <c r="B307" s="1"/>
      <c r="C307" s="57"/>
      <c r="D307" s="57"/>
      <c r="E307" s="57"/>
      <c r="F307" s="57"/>
      <c r="G307" s="57"/>
      <c r="H307" s="57"/>
      <c r="I307" s="57"/>
      <c r="J307" s="57"/>
      <c r="K307" s="57"/>
      <c r="L307" s="58"/>
      <c r="M307" s="1"/>
      <c r="N307" s="1"/>
      <c r="O307" s="1"/>
    </row>
    <row r="308" spans="1:15" ht="12.75" customHeight="1">
      <c r="A308" s="1"/>
      <c r="B308" s="1"/>
      <c r="C308" s="57"/>
      <c r="D308" s="57"/>
      <c r="E308" s="57"/>
      <c r="F308" s="57"/>
      <c r="G308" s="57"/>
      <c r="H308" s="57"/>
      <c r="I308" s="57"/>
      <c r="J308" s="57"/>
      <c r="K308" s="57"/>
      <c r="L308" s="58"/>
      <c r="M308" s="1"/>
      <c r="N308" s="1"/>
      <c r="O308" s="1"/>
    </row>
    <row r="309" spans="1:15" ht="12.75" customHeight="1">
      <c r="A309" s="1"/>
      <c r="B309" s="1"/>
      <c r="C309" s="57"/>
      <c r="D309" s="57"/>
      <c r="E309" s="57"/>
      <c r="F309" s="57"/>
      <c r="G309" s="57"/>
      <c r="H309" s="57"/>
      <c r="I309" s="57"/>
      <c r="J309" s="57"/>
      <c r="K309" s="57"/>
      <c r="L309" s="58"/>
      <c r="M309" s="1"/>
      <c r="N309" s="1"/>
      <c r="O309" s="1"/>
    </row>
    <row r="310" spans="1:15" ht="12.75" customHeight="1">
      <c r="A310" s="1"/>
      <c r="B310" s="1"/>
      <c r="C310" s="57"/>
      <c r="D310" s="57"/>
      <c r="E310" s="57"/>
      <c r="F310" s="57"/>
      <c r="G310" s="57"/>
      <c r="H310" s="57"/>
      <c r="I310" s="57"/>
      <c r="J310" s="57"/>
      <c r="K310" s="57"/>
      <c r="L310" s="58"/>
      <c r="M310" s="1"/>
      <c r="N310" s="1"/>
      <c r="O310" s="1"/>
    </row>
    <row r="311" spans="1:15" ht="12.75" customHeight="1">
      <c r="A311" s="1"/>
      <c r="B311" s="1"/>
      <c r="C311" s="57"/>
      <c r="D311" s="57"/>
      <c r="E311" s="57"/>
      <c r="F311" s="57"/>
      <c r="G311" s="57"/>
      <c r="H311" s="57"/>
      <c r="I311" s="57"/>
      <c r="J311" s="57"/>
      <c r="K311" s="57"/>
      <c r="L311" s="58"/>
      <c r="M311" s="1"/>
      <c r="N311" s="1"/>
      <c r="O311" s="1"/>
    </row>
    <row r="312" spans="1:15" ht="12.75" customHeight="1">
      <c r="A312" s="1"/>
      <c r="B312" s="1"/>
      <c r="C312" s="57"/>
      <c r="D312" s="57"/>
      <c r="E312" s="57"/>
      <c r="F312" s="57"/>
      <c r="G312" s="57"/>
      <c r="H312" s="57"/>
      <c r="I312" s="57"/>
      <c r="J312" s="57"/>
      <c r="K312" s="57"/>
      <c r="L312" s="58"/>
      <c r="M312" s="1"/>
      <c r="N312" s="1"/>
      <c r="O312" s="1"/>
    </row>
    <row r="313" spans="1:15" ht="12.75" customHeight="1">
      <c r="A313" s="1"/>
      <c r="B313" s="1"/>
      <c r="C313" s="57"/>
      <c r="D313" s="57"/>
      <c r="E313" s="57"/>
      <c r="F313" s="57"/>
      <c r="G313" s="57"/>
      <c r="H313" s="57"/>
      <c r="I313" s="57"/>
      <c r="J313" s="57"/>
      <c r="K313" s="57"/>
      <c r="L313" s="58"/>
      <c r="M313" s="1"/>
      <c r="N313" s="1"/>
      <c r="O313" s="1"/>
    </row>
    <row r="314" spans="1:15" ht="12.75" customHeight="1">
      <c r="A314" s="1"/>
      <c r="B314" s="1"/>
      <c r="C314" s="57"/>
      <c r="D314" s="57"/>
      <c r="E314" s="57"/>
      <c r="F314" s="57"/>
      <c r="G314" s="57"/>
      <c r="H314" s="57"/>
      <c r="I314" s="57"/>
      <c r="J314" s="57"/>
      <c r="K314" s="57"/>
      <c r="L314" s="58"/>
      <c r="M314" s="1"/>
      <c r="N314" s="1"/>
      <c r="O314" s="1"/>
    </row>
    <row r="315" spans="1:15" ht="12.75" customHeight="1">
      <c r="A315" s="1"/>
      <c r="B315" s="1"/>
      <c r="C315" s="57"/>
      <c r="D315" s="57"/>
      <c r="E315" s="57"/>
      <c r="F315" s="57"/>
      <c r="G315" s="57"/>
      <c r="H315" s="57"/>
      <c r="I315" s="57"/>
      <c r="J315" s="57"/>
      <c r="K315" s="57"/>
      <c r="L315" s="58"/>
      <c r="M315" s="1"/>
      <c r="N315" s="1"/>
      <c r="O315" s="1"/>
    </row>
    <row r="316" spans="1:15" ht="12.75" customHeight="1">
      <c r="A316" s="1"/>
      <c r="B316" s="1"/>
      <c r="C316" s="57"/>
      <c r="D316" s="57"/>
      <c r="E316" s="57"/>
      <c r="F316" s="57"/>
      <c r="G316" s="57"/>
      <c r="H316" s="57"/>
      <c r="I316" s="57"/>
      <c r="J316" s="57"/>
      <c r="K316" s="57"/>
      <c r="L316" s="58"/>
      <c r="M316" s="1"/>
      <c r="N316" s="1"/>
      <c r="O316" s="1"/>
    </row>
    <row r="317" spans="1:15" ht="12.75" customHeight="1">
      <c r="A317" s="1"/>
      <c r="B317" s="1"/>
      <c r="C317" s="57"/>
      <c r="D317" s="57"/>
      <c r="E317" s="57"/>
      <c r="F317" s="57"/>
      <c r="G317" s="57"/>
      <c r="H317" s="57"/>
      <c r="I317" s="57"/>
      <c r="J317" s="57"/>
      <c r="K317" s="57"/>
      <c r="L317" s="58"/>
      <c r="M317" s="1"/>
      <c r="N317" s="1"/>
      <c r="O317" s="1"/>
    </row>
    <row r="318" spans="1:15" ht="12.75" customHeight="1">
      <c r="A318" s="1"/>
      <c r="B318" s="1"/>
      <c r="C318" s="57"/>
      <c r="D318" s="57"/>
      <c r="E318" s="57"/>
      <c r="F318" s="57"/>
      <c r="G318" s="57"/>
      <c r="H318" s="57"/>
      <c r="I318" s="57"/>
      <c r="J318" s="57"/>
      <c r="K318" s="57"/>
      <c r="L318" s="58"/>
      <c r="M318" s="1"/>
      <c r="N318" s="1"/>
      <c r="O318" s="1"/>
    </row>
    <row r="319" spans="1:15" ht="12.75" customHeight="1">
      <c r="A319" s="1"/>
      <c r="B319" s="1"/>
      <c r="C319" s="57"/>
      <c r="D319" s="57"/>
      <c r="E319" s="57"/>
      <c r="F319" s="57"/>
      <c r="G319" s="57"/>
      <c r="H319" s="57"/>
      <c r="I319" s="57"/>
      <c r="J319" s="57"/>
      <c r="K319" s="57"/>
      <c r="L319" s="58"/>
      <c r="M319" s="1"/>
      <c r="N319" s="1"/>
      <c r="O319" s="1"/>
    </row>
    <row r="320" spans="1:15" ht="12.75" customHeight="1">
      <c r="A320" s="1"/>
      <c r="B320" s="1"/>
      <c r="C320" s="57"/>
      <c r="D320" s="57"/>
      <c r="E320" s="57"/>
      <c r="F320" s="57"/>
      <c r="G320" s="57"/>
      <c r="H320" s="57"/>
      <c r="I320" s="57"/>
      <c r="J320" s="57"/>
      <c r="K320" s="57"/>
      <c r="L320" s="58"/>
      <c r="M320" s="1"/>
      <c r="N320" s="1"/>
      <c r="O320" s="1"/>
    </row>
    <row r="321" spans="1:15" ht="12.75" customHeight="1">
      <c r="A321" s="1"/>
      <c r="B321" s="1"/>
      <c r="C321" s="57"/>
      <c r="D321" s="57"/>
      <c r="E321" s="57"/>
      <c r="F321" s="57"/>
      <c r="G321" s="57"/>
      <c r="H321" s="57"/>
      <c r="I321" s="57"/>
      <c r="J321" s="57"/>
      <c r="K321" s="57"/>
      <c r="L321" s="58"/>
      <c r="M321" s="1"/>
      <c r="N321" s="1"/>
      <c r="O321" s="1"/>
    </row>
    <row r="322" spans="1:15" ht="12.75" customHeight="1">
      <c r="A322" s="1"/>
      <c r="B322" s="1"/>
      <c r="C322" s="57"/>
      <c r="D322" s="57"/>
      <c r="E322" s="57"/>
      <c r="F322" s="57"/>
      <c r="G322" s="57"/>
      <c r="H322" s="57"/>
      <c r="I322" s="57"/>
      <c r="J322" s="57"/>
      <c r="K322" s="57"/>
      <c r="L322" s="58"/>
      <c r="M322" s="1"/>
      <c r="N322" s="1"/>
      <c r="O322" s="1"/>
    </row>
    <row r="323" spans="1:15" ht="12.75" customHeight="1">
      <c r="A323" s="1"/>
      <c r="B323" s="1"/>
      <c r="C323" s="57"/>
      <c r="D323" s="57"/>
      <c r="E323" s="57"/>
      <c r="F323" s="57"/>
      <c r="G323" s="57"/>
      <c r="H323" s="57"/>
      <c r="I323" s="57"/>
      <c r="J323" s="57"/>
      <c r="K323" s="57"/>
      <c r="L323" s="58"/>
      <c r="M323" s="1"/>
      <c r="N323" s="1"/>
      <c r="O323" s="1"/>
    </row>
    <row r="324" spans="1:15" ht="12.75" customHeight="1">
      <c r="A324" s="1"/>
      <c r="B324" s="1"/>
      <c r="C324" s="57"/>
      <c r="D324" s="57"/>
      <c r="E324" s="57"/>
      <c r="F324" s="57"/>
      <c r="G324" s="57"/>
      <c r="H324" s="57"/>
      <c r="I324" s="57"/>
      <c r="J324" s="57"/>
      <c r="K324" s="57"/>
      <c r="L324" s="58"/>
      <c r="M324" s="1"/>
      <c r="N324" s="1"/>
      <c r="O324" s="1"/>
    </row>
    <row r="325" spans="1:15" ht="12.75" customHeight="1">
      <c r="A325" s="1"/>
      <c r="B325" s="1"/>
      <c r="C325" s="57"/>
      <c r="D325" s="57"/>
      <c r="E325" s="57"/>
      <c r="F325" s="57"/>
      <c r="G325" s="57"/>
      <c r="H325" s="57"/>
      <c r="I325" s="57"/>
      <c r="J325" s="57"/>
      <c r="K325" s="57"/>
      <c r="L325" s="58"/>
      <c r="M325" s="1"/>
      <c r="N325" s="1"/>
      <c r="O325" s="1"/>
    </row>
    <row r="326" spans="1:15" ht="12.75" customHeight="1">
      <c r="A326" s="1"/>
      <c r="B326" s="1"/>
      <c r="C326" s="57"/>
      <c r="D326" s="57"/>
      <c r="E326" s="57"/>
      <c r="F326" s="57"/>
      <c r="G326" s="57"/>
      <c r="H326" s="57"/>
      <c r="I326" s="57"/>
      <c r="J326" s="57"/>
      <c r="K326" s="57"/>
      <c r="L326" s="58"/>
      <c r="M326" s="1"/>
      <c r="N326" s="1"/>
      <c r="O326" s="1"/>
    </row>
    <row r="327" spans="1:15" ht="12.75" customHeight="1">
      <c r="A327" s="1"/>
      <c r="B327" s="1"/>
      <c r="C327" s="57"/>
      <c r="D327" s="57"/>
      <c r="E327" s="57"/>
      <c r="F327" s="57"/>
      <c r="G327" s="57"/>
      <c r="H327" s="57"/>
      <c r="I327" s="57"/>
      <c r="J327" s="57"/>
      <c r="K327" s="57"/>
      <c r="L327" s="58"/>
      <c r="M327" s="1"/>
      <c r="N327" s="1"/>
      <c r="O327" s="1"/>
    </row>
    <row r="328" spans="1:15" ht="12.75" customHeight="1">
      <c r="A328" s="1"/>
      <c r="B328" s="1"/>
      <c r="C328" s="57"/>
      <c r="D328" s="57"/>
      <c r="E328" s="57"/>
      <c r="F328" s="57"/>
      <c r="G328" s="57"/>
      <c r="H328" s="57"/>
      <c r="I328" s="57"/>
      <c r="J328" s="57"/>
      <c r="K328" s="57"/>
      <c r="L328" s="58"/>
      <c r="M328" s="1"/>
      <c r="N328" s="1"/>
      <c r="O328" s="1"/>
    </row>
    <row r="329" spans="1:15" ht="12.75" customHeight="1">
      <c r="A329" s="1"/>
      <c r="B329" s="1"/>
      <c r="C329" s="57"/>
      <c r="D329" s="57"/>
      <c r="E329" s="57"/>
      <c r="F329" s="57"/>
      <c r="G329" s="57"/>
      <c r="H329" s="57"/>
      <c r="I329" s="57"/>
      <c r="J329" s="57"/>
      <c r="K329" s="57"/>
      <c r="L329" s="58"/>
      <c r="M329" s="1"/>
      <c r="N329" s="1"/>
      <c r="O329" s="1"/>
    </row>
    <row r="330" spans="1:15" ht="12.75" customHeight="1">
      <c r="A330" s="1"/>
      <c r="B330" s="1"/>
      <c r="C330" s="57"/>
      <c r="D330" s="57"/>
      <c r="E330" s="57"/>
      <c r="F330" s="57"/>
      <c r="G330" s="57"/>
      <c r="H330" s="57"/>
      <c r="I330" s="57"/>
      <c r="J330" s="57"/>
      <c r="K330" s="57"/>
      <c r="L330" s="58"/>
      <c r="M330" s="1"/>
      <c r="N330" s="1"/>
      <c r="O330" s="1"/>
    </row>
    <row r="331" spans="1:15" ht="12.75" customHeight="1">
      <c r="A331" s="1"/>
      <c r="B331" s="1"/>
      <c r="C331" s="57"/>
      <c r="D331" s="57"/>
      <c r="E331" s="57"/>
      <c r="F331" s="57"/>
      <c r="G331" s="57"/>
      <c r="H331" s="57"/>
      <c r="I331" s="57"/>
      <c r="J331" s="57"/>
      <c r="K331" s="57"/>
      <c r="L331" s="58"/>
      <c r="M331" s="1"/>
      <c r="N331" s="1"/>
      <c r="O331" s="1"/>
    </row>
    <row r="332" spans="1:15" ht="12.75" customHeight="1">
      <c r="A332" s="1"/>
      <c r="B332" s="1"/>
      <c r="C332" s="57"/>
      <c r="D332" s="57"/>
      <c r="E332" s="57"/>
      <c r="F332" s="57"/>
      <c r="G332" s="57"/>
      <c r="H332" s="57"/>
      <c r="I332" s="57"/>
      <c r="J332" s="57"/>
      <c r="K332" s="57"/>
      <c r="L332" s="58"/>
      <c r="M332" s="1"/>
      <c r="N332" s="1"/>
      <c r="O332" s="1"/>
    </row>
    <row r="333" spans="1:15" ht="12.75" customHeight="1">
      <c r="A333" s="1"/>
      <c r="B333" s="1"/>
      <c r="C333" s="57"/>
      <c r="D333" s="57"/>
      <c r="E333" s="57"/>
      <c r="F333" s="57"/>
      <c r="G333" s="57"/>
      <c r="H333" s="57"/>
      <c r="I333" s="57"/>
      <c r="J333" s="57"/>
      <c r="K333" s="57"/>
      <c r="L333" s="58"/>
      <c r="M333" s="1"/>
      <c r="N333" s="1"/>
      <c r="O333" s="1"/>
    </row>
    <row r="334" spans="1:15" ht="12.75" customHeight="1">
      <c r="A334" s="1"/>
      <c r="B334" s="1"/>
      <c r="C334" s="63"/>
      <c r="D334" s="63"/>
      <c r="E334" s="57"/>
      <c r="F334" s="57"/>
      <c r="G334" s="57"/>
      <c r="H334" s="63"/>
      <c r="I334" s="63"/>
      <c r="J334" s="63"/>
      <c r="K334" s="63"/>
      <c r="L334" s="58"/>
      <c r="M334" s="1"/>
      <c r="N334" s="1"/>
      <c r="O334" s="1"/>
    </row>
    <row r="335" spans="1:15" ht="12.75" customHeight="1">
      <c r="A335" s="1"/>
      <c r="B335" s="1"/>
      <c r="C335" s="57"/>
      <c r="D335" s="57"/>
      <c r="E335" s="57"/>
      <c r="F335" s="57"/>
      <c r="G335" s="57"/>
      <c r="H335" s="57"/>
      <c r="I335" s="57"/>
      <c r="J335" s="57"/>
      <c r="K335" s="57"/>
      <c r="L335" s="58"/>
      <c r="M335" s="1"/>
      <c r="N335" s="1"/>
      <c r="O335" s="1"/>
    </row>
    <row r="336" spans="1:15" ht="12.75" customHeight="1">
      <c r="A336" s="1"/>
      <c r="B336" s="1"/>
      <c r="C336" s="57"/>
      <c r="D336" s="57"/>
      <c r="E336" s="57"/>
      <c r="F336" s="57"/>
      <c r="G336" s="57"/>
      <c r="H336" s="57"/>
      <c r="I336" s="57"/>
      <c r="J336" s="57"/>
      <c r="K336" s="57"/>
      <c r="L336" s="58"/>
      <c r="M336" s="1"/>
      <c r="N336" s="1"/>
      <c r="O336" s="1"/>
    </row>
    <row r="337" spans="1:15" ht="12.75" customHeight="1">
      <c r="A337" s="1"/>
      <c r="B337" s="1"/>
      <c r="C337" s="57"/>
      <c r="D337" s="57"/>
      <c r="E337" s="57"/>
      <c r="F337" s="57"/>
      <c r="G337" s="57"/>
      <c r="H337" s="57"/>
      <c r="I337" s="57"/>
      <c r="J337" s="57"/>
      <c r="K337" s="57"/>
      <c r="L337" s="58"/>
      <c r="M337" s="1"/>
      <c r="N337" s="1"/>
      <c r="O337" s="1"/>
    </row>
    <row r="338" spans="1:15" ht="12.75" customHeight="1">
      <c r="A338" s="1"/>
      <c r="B338" s="1"/>
      <c r="C338" s="57"/>
      <c r="D338" s="57"/>
      <c r="E338" s="57"/>
      <c r="F338" s="57"/>
      <c r="G338" s="57"/>
      <c r="H338" s="57"/>
      <c r="I338" s="57"/>
      <c r="J338" s="57"/>
      <c r="K338" s="57"/>
      <c r="L338" s="58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 xr:uid="{00000000-0004-0000-0200-000000000000}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30"/>
  <sheetViews>
    <sheetView zoomScale="85" zoomScaleNormal="85" workbookViewId="0">
      <pane ySplit="10" topLeftCell="A11" activePane="bottomLeft" state="frozen"/>
      <selection pane="bottomLeft" activeCell="C15" sqref="C15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0"/>
      <c r="B1" s="341"/>
      <c r="C1" s="67"/>
      <c r="D1" s="67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310</v>
      </c>
      <c r="M5" s="1"/>
      <c r="N5" s="1"/>
      <c r="O5" s="1"/>
    </row>
    <row r="6" spans="1:15" ht="12.75" customHeight="1">
      <c r="A6" s="68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45271</v>
      </c>
      <c r="L6" s="1"/>
      <c r="M6" s="1"/>
      <c r="N6" s="1"/>
      <c r="O6" s="1"/>
    </row>
    <row r="7" spans="1:15" ht="12.75" customHeight="1">
      <c r="B7" s="1"/>
      <c r="C7" s="1" t="s">
        <v>311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5"/>
      <c r="B8" s="5"/>
      <c r="C8" s="5"/>
      <c r="D8" s="5"/>
      <c r="E8" s="5"/>
      <c r="F8" s="5"/>
      <c r="G8" s="69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34" t="s">
        <v>16</v>
      </c>
      <c r="B9" s="336" t="s">
        <v>18</v>
      </c>
      <c r="C9" s="339" t="s">
        <v>20</v>
      </c>
      <c r="D9" s="339" t="s">
        <v>21</v>
      </c>
      <c r="E9" s="331" t="s">
        <v>22</v>
      </c>
      <c r="F9" s="332"/>
      <c r="G9" s="333"/>
      <c r="H9" s="331" t="s">
        <v>23</v>
      </c>
      <c r="I9" s="332"/>
      <c r="J9" s="333"/>
      <c r="K9" s="26"/>
      <c r="L9" s="27"/>
      <c r="M9" s="48"/>
      <c r="N9" s="1"/>
      <c r="O9" s="1"/>
    </row>
    <row r="10" spans="1:15" ht="42.75" customHeight="1">
      <c r="A10" s="335"/>
      <c r="B10" s="338"/>
      <c r="C10" s="338"/>
      <c r="D10" s="338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258</v>
      </c>
      <c r="N10" s="1"/>
      <c r="O10" s="1"/>
    </row>
    <row r="11" spans="1:15" ht="12" customHeight="1">
      <c r="A11" s="33">
        <v>1</v>
      </c>
      <c r="B11" s="53" t="s">
        <v>312</v>
      </c>
      <c r="C11" s="31">
        <v>647.54999999999995</v>
      </c>
      <c r="D11" s="36">
        <v>646.51666666666665</v>
      </c>
      <c r="E11" s="36">
        <v>641.0333333333333</v>
      </c>
      <c r="F11" s="36">
        <v>634.51666666666665</v>
      </c>
      <c r="G11" s="36">
        <v>629.0333333333333</v>
      </c>
      <c r="H11" s="36">
        <v>653.0333333333333</v>
      </c>
      <c r="I11" s="36">
        <v>658.51666666666665</v>
      </c>
      <c r="J11" s="36">
        <v>665.0333333333333</v>
      </c>
      <c r="K11" s="31">
        <v>652</v>
      </c>
      <c r="L11" s="31">
        <v>640</v>
      </c>
      <c r="M11" s="31">
        <v>5.3846499999999997</v>
      </c>
      <c r="N11" s="1"/>
      <c r="O11" s="1"/>
    </row>
    <row r="12" spans="1:15" ht="12" customHeight="1">
      <c r="A12" s="33">
        <v>2</v>
      </c>
      <c r="B12" s="53" t="s">
        <v>313</v>
      </c>
      <c r="C12" s="31">
        <v>31479.7</v>
      </c>
      <c r="D12" s="36">
        <v>31403.383333333331</v>
      </c>
      <c r="E12" s="36">
        <v>31275.316666666662</v>
      </c>
      <c r="F12" s="36">
        <v>31070.933333333331</v>
      </c>
      <c r="G12" s="36">
        <v>30942.866666666661</v>
      </c>
      <c r="H12" s="36">
        <v>31607.766666666663</v>
      </c>
      <c r="I12" s="36">
        <v>31735.833333333328</v>
      </c>
      <c r="J12" s="36">
        <v>31940.216666666664</v>
      </c>
      <c r="K12" s="31">
        <v>31531.45</v>
      </c>
      <c r="L12" s="31">
        <v>31199</v>
      </c>
      <c r="M12" s="31">
        <v>8.6499999999999997E-3</v>
      </c>
      <c r="N12" s="1"/>
      <c r="O12" s="1"/>
    </row>
    <row r="13" spans="1:15" ht="12" customHeight="1">
      <c r="A13" s="33">
        <v>3</v>
      </c>
      <c r="B13" s="53" t="s">
        <v>316</v>
      </c>
      <c r="C13" s="31">
        <v>487.5</v>
      </c>
      <c r="D13" s="36">
        <v>489</v>
      </c>
      <c r="E13" s="36">
        <v>482.5</v>
      </c>
      <c r="F13" s="36">
        <v>477.5</v>
      </c>
      <c r="G13" s="36">
        <v>471</v>
      </c>
      <c r="H13" s="36">
        <v>494</v>
      </c>
      <c r="I13" s="36">
        <v>500.5</v>
      </c>
      <c r="J13" s="36">
        <v>505.5</v>
      </c>
      <c r="K13" s="31">
        <v>495.5</v>
      </c>
      <c r="L13" s="31">
        <v>484</v>
      </c>
      <c r="M13" s="31">
        <v>1.28912</v>
      </c>
      <c r="N13" s="1"/>
      <c r="O13" s="1"/>
    </row>
    <row r="14" spans="1:15" ht="12" customHeight="1">
      <c r="A14" s="33">
        <v>4</v>
      </c>
      <c r="B14" s="53" t="s">
        <v>40</v>
      </c>
      <c r="C14" s="31">
        <v>569.35</v>
      </c>
      <c r="D14" s="36">
        <v>569.58333333333337</v>
      </c>
      <c r="E14" s="36">
        <v>559.76666666666677</v>
      </c>
      <c r="F14" s="36">
        <v>550.18333333333339</v>
      </c>
      <c r="G14" s="36">
        <v>540.36666666666679</v>
      </c>
      <c r="H14" s="36">
        <v>579.16666666666674</v>
      </c>
      <c r="I14" s="36">
        <v>588.98333333333335</v>
      </c>
      <c r="J14" s="36">
        <v>598.56666666666672</v>
      </c>
      <c r="K14" s="31">
        <v>579.4</v>
      </c>
      <c r="L14" s="31">
        <v>560</v>
      </c>
      <c r="M14" s="31">
        <v>14.247680000000001</v>
      </c>
      <c r="N14" s="1"/>
      <c r="O14" s="1"/>
    </row>
    <row r="15" spans="1:15" ht="12" customHeight="1">
      <c r="A15" s="33">
        <v>5</v>
      </c>
      <c r="B15" s="53" t="s">
        <v>317</v>
      </c>
      <c r="C15" s="31">
        <v>1490.95</v>
      </c>
      <c r="D15" s="36">
        <v>1508.0833333333333</v>
      </c>
      <c r="E15" s="36">
        <v>1464.3666666666666</v>
      </c>
      <c r="F15" s="36">
        <v>1437.7833333333333</v>
      </c>
      <c r="G15" s="36">
        <v>1394.0666666666666</v>
      </c>
      <c r="H15" s="36">
        <v>1534.6666666666665</v>
      </c>
      <c r="I15" s="36">
        <v>1578.3833333333332</v>
      </c>
      <c r="J15" s="36">
        <v>1604.9666666666665</v>
      </c>
      <c r="K15" s="31">
        <v>1551.8</v>
      </c>
      <c r="L15" s="31">
        <v>1481.5</v>
      </c>
      <c r="M15" s="31">
        <v>4.5879399999999997</v>
      </c>
      <c r="N15" s="1"/>
      <c r="O15" s="1"/>
    </row>
    <row r="16" spans="1:15" ht="12" customHeight="1">
      <c r="A16" s="33">
        <v>6</v>
      </c>
      <c r="B16" s="53" t="s">
        <v>42</v>
      </c>
      <c r="C16" s="31">
        <v>4746.8</v>
      </c>
      <c r="D16" s="36">
        <v>4758.2000000000007</v>
      </c>
      <c r="E16" s="36">
        <v>4673.0500000000011</v>
      </c>
      <c r="F16" s="36">
        <v>4599.3</v>
      </c>
      <c r="G16" s="36">
        <v>4514.1500000000005</v>
      </c>
      <c r="H16" s="36">
        <v>4831.9500000000016</v>
      </c>
      <c r="I16" s="36">
        <v>4917.1000000000013</v>
      </c>
      <c r="J16" s="36">
        <v>4990.8500000000022</v>
      </c>
      <c r="K16" s="31">
        <v>4843.3500000000004</v>
      </c>
      <c r="L16" s="31">
        <v>4684.45</v>
      </c>
      <c r="M16" s="31">
        <v>2.3189700000000002</v>
      </c>
      <c r="N16" s="1"/>
      <c r="O16" s="1"/>
    </row>
    <row r="17" spans="1:15" ht="12" customHeight="1">
      <c r="A17" s="33">
        <v>7</v>
      </c>
      <c r="B17" s="53" t="s">
        <v>44</v>
      </c>
      <c r="C17" s="31">
        <v>22858</v>
      </c>
      <c r="D17" s="36">
        <v>22912.216666666664</v>
      </c>
      <c r="E17" s="36">
        <v>22674.433333333327</v>
      </c>
      <c r="F17" s="36">
        <v>22490.866666666665</v>
      </c>
      <c r="G17" s="36">
        <v>22253.083333333328</v>
      </c>
      <c r="H17" s="36">
        <v>23095.783333333326</v>
      </c>
      <c r="I17" s="36">
        <v>23333.566666666658</v>
      </c>
      <c r="J17" s="36">
        <v>23517.133333333324</v>
      </c>
      <c r="K17" s="31">
        <v>23150</v>
      </c>
      <c r="L17" s="31">
        <v>22728.65</v>
      </c>
      <c r="M17" s="31">
        <v>8.4279999999999994E-2</v>
      </c>
      <c r="N17" s="1"/>
      <c r="O17" s="1"/>
    </row>
    <row r="18" spans="1:15" ht="12" customHeight="1">
      <c r="A18" s="33">
        <v>8</v>
      </c>
      <c r="B18" s="53" t="s">
        <v>50</v>
      </c>
      <c r="C18" s="31">
        <v>2137.8000000000002</v>
      </c>
      <c r="D18" s="36">
        <v>2132.0833333333335</v>
      </c>
      <c r="E18" s="36">
        <v>2106.0166666666669</v>
      </c>
      <c r="F18" s="36">
        <v>2074.2333333333336</v>
      </c>
      <c r="G18" s="36">
        <v>2048.166666666667</v>
      </c>
      <c r="H18" s="36">
        <v>2163.8666666666668</v>
      </c>
      <c r="I18" s="36">
        <v>2189.9333333333334</v>
      </c>
      <c r="J18" s="36">
        <v>2221.7166666666667</v>
      </c>
      <c r="K18" s="31">
        <v>2158.15</v>
      </c>
      <c r="L18" s="31">
        <v>2100.3000000000002</v>
      </c>
      <c r="M18" s="31">
        <v>5.2468599999999999</v>
      </c>
      <c r="N18" s="1"/>
      <c r="O18" s="1"/>
    </row>
    <row r="19" spans="1:15" ht="12" customHeight="1">
      <c r="A19" s="33">
        <v>9</v>
      </c>
      <c r="B19" s="53" t="s">
        <v>51</v>
      </c>
      <c r="C19" s="31">
        <v>2822.15</v>
      </c>
      <c r="D19" s="36">
        <v>2836.3833333333332</v>
      </c>
      <c r="E19" s="36">
        <v>2745.7666666666664</v>
      </c>
      <c r="F19" s="36">
        <v>2669.3833333333332</v>
      </c>
      <c r="G19" s="36">
        <v>2578.7666666666664</v>
      </c>
      <c r="H19" s="36">
        <v>2912.7666666666664</v>
      </c>
      <c r="I19" s="36">
        <v>3003.3833333333332</v>
      </c>
      <c r="J19" s="36">
        <v>3079.7666666666664</v>
      </c>
      <c r="K19" s="31">
        <v>2927</v>
      </c>
      <c r="L19" s="31">
        <v>2760</v>
      </c>
      <c r="M19" s="31">
        <v>69.594279999999998</v>
      </c>
      <c r="N19" s="1"/>
      <c r="O19" s="1"/>
    </row>
    <row r="20" spans="1:15" ht="12" customHeight="1">
      <c r="A20" s="33">
        <v>10</v>
      </c>
      <c r="B20" s="53" t="s">
        <v>266</v>
      </c>
      <c r="C20" s="31">
        <v>1550.3</v>
      </c>
      <c r="D20" s="36">
        <v>1571.3666666666668</v>
      </c>
      <c r="E20" s="36">
        <v>1473.9333333333336</v>
      </c>
      <c r="F20" s="36">
        <v>1397.5666666666668</v>
      </c>
      <c r="G20" s="36">
        <v>1300.1333333333337</v>
      </c>
      <c r="H20" s="36">
        <v>1647.7333333333336</v>
      </c>
      <c r="I20" s="36">
        <v>1745.166666666667</v>
      </c>
      <c r="J20" s="36">
        <v>1821.5333333333335</v>
      </c>
      <c r="K20" s="31">
        <v>1668.8</v>
      </c>
      <c r="L20" s="31">
        <v>1495</v>
      </c>
      <c r="M20" s="31">
        <v>54.103070000000002</v>
      </c>
      <c r="N20" s="1"/>
      <c r="O20" s="1"/>
    </row>
    <row r="21" spans="1:15" ht="12" customHeight="1">
      <c r="A21" s="33">
        <v>11</v>
      </c>
      <c r="B21" s="53" t="s">
        <v>52</v>
      </c>
      <c r="C21" s="31">
        <v>1022.95</v>
      </c>
      <c r="D21" s="36">
        <v>1023.4166666666666</v>
      </c>
      <c r="E21" s="36">
        <v>991.83333333333326</v>
      </c>
      <c r="F21" s="36">
        <v>960.71666666666658</v>
      </c>
      <c r="G21" s="36">
        <v>929.13333333333321</v>
      </c>
      <c r="H21" s="36">
        <v>1054.5333333333333</v>
      </c>
      <c r="I21" s="36">
        <v>1086.1166666666666</v>
      </c>
      <c r="J21" s="36">
        <v>1117.2333333333333</v>
      </c>
      <c r="K21" s="31">
        <v>1055</v>
      </c>
      <c r="L21" s="31">
        <v>992.3</v>
      </c>
      <c r="M21" s="31">
        <v>122.02462</v>
      </c>
      <c r="N21" s="1"/>
      <c r="O21" s="1"/>
    </row>
    <row r="22" spans="1:15" ht="12" customHeight="1">
      <c r="A22" s="33">
        <v>12</v>
      </c>
      <c r="B22" s="53" t="s">
        <v>842</v>
      </c>
      <c r="C22" s="31">
        <v>533.79999999999995</v>
      </c>
      <c r="D22" s="36">
        <v>540.43333333333328</v>
      </c>
      <c r="E22" s="36">
        <v>510.86666666666656</v>
      </c>
      <c r="F22" s="36">
        <v>487.93333333333328</v>
      </c>
      <c r="G22" s="36">
        <v>458.36666666666656</v>
      </c>
      <c r="H22" s="36">
        <v>563.36666666666656</v>
      </c>
      <c r="I22" s="36">
        <v>592.93333333333339</v>
      </c>
      <c r="J22" s="36">
        <v>615.86666666666656</v>
      </c>
      <c r="K22" s="31">
        <v>570</v>
      </c>
      <c r="L22" s="31">
        <v>517.5</v>
      </c>
      <c r="M22" s="31">
        <v>165.00676000000001</v>
      </c>
      <c r="N22" s="1"/>
      <c r="O22" s="1"/>
    </row>
    <row r="23" spans="1:15" ht="12.75" customHeight="1">
      <c r="A23" s="33">
        <v>13</v>
      </c>
      <c r="B23" s="53" t="s">
        <v>267</v>
      </c>
      <c r="C23" s="31">
        <v>1156.8</v>
      </c>
      <c r="D23" s="36">
        <v>1172.0666666666666</v>
      </c>
      <c r="E23" s="36">
        <v>1084.7333333333331</v>
      </c>
      <c r="F23" s="36">
        <v>1012.6666666666665</v>
      </c>
      <c r="G23" s="36">
        <v>925.33333333333303</v>
      </c>
      <c r="H23" s="36">
        <v>1244.1333333333332</v>
      </c>
      <c r="I23" s="36">
        <v>1331.4666666666667</v>
      </c>
      <c r="J23" s="36">
        <v>1403.5333333333333</v>
      </c>
      <c r="K23" s="31">
        <v>1259.4000000000001</v>
      </c>
      <c r="L23" s="31">
        <v>1100</v>
      </c>
      <c r="M23" s="31">
        <v>175.53552999999999</v>
      </c>
      <c r="N23" s="1"/>
      <c r="O23" s="1"/>
    </row>
    <row r="24" spans="1:15" ht="12.75" customHeight="1">
      <c r="A24" s="33">
        <v>14</v>
      </c>
      <c r="B24" s="53" t="s">
        <v>268</v>
      </c>
      <c r="C24" s="31">
        <v>377.9</v>
      </c>
      <c r="D24" s="36">
        <v>382.98333333333335</v>
      </c>
      <c r="E24" s="36">
        <v>366.9666666666667</v>
      </c>
      <c r="F24" s="36">
        <v>356.03333333333336</v>
      </c>
      <c r="G24" s="36">
        <v>340.01666666666671</v>
      </c>
      <c r="H24" s="36">
        <v>393.91666666666669</v>
      </c>
      <c r="I24" s="36">
        <v>409.93333333333334</v>
      </c>
      <c r="J24" s="36">
        <v>420.86666666666667</v>
      </c>
      <c r="K24" s="31">
        <v>399</v>
      </c>
      <c r="L24" s="31">
        <v>372.05</v>
      </c>
      <c r="M24" s="31">
        <v>68.501400000000004</v>
      </c>
      <c r="N24" s="1"/>
      <c r="O24" s="1"/>
    </row>
    <row r="25" spans="1:15" ht="12.75" customHeight="1">
      <c r="A25" s="33">
        <v>15</v>
      </c>
      <c r="B25" s="53" t="s">
        <v>46</v>
      </c>
      <c r="C25" s="31">
        <v>163.19999999999999</v>
      </c>
      <c r="D25" s="36">
        <v>164.51666666666668</v>
      </c>
      <c r="E25" s="36">
        <v>160.63333333333335</v>
      </c>
      <c r="F25" s="36">
        <v>158.06666666666666</v>
      </c>
      <c r="G25" s="36">
        <v>154.18333333333334</v>
      </c>
      <c r="H25" s="36">
        <v>167.08333333333337</v>
      </c>
      <c r="I25" s="36">
        <v>170.9666666666667</v>
      </c>
      <c r="J25" s="36">
        <v>173.53333333333339</v>
      </c>
      <c r="K25" s="31">
        <v>168.4</v>
      </c>
      <c r="L25" s="31">
        <v>161.94999999999999</v>
      </c>
      <c r="M25" s="31">
        <v>95.989509999999996</v>
      </c>
      <c r="N25" s="1"/>
      <c r="O25" s="1"/>
    </row>
    <row r="26" spans="1:15" ht="12.75" customHeight="1">
      <c r="A26" s="33">
        <v>16</v>
      </c>
      <c r="B26" s="53" t="s">
        <v>48</v>
      </c>
      <c r="C26" s="31">
        <v>233.95</v>
      </c>
      <c r="D26" s="36">
        <v>235.5333333333333</v>
      </c>
      <c r="E26" s="36">
        <v>229.61666666666662</v>
      </c>
      <c r="F26" s="36">
        <v>225.2833333333333</v>
      </c>
      <c r="G26" s="36">
        <v>219.36666666666662</v>
      </c>
      <c r="H26" s="36">
        <v>239.86666666666662</v>
      </c>
      <c r="I26" s="36">
        <v>245.7833333333333</v>
      </c>
      <c r="J26" s="36">
        <v>250.11666666666662</v>
      </c>
      <c r="K26" s="31">
        <v>241.45</v>
      </c>
      <c r="L26" s="31">
        <v>231.2</v>
      </c>
      <c r="M26" s="31">
        <v>20.51559</v>
      </c>
      <c r="N26" s="1"/>
      <c r="O26" s="1"/>
    </row>
    <row r="27" spans="1:15" ht="12.75" customHeight="1">
      <c r="A27" s="33">
        <v>17</v>
      </c>
      <c r="B27" s="53" t="s">
        <v>318</v>
      </c>
      <c r="C27" s="31">
        <v>377.15</v>
      </c>
      <c r="D27" s="36">
        <v>376.7166666666667</v>
      </c>
      <c r="E27" s="36">
        <v>374.03333333333342</v>
      </c>
      <c r="F27" s="36">
        <v>370.91666666666674</v>
      </c>
      <c r="G27" s="36">
        <v>368.23333333333346</v>
      </c>
      <c r="H27" s="36">
        <v>379.83333333333337</v>
      </c>
      <c r="I27" s="36">
        <v>382.51666666666665</v>
      </c>
      <c r="J27" s="36">
        <v>385.63333333333333</v>
      </c>
      <c r="K27" s="31">
        <v>379.4</v>
      </c>
      <c r="L27" s="31">
        <v>373.6</v>
      </c>
      <c r="M27" s="31">
        <v>5.4139799999999996</v>
      </c>
      <c r="N27" s="1"/>
      <c r="O27" s="1"/>
    </row>
    <row r="28" spans="1:15" ht="12.75" customHeight="1">
      <c r="A28" s="33">
        <v>18</v>
      </c>
      <c r="B28" s="53" t="s">
        <v>319</v>
      </c>
      <c r="C28" s="31">
        <v>789.45</v>
      </c>
      <c r="D28" s="36">
        <v>791.06666666666661</v>
      </c>
      <c r="E28" s="36">
        <v>784.38333333333321</v>
      </c>
      <c r="F28" s="36">
        <v>779.31666666666661</v>
      </c>
      <c r="G28" s="36">
        <v>772.63333333333321</v>
      </c>
      <c r="H28" s="36">
        <v>796.13333333333321</v>
      </c>
      <c r="I28" s="36">
        <v>802.81666666666661</v>
      </c>
      <c r="J28" s="36">
        <v>807.88333333333321</v>
      </c>
      <c r="K28" s="31">
        <v>797.75</v>
      </c>
      <c r="L28" s="31">
        <v>786</v>
      </c>
      <c r="M28" s="31">
        <v>1.0059800000000001</v>
      </c>
      <c r="N28" s="1"/>
      <c r="O28" s="1"/>
    </row>
    <row r="29" spans="1:15" ht="12.75" customHeight="1">
      <c r="A29" s="33">
        <v>19</v>
      </c>
      <c r="B29" s="53" t="s">
        <v>320</v>
      </c>
      <c r="C29" s="31">
        <v>1127.5999999999999</v>
      </c>
      <c r="D29" s="36">
        <v>1135.2166666666665</v>
      </c>
      <c r="E29" s="36">
        <v>1112.4333333333329</v>
      </c>
      <c r="F29" s="36">
        <v>1097.2666666666664</v>
      </c>
      <c r="G29" s="36">
        <v>1074.4833333333329</v>
      </c>
      <c r="H29" s="36">
        <v>1150.383333333333</v>
      </c>
      <c r="I29" s="36">
        <v>1173.1666666666663</v>
      </c>
      <c r="J29" s="36">
        <v>1188.333333333333</v>
      </c>
      <c r="K29" s="31">
        <v>1158</v>
      </c>
      <c r="L29" s="31">
        <v>1120.05</v>
      </c>
      <c r="M29" s="31">
        <v>2.8005499999999999</v>
      </c>
      <c r="N29" s="1"/>
      <c r="O29" s="1"/>
    </row>
    <row r="30" spans="1:15" ht="12.75" customHeight="1">
      <c r="A30" s="33">
        <v>20</v>
      </c>
      <c r="B30" s="53" t="s">
        <v>314</v>
      </c>
      <c r="C30" s="31">
        <v>3743.25</v>
      </c>
      <c r="D30" s="36">
        <v>3741.0833333333335</v>
      </c>
      <c r="E30" s="36">
        <v>3713.166666666667</v>
      </c>
      <c r="F30" s="36">
        <v>3683.0833333333335</v>
      </c>
      <c r="G30" s="36">
        <v>3655.166666666667</v>
      </c>
      <c r="H30" s="36">
        <v>3771.166666666667</v>
      </c>
      <c r="I30" s="36">
        <v>3799.0833333333339</v>
      </c>
      <c r="J30" s="36">
        <v>3829.166666666667</v>
      </c>
      <c r="K30" s="31">
        <v>3769</v>
      </c>
      <c r="L30" s="31">
        <v>3711</v>
      </c>
      <c r="M30" s="31">
        <v>0.25013999999999997</v>
      </c>
      <c r="N30" s="1"/>
      <c r="O30" s="1"/>
    </row>
    <row r="31" spans="1:15" ht="12.75" customHeight="1">
      <c r="A31" s="33">
        <v>21</v>
      </c>
      <c r="B31" s="53" t="s">
        <v>321</v>
      </c>
      <c r="C31" s="31">
        <v>1926.95</v>
      </c>
      <c r="D31" s="36">
        <v>1931.0999999999997</v>
      </c>
      <c r="E31" s="36">
        <v>1905.9499999999994</v>
      </c>
      <c r="F31" s="36">
        <v>1884.9499999999996</v>
      </c>
      <c r="G31" s="36">
        <v>1859.7999999999993</v>
      </c>
      <c r="H31" s="36">
        <v>1952.0999999999995</v>
      </c>
      <c r="I31" s="36">
        <v>1977.2499999999995</v>
      </c>
      <c r="J31" s="36">
        <v>1998.2499999999995</v>
      </c>
      <c r="K31" s="31">
        <v>1956.25</v>
      </c>
      <c r="L31" s="31">
        <v>1910.1</v>
      </c>
      <c r="M31" s="31">
        <v>1.44173</v>
      </c>
      <c r="N31" s="1"/>
      <c r="O31" s="1"/>
    </row>
    <row r="32" spans="1:15" ht="12.75" customHeight="1">
      <c r="A32" s="33">
        <v>22</v>
      </c>
      <c r="B32" s="53" t="s">
        <v>322</v>
      </c>
      <c r="C32" s="31">
        <v>773.6</v>
      </c>
      <c r="D32" s="36">
        <v>778.20000000000016</v>
      </c>
      <c r="E32" s="36">
        <v>760.45000000000027</v>
      </c>
      <c r="F32" s="36">
        <v>747.30000000000007</v>
      </c>
      <c r="G32" s="36">
        <v>729.55000000000018</v>
      </c>
      <c r="H32" s="36">
        <v>791.35000000000036</v>
      </c>
      <c r="I32" s="36">
        <v>809.10000000000014</v>
      </c>
      <c r="J32" s="36">
        <v>822.25000000000045</v>
      </c>
      <c r="K32" s="31">
        <v>795.95</v>
      </c>
      <c r="L32" s="31">
        <v>765.05</v>
      </c>
      <c r="M32" s="31">
        <v>1.8692500000000001</v>
      </c>
      <c r="N32" s="1"/>
      <c r="O32" s="1"/>
    </row>
    <row r="33" spans="1:15" ht="12.75" customHeight="1">
      <c r="A33" s="33">
        <v>23</v>
      </c>
      <c r="B33" s="53" t="s">
        <v>53</v>
      </c>
      <c r="C33" s="31">
        <v>4796.05</v>
      </c>
      <c r="D33" s="36">
        <v>4814.8166666666666</v>
      </c>
      <c r="E33" s="36">
        <v>4731.833333333333</v>
      </c>
      <c r="F33" s="36">
        <v>4667.6166666666668</v>
      </c>
      <c r="G33" s="36">
        <v>4584.6333333333332</v>
      </c>
      <c r="H33" s="36">
        <v>4879.0333333333328</v>
      </c>
      <c r="I33" s="36">
        <v>4962.0166666666664</v>
      </c>
      <c r="J33" s="36">
        <v>5026.2333333333327</v>
      </c>
      <c r="K33" s="31">
        <v>4897.8</v>
      </c>
      <c r="L33" s="31">
        <v>4750.6000000000004</v>
      </c>
      <c r="M33" s="31">
        <v>3.0542699999999998</v>
      </c>
      <c r="N33" s="1"/>
      <c r="O33" s="1"/>
    </row>
    <row r="34" spans="1:15" ht="12.75" customHeight="1">
      <c r="A34" s="33">
        <v>24</v>
      </c>
      <c r="B34" s="53" t="s">
        <v>323</v>
      </c>
      <c r="C34" s="31">
        <v>2307.0500000000002</v>
      </c>
      <c r="D34" s="36">
        <v>2321.1166666666668</v>
      </c>
      <c r="E34" s="36">
        <v>2271.2333333333336</v>
      </c>
      <c r="F34" s="36">
        <v>2235.416666666667</v>
      </c>
      <c r="G34" s="36">
        <v>2185.5333333333338</v>
      </c>
      <c r="H34" s="36">
        <v>2356.9333333333334</v>
      </c>
      <c r="I34" s="36">
        <v>2406.8166666666666</v>
      </c>
      <c r="J34" s="36">
        <v>2442.6333333333332</v>
      </c>
      <c r="K34" s="31">
        <v>2371</v>
      </c>
      <c r="L34" s="31">
        <v>2285.3000000000002</v>
      </c>
      <c r="M34" s="31">
        <v>0.52553000000000005</v>
      </c>
      <c r="N34" s="1"/>
      <c r="O34" s="1"/>
    </row>
    <row r="35" spans="1:15" ht="12.75" customHeight="1">
      <c r="A35" s="33">
        <v>25</v>
      </c>
      <c r="B35" s="53" t="s">
        <v>882</v>
      </c>
      <c r="C35" s="31">
        <v>751.8</v>
      </c>
      <c r="D35" s="36">
        <v>757</v>
      </c>
      <c r="E35" s="36">
        <v>744</v>
      </c>
      <c r="F35" s="36">
        <v>736.2</v>
      </c>
      <c r="G35" s="36">
        <v>723.2</v>
      </c>
      <c r="H35" s="36">
        <v>764.8</v>
      </c>
      <c r="I35" s="36">
        <v>777.8</v>
      </c>
      <c r="J35" s="36">
        <v>785.59999999999991</v>
      </c>
      <c r="K35" s="31">
        <v>770</v>
      </c>
      <c r="L35" s="31">
        <v>749.2</v>
      </c>
      <c r="M35" s="31">
        <v>5.0371600000000001</v>
      </c>
      <c r="N35" s="1"/>
      <c r="O35" s="1"/>
    </row>
    <row r="36" spans="1:15" ht="12.75" customHeight="1">
      <c r="A36" s="33">
        <v>26</v>
      </c>
      <c r="B36" s="53" t="s">
        <v>324</v>
      </c>
      <c r="C36" s="31">
        <v>3092.4</v>
      </c>
      <c r="D36" s="36">
        <v>3097.35</v>
      </c>
      <c r="E36" s="36">
        <v>3070.0499999999997</v>
      </c>
      <c r="F36" s="36">
        <v>3047.7</v>
      </c>
      <c r="G36" s="36">
        <v>3020.3999999999996</v>
      </c>
      <c r="H36" s="36">
        <v>3119.7</v>
      </c>
      <c r="I36" s="36">
        <v>3147</v>
      </c>
      <c r="J36" s="36">
        <v>3169.35</v>
      </c>
      <c r="K36" s="31">
        <v>3124.65</v>
      </c>
      <c r="L36" s="31">
        <v>3075</v>
      </c>
      <c r="M36" s="31">
        <v>0.51759999999999995</v>
      </c>
      <c r="N36" s="1"/>
      <c r="O36" s="1"/>
    </row>
    <row r="37" spans="1:15" ht="12.75" customHeight="1">
      <c r="A37" s="33">
        <v>27</v>
      </c>
      <c r="B37" s="53" t="s">
        <v>54</v>
      </c>
      <c r="C37" s="31">
        <v>494.35</v>
      </c>
      <c r="D37" s="36">
        <v>495.43333333333339</v>
      </c>
      <c r="E37" s="36">
        <v>481.26666666666677</v>
      </c>
      <c r="F37" s="36">
        <v>468.18333333333339</v>
      </c>
      <c r="G37" s="36">
        <v>454.01666666666677</v>
      </c>
      <c r="H37" s="36">
        <v>508.51666666666677</v>
      </c>
      <c r="I37" s="36">
        <v>522.68333333333339</v>
      </c>
      <c r="J37" s="36">
        <v>535.76666666666677</v>
      </c>
      <c r="K37" s="31">
        <v>509.6</v>
      </c>
      <c r="L37" s="31">
        <v>482.35</v>
      </c>
      <c r="M37" s="31">
        <v>40.857199999999999</v>
      </c>
      <c r="N37" s="1"/>
      <c r="O37" s="1"/>
    </row>
    <row r="38" spans="1:15" ht="12.75" customHeight="1">
      <c r="A38" s="33">
        <v>28</v>
      </c>
      <c r="B38" s="53" t="s">
        <v>325</v>
      </c>
      <c r="C38" s="31">
        <v>2956.15</v>
      </c>
      <c r="D38" s="36">
        <v>2997.75</v>
      </c>
      <c r="E38" s="36">
        <v>2898.5</v>
      </c>
      <c r="F38" s="36">
        <v>2840.85</v>
      </c>
      <c r="G38" s="36">
        <v>2741.6</v>
      </c>
      <c r="H38" s="36">
        <v>3055.4</v>
      </c>
      <c r="I38" s="36">
        <v>3154.65</v>
      </c>
      <c r="J38" s="36">
        <v>3212.3</v>
      </c>
      <c r="K38" s="31">
        <v>3097</v>
      </c>
      <c r="L38" s="31">
        <v>2940.1</v>
      </c>
      <c r="M38" s="31">
        <v>6.4580000000000002</v>
      </c>
      <c r="N38" s="1"/>
      <c r="O38" s="1"/>
    </row>
    <row r="39" spans="1:15" ht="12.75" customHeight="1">
      <c r="A39" s="33">
        <v>29</v>
      </c>
      <c r="B39" s="53" t="s">
        <v>326</v>
      </c>
      <c r="C39" s="31">
        <v>1036.0999999999999</v>
      </c>
      <c r="D39" s="36">
        <v>1042.7</v>
      </c>
      <c r="E39" s="36">
        <v>1026.4000000000001</v>
      </c>
      <c r="F39" s="36">
        <v>1016.7</v>
      </c>
      <c r="G39" s="36">
        <v>1000.4000000000001</v>
      </c>
      <c r="H39" s="36">
        <v>1052.4000000000001</v>
      </c>
      <c r="I39" s="36">
        <v>1068.6999999999998</v>
      </c>
      <c r="J39" s="36">
        <v>1078.4000000000001</v>
      </c>
      <c r="K39" s="31">
        <v>1059</v>
      </c>
      <c r="L39" s="31">
        <v>1033</v>
      </c>
      <c r="M39" s="31">
        <v>0.90378999999999998</v>
      </c>
      <c r="N39" s="1"/>
      <c r="O39" s="1"/>
    </row>
    <row r="40" spans="1:15" ht="12.75" customHeight="1">
      <c r="A40" s="33">
        <v>30</v>
      </c>
      <c r="B40" s="53" t="s">
        <v>844</v>
      </c>
      <c r="C40" s="31">
        <v>5297.5</v>
      </c>
      <c r="D40" s="36">
        <v>5340.8</v>
      </c>
      <c r="E40" s="36">
        <v>5232.7000000000007</v>
      </c>
      <c r="F40" s="36">
        <v>5167.9000000000005</v>
      </c>
      <c r="G40" s="36">
        <v>5059.8000000000011</v>
      </c>
      <c r="H40" s="36">
        <v>5405.6</v>
      </c>
      <c r="I40" s="36">
        <v>5513.7000000000007</v>
      </c>
      <c r="J40" s="36">
        <v>5578.5</v>
      </c>
      <c r="K40" s="31">
        <v>5448.9</v>
      </c>
      <c r="L40" s="31">
        <v>5276</v>
      </c>
      <c r="M40" s="31">
        <v>0.81850000000000001</v>
      </c>
      <c r="N40" s="1"/>
      <c r="O40" s="1"/>
    </row>
    <row r="41" spans="1:15" ht="12.75" customHeight="1">
      <c r="A41" s="33">
        <v>31</v>
      </c>
      <c r="B41" s="53" t="s">
        <v>315</v>
      </c>
      <c r="C41" s="31">
        <v>1601.55</v>
      </c>
      <c r="D41" s="36">
        <v>1597.8333333333333</v>
      </c>
      <c r="E41" s="36">
        <v>1586.8166666666666</v>
      </c>
      <c r="F41" s="36">
        <v>1572.0833333333333</v>
      </c>
      <c r="G41" s="36">
        <v>1561.0666666666666</v>
      </c>
      <c r="H41" s="36">
        <v>1612.5666666666666</v>
      </c>
      <c r="I41" s="36">
        <v>1623.5833333333335</v>
      </c>
      <c r="J41" s="36">
        <v>1638.3166666666666</v>
      </c>
      <c r="K41" s="31">
        <v>1608.85</v>
      </c>
      <c r="L41" s="31">
        <v>1583.1</v>
      </c>
      <c r="M41" s="31">
        <v>5.7684300000000004</v>
      </c>
      <c r="N41" s="1"/>
      <c r="O41" s="1"/>
    </row>
    <row r="42" spans="1:15" ht="12.75" customHeight="1">
      <c r="A42" s="33">
        <v>32</v>
      </c>
      <c r="B42" s="53" t="s">
        <v>55</v>
      </c>
      <c r="C42" s="31">
        <v>5555.35</v>
      </c>
      <c r="D42" s="36">
        <v>5522.3166666666666</v>
      </c>
      <c r="E42" s="36">
        <v>5472.083333333333</v>
      </c>
      <c r="F42" s="36">
        <v>5388.8166666666666</v>
      </c>
      <c r="G42" s="36">
        <v>5338.583333333333</v>
      </c>
      <c r="H42" s="36">
        <v>5605.583333333333</v>
      </c>
      <c r="I42" s="36">
        <v>5655.8166666666666</v>
      </c>
      <c r="J42" s="36">
        <v>5739.083333333333</v>
      </c>
      <c r="K42" s="31">
        <v>5572.55</v>
      </c>
      <c r="L42" s="31">
        <v>5439.05</v>
      </c>
      <c r="M42" s="31">
        <v>4.5638199999999998</v>
      </c>
      <c r="N42" s="1"/>
      <c r="O42" s="1"/>
    </row>
    <row r="43" spans="1:15" ht="12.75" customHeight="1">
      <c r="A43" s="33">
        <v>33</v>
      </c>
      <c r="B43" s="53" t="s">
        <v>57</v>
      </c>
      <c r="C43" s="31">
        <v>458.55</v>
      </c>
      <c r="D43" s="36">
        <v>459.26666666666671</v>
      </c>
      <c r="E43" s="36">
        <v>452.68333333333339</v>
      </c>
      <c r="F43" s="36">
        <v>446.81666666666666</v>
      </c>
      <c r="G43" s="36">
        <v>440.23333333333335</v>
      </c>
      <c r="H43" s="36">
        <v>465.13333333333344</v>
      </c>
      <c r="I43" s="36">
        <v>471.71666666666681</v>
      </c>
      <c r="J43" s="36">
        <v>477.58333333333348</v>
      </c>
      <c r="K43" s="31">
        <v>465.85</v>
      </c>
      <c r="L43" s="31">
        <v>453.4</v>
      </c>
      <c r="M43" s="31">
        <v>27.68845</v>
      </c>
      <c r="N43" s="1"/>
      <c r="O43" s="1"/>
    </row>
    <row r="44" spans="1:15" ht="12.75" customHeight="1">
      <c r="A44" s="33">
        <v>34</v>
      </c>
      <c r="B44" s="53" t="s">
        <v>327</v>
      </c>
      <c r="C44" s="31">
        <v>318.05</v>
      </c>
      <c r="D44" s="36">
        <v>312.34999999999997</v>
      </c>
      <c r="E44" s="36">
        <v>305.69999999999993</v>
      </c>
      <c r="F44" s="36">
        <v>293.34999999999997</v>
      </c>
      <c r="G44" s="36">
        <v>286.69999999999993</v>
      </c>
      <c r="H44" s="36">
        <v>324.69999999999993</v>
      </c>
      <c r="I44" s="36">
        <v>331.34999999999991</v>
      </c>
      <c r="J44" s="36">
        <v>343.69999999999993</v>
      </c>
      <c r="K44" s="31">
        <v>319</v>
      </c>
      <c r="L44" s="31">
        <v>300</v>
      </c>
      <c r="M44" s="31">
        <v>28.234369999999998</v>
      </c>
      <c r="N44" s="1"/>
      <c r="O44" s="1"/>
    </row>
    <row r="45" spans="1:15" ht="12.75" customHeight="1">
      <c r="A45" s="33">
        <v>35</v>
      </c>
      <c r="B45" s="53" t="s">
        <v>843</v>
      </c>
      <c r="C45" s="31">
        <v>622.25</v>
      </c>
      <c r="D45" s="36">
        <v>618</v>
      </c>
      <c r="E45" s="36">
        <v>611</v>
      </c>
      <c r="F45" s="36">
        <v>599.75</v>
      </c>
      <c r="G45" s="36">
        <v>592.75</v>
      </c>
      <c r="H45" s="36">
        <v>629.25</v>
      </c>
      <c r="I45" s="36">
        <v>636.25</v>
      </c>
      <c r="J45" s="36">
        <v>647.5</v>
      </c>
      <c r="K45" s="31">
        <v>625</v>
      </c>
      <c r="L45" s="31">
        <v>606.75</v>
      </c>
      <c r="M45" s="31">
        <v>2.6772</v>
      </c>
      <c r="N45" s="1"/>
      <c r="O45" s="1"/>
    </row>
    <row r="46" spans="1:15" ht="12.75" customHeight="1">
      <c r="A46" s="33">
        <v>36</v>
      </c>
      <c r="B46" s="53" t="s">
        <v>328</v>
      </c>
      <c r="C46" s="31">
        <v>556.9</v>
      </c>
      <c r="D46" s="36">
        <v>559.13333333333333</v>
      </c>
      <c r="E46" s="36">
        <v>550.76666666666665</v>
      </c>
      <c r="F46" s="36">
        <v>544.63333333333333</v>
      </c>
      <c r="G46" s="36">
        <v>536.26666666666665</v>
      </c>
      <c r="H46" s="36">
        <v>565.26666666666665</v>
      </c>
      <c r="I46" s="36">
        <v>573.63333333333321</v>
      </c>
      <c r="J46" s="36">
        <v>579.76666666666665</v>
      </c>
      <c r="K46" s="31">
        <v>567.5</v>
      </c>
      <c r="L46" s="31">
        <v>553</v>
      </c>
      <c r="M46" s="31">
        <v>0.70652999999999999</v>
      </c>
      <c r="N46" s="1"/>
      <c r="O46" s="1"/>
    </row>
    <row r="47" spans="1:15" ht="12.75" customHeight="1">
      <c r="A47" s="33">
        <v>37</v>
      </c>
      <c r="B47" s="53" t="s">
        <v>58</v>
      </c>
      <c r="C47" s="31">
        <v>174.9</v>
      </c>
      <c r="D47" s="36">
        <v>175.65</v>
      </c>
      <c r="E47" s="36">
        <v>173.10000000000002</v>
      </c>
      <c r="F47" s="36">
        <v>171.3</v>
      </c>
      <c r="G47" s="36">
        <v>168.75000000000003</v>
      </c>
      <c r="H47" s="36">
        <v>177.45000000000002</v>
      </c>
      <c r="I47" s="36">
        <v>180.00000000000003</v>
      </c>
      <c r="J47" s="36">
        <v>181.8</v>
      </c>
      <c r="K47" s="31">
        <v>178.2</v>
      </c>
      <c r="L47" s="31">
        <v>173.85</v>
      </c>
      <c r="M47" s="31">
        <v>130.46260000000001</v>
      </c>
      <c r="N47" s="1"/>
      <c r="O47" s="1"/>
    </row>
    <row r="48" spans="1:15" ht="12.75" customHeight="1">
      <c r="A48" s="33">
        <v>38</v>
      </c>
      <c r="B48" s="53" t="s">
        <v>60</v>
      </c>
      <c r="C48" s="31">
        <v>3232</v>
      </c>
      <c r="D48" s="36">
        <v>3243.2000000000003</v>
      </c>
      <c r="E48" s="36">
        <v>3216.6000000000004</v>
      </c>
      <c r="F48" s="36">
        <v>3201.2000000000003</v>
      </c>
      <c r="G48" s="36">
        <v>3174.6000000000004</v>
      </c>
      <c r="H48" s="36">
        <v>3258.6000000000004</v>
      </c>
      <c r="I48" s="36">
        <v>3285.2</v>
      </c>
      <c r="J48" s="36">
        <v>3300.6000000000004</v>
      </c>
      <c r="K48" s="31">
        <v>3269.8</v>
      </c>
      <c r="L48" s="31">
        <v>3227.8</v>
      </c>
      <c r="M48" s="31">
        <v>8.95852</v>
      </c>
      <c r="N48" s="1"/>
      <c r="O48" s="1"/>
    </row>
    <row r="49" spans="1:15" ht="12.75" customHeight="1">
      <c r="A49" s="33">
        <v>39</v>
      </c>
      <c r="B49" s="53" t="s">
        <v>329</v>
      </c>
      <c r="C49" s="31">
        <v>403.05</v>
      </c>
      <c r="D49" s="36">
        <v>402.48333333333335</v>
      </c>
      <c r="E49" s="36">
        <v>397.56666666666672</v>
      </c>
      <c r="F49" s="36">
        <v>392.08333333333337</v>
      </c>
      <c r="G49" s="36">
        <v>387.16666666666674</v>
      </c>
      <c r="H49" s="36">
        <v>407.9666666666667</v>
      </c>
      <c r="I49" s="36">
        <v>412.88333333333333</v>
      </c>
      <c r="J49" s="36">
        <v>418.36666666666667</v>
      </c>
      <c r="K49" s="31">
        <v>407.4</v>
      </c>
      <c r="L49" s="31">
        <v>397</v>
      </c>
      <c r="M49" s="31">
        <v>9.8333600000000008</v>
      </c>
      <c r="N49" s="1"/>
      <c r="O49" s="1"/>
    </row>
    <row r="50" spans="1:15" ht="12.75" customHeight="1">
      <c r="A50" s="33">
        <v>40</v>
      </c>
      <c r="B50" s="53" t="s">
        <v>61</v>
      </c>
      <c r="C50" s="31">
        <v>1928.75</v>
      </c>
      <c r="D50" s="36">
        <v>1942.1166666666668</v>
      </c>
      <c r="E50" s="36">
        <v>1904.8833333333337</v>
      </c>
      <c r="F50" s="36">
        <v>1881.0166666666669</v>
      </c>
      <c r="G50" s="36">
        <v>1843.7833333333338</v>
      </c>
      <c r="H50" s="36">
        <v>1965.9833333333336</v>
      </c>
      <c r="I50" s="36">
        <v>2003.2166666666667</v>
      </c>
      <c r="J50" s="36">
        <v>2027.0833333333335</v>
      </c>
      <c r="K50" s="31">
        <v>1979.35</v>
      </c>
      <c r="L50" s="31">
        <v>1918.25</v>
      </c>
      <c r="M50" s="31">
        <v>2.5317500000000002</v>
      </c>
      <c r="N50" s="1"/>
      <c r="O50" s="1"/>
    </row>
    <row r="51" spans="1:15" ht="12.75" customHeight="1">
      <c r="A51" s="33">
        <v>41</v>
      </c>
      <c r="B51" s="53" t="s">
        <v>62</v>
      </c>
      <c r="C51" s="31">
        <v>6748.7</v>
      </c>
      <c r="D51" s="36">
        <v>6789.1833333333334</v>
      </c>
      <c r="E51" s="36">
        <v>6663.0166666666664</v>
      </c>
      <c r="F51" s="36">
        <v>6577.333333333333</v>
      </c>
      <c r="G51" s="36">
        <v>6451.1666666666661</v>
      </c>
      <c r="H51" s="36">
        <v>6874.8666666666668</v>
      </c>
      <c r="I51" s="36">
        <v>7001.0333333333328</v>
      </c>
      <c r="J51" s="36">
        <v>7086.7166666666672</v>
      </c>
      <c r="K51" s="31">
        <v>6915.35</v>
      </c>
      <c r="L51" s="31">
        <v>6703.5</v>
      </c>
      <c r="M51" s="31">
        <v>0.46484999999999999</v>
      </c>
      <c r="N51" s="1"/>
      <c r="O51" s="1"/>
    </row>
    <row r="52" spans="1:15" ht="12.75" customHeight="1">
      <c r="A52" s="33">
        <v>42</v>
      </c>
      <c r="B52" s="53" t="s">
        <v>64</v>
      </c>
      <c r="C52" s="31">
        <v>740.5</v>
      </c>
      <c r="D52" s="36">
        <v>742.81666666666661</v>
      </c>
      <c r="E52" s="36">
        <v>731.93333333333317</v>
      </c>
      <c r="F52" s="36">
        <v>723.36666666666656</v>
      </c>
      <c r="G52" s="36">
        <v>712.48333333333312</v>
      </c>
      <c r="H52" s="36">
        <v>751.38333333333321</v>
      </c>
      <c r="I52" s="36">
        <v>762.26666666666665</v>
      </c>
      <c r="J52" s="36">
        <v>770.83333333333326</v>
      </c>
      <c r="K52" s="31">
        <v>753.7</v>
      </c>
      <c r="L52" s="31">
        <v>734.25</v>
      </c>
      <c r="M52" s="31">
        <v>12.679970000000001</v>
      </c>
      <c r="N52" s="1"/>
      <c r="O52" s="1"/>
    </row>
    <row r="53" spans="1:15" ht="12.75" customHeight="1">
      <c r="A53" s="33">
        <v>43</v>
      </c>
      <c r="B53" s="53" t="s">
        <v>65</v>
      </c>
      <c r="C53" s="31">
        <v>1017.4</v>
      </c>
      <c r="D53" s="36">
        <v>1018.5666666666666</v>
      </c>
      <c r="E53" s="36">
        <v>1003.3833333333332</v>
      </c>
      <c r="F53" s="36">
        <v>989.36666666666656</v>
      </c>
      <c r="G53" s="36">
        <v>974.18333333333317</v>
      </c>
      <c r="H53" s="36">
        <v>1032.5833333333333</v>
      </c>
      <c r="I53" s="36">
        <v>1047.7666666666667</v>
      </c>
      <c r="J53" s="36">
        <v>1061.7833333333333</v>
      </c>
      <c r="K53" s="31">
        <v>1033.75</v>
      </c>
      <c r="L53" s="31">
        <v>1004.55</v>
      </c>
      <c r="M53" s="31">
        <v>9.7944200000000006</v>
      </c>
      <c r="N53" s="1"/>
      <c r="O53" s="1"/>
    </row>
    <row r="54" spans="1:15" ht="12.75" customHeight="1">
      <c r="A54" s="33">
        <v>44</v>
      </c>
      <c r="B54" s="53" t="s">
        <v>330</v>
      </c>
      <c r="C54" s="31">
        <v>401.85</v>
      </c>
      <c r="D54" s="36">
        <v>401.95</v>
      </c>
      <c r="E54" s="36">
        <v>398.7</v>
      </c>
      <c r="F54" s="36">
        <v>395.55</v>
      </c>
      <c r="G54" s="36">
        <v>392.3</v>
      </c>
      <c r="H54" s="36">
        <v>405.09999999999997</v>
      </c>
      <c r="I54" s="36">
        <v>408.34999999999997</v>
      </c>
      <c r="J54" s="36">
        <v>411.49999999999994</v>
      </c>
      <c r="K54" s="31">
        <v>405.2</v>
      </c>
      <c r="L54" s="31">
        <v>398.8</v>
      </c>
      <c r="M54" s="31">
        <v>1.49844</v>
      </c>
      <c r="N54" s="1"/>
      <c r="O54" s="1"/>
    </row>
    <row r="55" spans="1:15" ht="12.75" customHeight="1">
      <c r="A55" s="33">
        <v>45</v>
      </c>
      <c r="B55" s="53" t="s">
        <v>269</v>
      </c>
      <c r="C55" s="31">
        <v>4070.65</v>
      </c>
      <c r="D55" s="36">
        <v>4089.4333333333329</v>
      </c>
      <c r="E55" s="36">
        <v>4008.8666666666659</v>
      </c>
      <c r="F55" s="36">
        <v>3947.083333333333</v>
      </c>
      <c r="G55" s="36">
        <v>3866.516666666666</v>
      </c>
      <c r="H55" s="36">
        <v>4151.2166666666653</v>
      </c>
      <c r="I55" s="36">
        <v>4231.7833333333328</v>
      </c>
      <c r="J55" s="36">
        <v>4293.5666666666657</v>
      </c>
      <c r="K55" s="31">
        <v>4170</v>
      </c>
      <c r="L55" s="31">
        <v>4027.65</v>
      </c>
      <c r="M55" s="31">
        <v>4.9557500000000001</v>
      </c>
      <c r="N55" s="1"/>
      <c r="O55" s="1"/>
    </row>
    <row r="56" spans="1:15" ht="12" customHeight="1">
      <c r="A56" s="33">
        <v>46</v>
      </c>
      <c r="B56" s="53" t="s">
        <v>66</v>
      </c>
      <c r="C56" s="31">
        <v>1131.2</v>
      </c>
      <c r="D56" s="36">
        <v>1125.6833333333334</v>
      </c>
      <c r="E56" s="36">
        <v>1117.0166666666669</v>
      </c>
      <c r="F56" s="36">
        <v>1102.8333333333335</v>
      </c>
      <c r="G56" s="36">
        <v>1094.166666666667</v>
      </c>
      <c r="H56" s="36">
        <v>1139.8666666666668</v>
      </c>
      <c r="I56" s="36">
        <v>1148.5333333333333</v>
      </c>
      <c r="J56" s="36">
        <v>1162.7166666666667</v>
      </c>
      <c r="K56" s="31">
        <v>1134.3499999999999</v>
      </c>
      <c r="L56" s="31">
        <v>1111.5</v>
      </c>
      <c r="M56" s="31">
        <v>73.009889999999999</v>
      </c>
      <c r="N56" s="1"/>
      <c r="O56" s="1"/>
    </row>
    <row r="57" spans="1:15" ht="12.75" customHeight="1">
      <c r="A57" s="33">
        <v>47</v>
      </c>
      <c r="B57" s="53" t="s">
        <v>67</v>
      </c>
      <c r="C57" s="31">
        <v>6075.7</v>
      </c>
      <c r="D57" s="36">
        <v>6081.25</v>
      </c>
      <c r="E57" s="36">
        <v>6042.5</v>
      </c>
      <c r="F57" s="36">
        <v>6009.3</v>
      </c>
      <c r="G57" s="36">
        <v>5970.55</v>
      </c>
      <c r="H57" s="36">
        <v>6114.45</v>
      </c>
      <c r="I57" s="36">
        <v>6153.2</v>
      </c>
      <c r="J57" s="36">
        <v>6186.4</v>
      </c>
      <c r="K57" s="31">
        <v>6120</v>
      </c>
      <c r="L57" s="31">
        <v>6048.05</v>
      </c>
      <c r="M57" s="31">
        <v>2.3326600000000002</v>
      </c>
      <c r="N57" s="1"/>
      <c r="O57" s="1"/>
    </row>
    <row r="58" spans="1:15" ht="12.75" customHeight="1">
      <c r="A58" s="33">
        <v>48</v>
      </c>
      <c r="B58" s="53" t="s">
        <v>70</v>
      </c>
      <c r="C58" s="31">
        <v>7307.6</v>
      </c>
      <c r="D58" s="36">
        <v>7326.5666666666666</v>
      </c>
      <c r="E58" s="36">
        <v>7255.0333333333328</v>
      </c>
      <c r="F58" s="36">
        <v>7202.4666666666662</v>
      </c>
      <c r="G58" s="36">
        <v>7130.9333333333325</v>
      </c>
      <c r="H58" s="36">
        <v>7379.1333333333332</v>
      </c>
      <c r="I58" s="36">
        <v>7450.6666666666679</v>
      </c>
      <c r="J58" s="36">
        <v>7503.2333333333336</v>
      </c>
      <c r="K58" s="31">
        <v>7398.1</v>
      </c>
      <c r="L58" s="31">
        <v>7274</v>
      </c>
      <c r="M58" s="31">
        <v>11.44388</v>
      </c>
      <c r="N58" s="1"/>
      <c r="O58" s="1"/>
    </row>
    <row r="59" spans="1:15" ht="12.75" customHeight="1">
      <c r="A59" s="33">
        <v>49</v>
      </c>
      <c r="B59" s="53" t="s">
        <v>69</v>
      </c>
      <c r="C59" s="31">
        <v>1710.15</v>
      </c>
      <c r="D59" s="36">
        <v>1705.7333333333333</v>
      </c>
      <c r="E59" s="36">
        <v>1696.9166666666667</v>
      </c>
      <c r="F59" s="36">
        <v>1683.6833333333334</v>
      </c>
      <c r="G59" s="36">
        <v>1674.8666666666668</v>
      </c>
      <c r="H59" s="36">
        <v>1718.9666666666667</v>
      </c>
      <c r="I59" s="36">
        <v>1727.7833333333333</v>
      </c>
      <c r="J59" s="36">
        <v>1741.0166666666667</v>
      </c>
      <c r="K59" s="31">
        <v>1714.55</v>
      </c>
      <c r="L59" s="31">
        <v>1692.5</v>
      </c>
      <c r="M59" s="31">
        <v>13.7605</v>
      </c>
      <c r="N59" s="1"/>
      <c r="O59" s="1"/>
    </row>
    <row r="60" spans="1:15" ht="12.75" customHeight="1">
      <c r="A60" s="33">
        <v>50</v>
      </c>
      <c r="B60" s="53" t="s">
        <v>270</v>
      </c>
      <c r="C60" s="31">
        <v>7984.25</v>
      </c>
      <c r="D60" s="36">
        <v>7994.8833333333341</v>
      </c>
      <c r="E60" s="36">
        <v>7909.3666666666686</v>
      </c>
      <c r="F60" s="36">
        <v>7834.4833333333345</v>
      </c>
      <c r="G60" s="36">
        <v>7748.966666666669</v>
      </c>
      <c r="H60" s="36">
        <v>8069.7666666666682</v>
      </c>
      <c r="I60" s="36">
        <v>8155.2833333333328</v>
      </c>
      <c r="J60" s="36">
        <v>8230.1666666666679</v>
      </c>
      <c r="K60" s="31">
        <v>8080.4</v>
      </c>
      <c r="L60" s="31">
        <v>7920</v>
      </c>
      <c r="M60" s="31">
        <v>0.27621000000000001</v>
      </c>
      <c r="N60" s="1"/>
      <c r="O60" s="1"/>
    </row>
    <row r="61" spans="1:15" ht="12.75" customHeight="1">
      <c r="A61" s="33">
        <v>51</v>
      </c>
      <c r="B61" s="53" t="s">
        <v>334</v>
      </c>
      <c r="C61" s="31">
        <v>2296.8000000000002</v>
      </c>
      <c r="D61" s="36">
        <v>2309.6000000000004</v>
      </c>
      <c r="E61" s="36">
        <v>2257.8000000000006</v>
      </c>
      <c r="F61" s="36">
        <v>2218.8000000000002</v>
      </c>
      <c r="G61" s="36">
        <v>2167.0000000000005</v>
      </c>
      <c r="H61" s="36">
        <v>2348.6000000000008</v>
      </c>
      <c r="I61" s="36">
        <v>2400.4</v>
      </c>
      <c r="J61" s="36">
        <v>2439.400000000001</v>
      </c>
      <c r="K61" s="31">
        <v>2361.4</v>
      </c>
      <c r="L61" s="31">
        <v>2270.6</v>
      </c>
      <c r="M61" s="31">
        <v>1.15221</v>
      </c>
      <c r="N61" s="1"/>
      <c r="O61" s="1"/>
    </row>
    <row r="62" spans="1:15" ht="12.75" customHeight="1">
      <c r="A62" s="33">
        <v>52</v>
      </c>
      <c r="B62" s="53" t="s">
        <v>71</v>
      </c>
      <c r="C62" s="31">
        <v>2605.65</v>
      </c>
      <c r="D62" s="36">
        <v>2603.2833333333333</v>
      </c>
      <c r="E62" s="36">
        <v>2562.5666666666666</v>
      </c>
      <c r="F62" s="36">
        <v>2519.4833333333331</v>
      </c>
      <c r="G62" s="36">
        <v>2478.7666666666664</v>
      </c>
      <c r="H62" s="36">
        <v>2646.3666666666668</v>
      </c>
      <c r="I62" s="36">
        <v>2687.083333333333</v>
      </c>
      <c r="J62" s="36">
        <v>2730.166666666667</v>
      </c>
      <c r="K62" s="31">
        <v>2644</v>
      </c>
      <c r="L62" s="31">
        <v>2560.1999999999998</v>
      </c>
      <c r="M62" s="31">
        <v>2.4448400000000001</v>
      </c>
      <c r="N62" s="1"/>
      <c r="O62" s="1"/>
    </row>
    <row r="63" spans="1:15" ht="12.75" customHeight="1">
      <c r="A63" s="33">
        <v>53</v>
      </c>
      <c r="B63" s="53" t="s">
        <v>72</v>
      </c>
      <c r="C63" s="31">
        <v>392.7</v>
      </c>
      <c r="D63" s="36">
        <v>395.56666666666666</v>
      </c>
      <c r="E63" s="36">
        <v>381.13333333333333</v>
      </c>
      <c r="F63" s="36">
        <v>369.56666666666666</v>
      </c>
      <c r="G63" s="36">
        <v>355.13333333333333</v>
      </c>
      <c r="H63" s="36">
        <v>407.13333333333333</v>
      </c>
      <c r="I63" s="36">
        <v>421.56666666666661</v>
      </c>
      <c r="J63" s="36">
        <v>433.13333333333333</v>
      </c>
      <c r="K63" s="31">
        <v>410</v>
      </c>
      <c r="L63" s="31">
        <v>384</v>
      </c>
      <c r="M63" s="31">
        <v>139.07310000000001</v>
      </c>
      <c r="N63" s="1"/>
      <c r="O63" s="1"/>
    </row>
    <row r="64" spans="1:15" ht="12.75" customHeight="1">
      <c r="A64" s="33">
        <v>54</v>
      </c>
      <c r="B64" s="53" t="s">
        <v>73</v>
      </c>
      <c r="C64" s="31">
        <v>237.05</v>
      </c>
      <c r="D64" s="36">
        <v>236.93333333333331</v>
      </c>
      <c r="E64" s="36">
        <v>233.86666666666662</v>
      </c>
      <c r="F64" s="36">
        <v>230.68333333333331</v>
      </c>
      <c r="G64" s="36">
        <v>227.61666666666662</v>
      </c>
      <c r="H64" s="36">
        <v>240.11666666666662</v>
      </c>
      <c r="I64" s="36">
        <v>243.18333333333328</v>
      </c>
      <c r="J64" s="36">
        <v>246.36666666666662</v>
      </c>
      <c r="K64" s="31">
        <v>240</v>
      </c>
      <c r="L64" s="31">
        <v>233.75</v>
      </c>
      <c r="M64" s="31">
        <v>67.536000000000001</v>
      </c>
      <c r="N64" s="1"/>
      <c r="O64" s="1"/>
    </row>
    <row r="65" spans="1:15" ht="12.75" customHeight="1">
      <c r="A65" s="33">
        <v>55</v>
      </c>
      <c r="B65" s="53" t="s">
        <v>74</v>
      </c>
      <c r="C65" s="31">
        <v>212</v>
      </c>
      <c r="D65" s="36">
        <v>212.06666666666669</v>
      </c>
      <c r="E65" s="36">
        <v>208.43333333333339</v>
      </c>
      <c r="F65" s="36">
        <v>204.8666666666667</v>
      </c>
      <c r="G65" s="36">
        <v>201.23333333333341</v>
      </c>
      <c r="H65" s="36">
        <v>215.63333333333338</v>
      </c>
      <c r="I65" s="36">
        <v>219.26666666666665</v>
      </c>
      <c r="J65" s="36">
        <v>222.83333333333337</v>
      </c>
      <c r="K65" s="31">
        <v>215.7</v>
      </c>
      <c r="L65" s="31">
        <v>208.5</v>
      </c>
      <c r="M65" s="31">
        <v>295.05509000000001</v>
      </c>
      <c r="N65" s="1"/>
      <c r="O65" s="1"/>
    </row>
    <row r="66" spans="1:15" ht="12.75" customHeight="1">
      <c r="A66" s="33">
        <v>56</v>
      </c>
      <c r="B66" s="53" t="s">
        <v>271</v>
      </c>
      <c r="C66" s="31">
        <v>114.3</v>
      </c>
      <c r="D66" s="36">
        <v>114.26666666666665</v>
      </c>
      <c r="E66" s="36">
        <v>112.43333333333331</v>
      </c>
      <c r="F66" s="36">
        <v>110.56666666666666</v>
      </c>
      <c r="G66" s="36">
        <v>108.73333333333332</v>
      </c>
      <c r="H66" s="36">
        <v>116.1333333333333</v>
      </c>
      <c r="I66" s="36">
        <v>117.96666666666664</v>
      </c>
      <c r="J66" s="36">
        <v>119.83333333333329</v>
      </c>
      <c r="K66" s="31">
        <v>116.1</v>
      </c>
      <c r="L66" s="31">
        <v>112.4</v>
      </c>
      <c r="M66" s="31">
        <v>179.84220999999999</v>
      </c>
      <c r="N66" s="1"/>
      <c r="O66" s="1"/>
    </row>
    <row r="67" spans="1:15" ht="12.75" customHeight="1">
      <c r="A67" s="33">
        <v>57</v>
      </c>
      <c r="B67" s="53" t="s">
        <v>335</v>
      </c>
      <c r="C67" s="31">
        <v>46.2</v>
      </c>
      <c r="D67" s="36">
        <v>46.199999999999996</v>
      </c>
      <c r="E67" s="36">
        <v>45.599999999999994</v>
      </c>
      <c r="F67" s="36">
        <v>45</v>
      </c>
      <c r="G67" s="36">
        <v>44.4</v>
      </c>
      <c r="H67" s="36">
        <v>46.79999999999999</v>
      </c>
      <c r="I67" s="36">
        <v>47.4</v>
      </c>
      <c r="J67" s="36">
        <v>47.999999999999986</v>
      </c>
      <c r="K67" s="31">
        <v>46.8</v>
      </c>
      <c r="L67" s="31">
        <v>45.6</v>
      </c>
      <c r="M67" s="31">
        <v>281.47361000000001</v>
      </c>
      <c r="N67" s="1"/>
      <c r="O67" s="1"/>
    </row>
    <row r="68" spans="1:15" ht="12.75" customHeight="1">
      <c r="A68" s="33">
        <v>58</v>
      </c>
      <c r="B68" s="53" t="s">
        <v>331</v>
      </c>
      <c r="C68" s="31">
        <v>3014.45</v>
      </c>
      <c r="D68" s="36">
        <v>3018.1666666666665</v>
      </c>
      <c r="E68" s="36">
        <v>2991.333333333333</v>
      </c>
      <c r="F68" s="36">
        <v>2968.2166666666667</v>
      </c>
      <c r="G68" s="36">
        <v>2941.3833333333332</v>
      </c>
      <c r="H68" s="36">
        <v>3041.2833333333328</v>
      </c>
      <c r="I68" s="36">
        <v>3068.1166666666659</v>
      </c>
      <c r="J68" s="36">
        <v>3091.2333333333327</v>
      </c>
      <c r="K68" s="31">
        <v>3045</v>
      </c>
      <c r="L68" s="31">
        <v>2995.05</v>
      </c>
      <c r="M68" s="31">
        <v>0.15479999999999999</v>
      </c>
      <c r="N68" s="1"/>
      <c r="O68" s="1"/>
    </row>
    <row r="69" spans="1:15" ht="12.75" customHeight="1">
      <c r="A69" s="33">
        <v>59</v>
      </c>
      <c r="B69" s="53" t="s">
        <v>75</v>
      </c>
      <c r="C69" s="31">
        <v>1663.35</v>
      </c>
      <c r="D69" s="36">
        <v>1654.6000000000001</v>
      </c>
      <c r="E69" s="36">
        <v>1637.2000000000003</v>
      </c>
      <c r="F69" s="36">
        <v>1611.0500000000002</v>
      </c>
      <c r="G69" s="36">
        <v>1593.6500000000003</v>
      </c>
      <c r="H69" s="36">
        <v>1680.7500000000002</v>
      </c>
      <c r="I69" s="36">
        <v>1698.1500000000003</v>
      </c>
      <c r="J69" s="36">
        <v>1724.3000000000002</v>
      </c>
      <c r="K69" s="31">
        <v>1672</v>
      </c>
      <c r="L69" s="31">
        <v>1628.45</v>
      </c>
      <c r="M69" s="31">
        <v>2.5359699999999998</v>
      </c>
      <c r="N69" s="1"/>
      <c r="O69" s="1"/>
    </row>
    <row r="70" spans="1:15" ht="12.75" customHeight="1">
      <c r="A70" s="33">
        <v>60</v>
      </c>
      <c r="B70" s="53" t="s">
        <v>336</v>
      </c>
      <c r="C70" s="31">
        <v>5425</v>
      </c>
      <c r="D70" s="36">
        <v>5435.3666666666668</v>
      </c>
      <c r="E70" s="36">
        <v>5354.6333333333332</v>
      </c>
      <c r="F70" s="36">
        <v>5284.2666666666664</v>
      </c>
      <c r="G70" s="36">
        <v>5203.5333333333328</v>
      </c>
      <c r="H70" s="36">
        <v>5505.7333333333336</v>
      </c>
      <c r="I70" s="36">
        <v>5586.4666666666672</v>
      </c>
      <c r="J70" s="36">
        <v>5656.8333333333339</v>
      </c>
      <c r="K70" s="31">
        <v>5516.1</v>
      </c>
      <c r="L70" s="31">
        <v>5365</v>
      </c>
      <c r="M70" s="31">
        <v>0.81674000000000002</v>
      </c>
      <c r="N70" s="1"/>
      <c r="O70" s="1"/>
    </row>
    <row r="71" spans="1:15" ht="12.75" customHeight="1">
      <c r="A71" s="33">
        <v>61</v>
      </c>
      <c r="B71" s="53" t="s">
        <v>332</v>
      </c>
      <c r="C71" s="31">
        <v>2457.0500000000002</v>
      </c>
      <c r="D71" s="36">
        <v>2456.7166666666667</v>
      </c>
      <c r="E71" s="36">
        <v>2425.4333333333334</v>
      </c>
      <c r="F71" s="36">
        <v>2393.8166666666666</v>
      </c>
      <c r="G71" s="36">
        <v>2362.5333333333333</v>
      </c>
      <c r="H71" s="36">
        <v>2488.3333333333335</v>
      </c>
      <c r="I71" s="36">
        <v>2519.6166666666672</v>
      </c>
      <c r="J71" s="36">
        <v>2551.2333333333336</v>
      </c>
      <c r="K71" s="31">
        <v>2488</v>
      </c>
      <c r="L71" s="31">
        <v>2425.1</v>
      </c>
      <c r="M71" s="31">
        <v>1.19984</v>
      </c>
      <c r="N71" s="1"/>
      <c r="O71" s="1"/>
    </row>
    <row r="72" spans="1:15" ht="12.75" customHeight="1">
      <c r="A72" s="33">
        <v>62</v>
      </c>
      <c r="B72" s="53" t="s">
        <v>77</v>
      </c>
      <c r="C72" s="31">
        <v>578.95000000000005</v>
      </c>
      <c r="D72" s="36">
        <v>581.80000000000007</v>
      </c>
      <c r="E72" s="36">
        <v>572.75000000000011</v>
      </c>
      <c r="F72" s="36">
        <v>566.55000000000007</v>
      </c>
      <c r="G72" s="36">
        <v>557.50000000000011</v>
      </c>
      <c r="H72" s="36">
        <v>588.00000000000011</v>
      </c>
      <c r="I72" s="36">
        <v>597.05000000000007</v>
      </c>
      <c r="J72" s="36">
        <v>603.25000000000011</v>
      </c>
      <c r="K72" s="31">
        <v>590.85</v>
      </c>
      <c r="L72" s="31">
        <v>575.6</v>
      </c>
      <c r="M72" s="31">
        <v>7.8698800000000002</v>
      </c>
      <c r="N72" s="1"/>
      <c r="O72" s="1"/>
    </row>
    <row r="73" spans="1:15" ht="12.75" customHeight="1">
      <c r="A73" s="33">
        <v>63</v>
      </c>
      <c r="B73" s="53" t="s">
        <v>337</v>
      </c>
      <c r="C73" s="31">
        <v>1323.4</v>
      </c>
      <c r="D73" s="36">
        <v>1339.1166666666668</v>
      </c>
      <c r="E73" s="36">
        <v>1288.2833333333335</v>
      </c>
      <c r="F73" s="36">
        <v>1253.1666666666667</v>
      </c>
      <c r="G73" s="36">
        <v>1202.3333333333335</v>
      </c>
      <c r="H73" s="36">
        <v>1374.2333333333336</v>
      </c>
      <c r="I73" s="36">
        <v>1425.0666666666666</v>
      </c>
      <c r="J73" s="36">
        <v>1460.1833333333336</v>
      </c>
      <c r="K73" s="31">
        <v>1389.95</v>
      </c>
      <c r="L73" s="31">
        <v>1304</v>
      </c>
      <c r="M73" s="31">
        <v>31.89479</v>
      </c>
      <c r="N73" s="1"/>
      <c r="O73" s="1"/>
    </row>
    <row r="74" spans="1:15" ht="12.75" customHeight="1">
      <c r="A74" s="33">
        <v>64</v>
      </c>
      <c r="B74" s="53" t="s">
        <v>76</v>
      </c>
      <c r="C74" s="31">
        <v>158.75</v>
      </c>
      <c r="D74" s="36">
        <v>159.46666666666667</v>
      </c>
      <c r="E74" s="36">
        <v>156.58333333333334</v>
      </c>
      <c r="F74" s="36">
        <v>154.41666666666669</v>
      </c>
      <c r="G74" s="36">
        <v>151.53333333333336</v>
      </c>
      <c r="H74" s="36">
        <v>161.63333333333333</v>
      </c>
      <c r="I74" s="36">
        <v>164.51666666666665</v>
      </c>
      <c r="J74" s="36">
        <v>166.68333333333331</v>
      </c>
      <c r="K74" s="31">
        <v>162.35</v>
      </c>
      <c r="L74" s="31">
        <v>157.30000000000001</v>
      </c>
      <c r="M74" s="31">
        <v>228.69782000000001</v>
      </c>
      <c r="N74" s="1"/>
      <c r="O74" s="1"/>
    </row>
    <row r="75" spans="1:15" ht="12.75" customHeight="1">
      <c r="A75" s="33">
        <v>65</v>
      </c>
      <c r="B75" s="53" t="s">
        <v>78</v>
      </c>
      <c r="C75" s="31">
        <v>1177.1500000000001</v>
      </c>
      <c r="D75" s="36">
        <v>1173.8666666666668</v>
      </c>
      <c r="E75" s="36">
        <v>1167.4833333333336</v>
      </c>
      <c r="F75" s="36">
        <v>1157.8166666666668</v>
      </c>
      <c r="G75" s="36">
        <v>1151.4333333333336</v>
      </c>
      <c r="H75" s="36">
        <v>1183.5333333333335</v>
      </c>
      <c r="I75" s="36">
        <v>1189.9166666666667</v>
      </c>
      <c r="J75" s="36">
        <v>1199.5833333333335</v>
      </c>
      <c r="K75" s="31">
        <v>1180.25</v>
      </c>
      <c r="L75" s="31">
        <v>1164.2</v>
      </c>
      <c r="M75" s="31">
        <v>7.5652799999999996</v>
      </c>
      <c r="N75" s="1"/>
      <c r="O75" s="1"/>
    </row>
    <row r="76" spans="1:15" ht="12.75" customHeight="1">
      <c r="A76" s="33">
        <v>66</v>
      </c>
      <c r="B76" s="53" t="s">
        <v>81</v>
      </c>
      <c r="C76" s="31">
        <v>176.7</v>
      </c>
      <c r="D76" s="36">
        <v>177.91666666666666</v>
      </c>
      <c r="E76" s="36">
        <v>171.98333333333332</v>
      </c>
      <c r="F76" s="36">
        <v>167.26666666666665</v>
      </c>
      <c r="G76" s="36">
        <v>161.33333333333331</v>
      </c>
      <c r="H76" s="36">
        <v>182.63333333333333</v>
      </c>
      <c r="I76" s="36">
        <v>188.56666666666666</v>
      </c>
      <c r="J76" s="36">
        <v>193.28333333333333</v>
      </c>
      <c r="K76" s="31">
        <v>183.85</v>
      </c>
      <c r="L76" s="31">
        <v>173.2</v>
      </c>
      <c r="M76" s="31">
        <v>364.22559999999999</v>
      </c>
      <c r="N76" s="1"/>
      <c r="O76" s="1"/>
    </row>
    <row r="77" spans="1:15" ht="12.75" customHeight="1">
      <c r="A77" s="33">
        <v>67</v>
      </c>
      <c r="B77" s="53" t="s">
        <v>85</v>
      </c>
      <c r="C77" s="31">
        <v>470.45</v>
      </c>
      <c r="D77" s="36">
        <v>471.23333333333335</v>
      </c>
      <c r="E77" s="36">
        <v>465.01666666666671</v>
      </c>
      <c r="F77" s="36">
        <v>459.58333333333337</v>
      </c>
      <c r="G77" s="36">
        <v>453.36666666666673</v>
      </c>
      <c r="H77" s="36">
        <v>476.66666666666669</v>
      </c>
      <c r="I77" s="36">
        <v>482.88333333333338</v>
      </c>
      <c r="J77" s="36">
        <v>488.31666666666666</v>
      </c>
      <c r="K77" s="31">
        <v>477.45</v>
      </c>
      <c r="L77" s="31">
        <v>465.8</v>
      </c>
      <c r="M77" s="31">
        <v>94.702389999999994</v>
      </c>
      <c r="N77" s="1"/>
      <c r="O77" s="1"/>
    </row>
    <row r="78" spans="1:15" ht="12.75" customHeight="1">
      <c r="A78" s="33">
        <v>68</v>
      </c>
      <c r="B78" s="53" t="s">
        <v>80</v>
      </c>
      <c r="C78" s="31">
        <v>1000.25</v>
      </c>
      <c r="D78" s="36">
        <v>998.51666666666677</v>
      </c>
      <c r="E78" s="36">
        <v>993.03333333333353</v>
      </c>
      <c r="F78" s="36">
        <v>985.81666666666672</v>
      </c>
      <c r="G78" s="36">
        <v>980.33333333333348</v>
      </c>
      <c r="H78" s="36">
        <v>1005.7333333333336</v>
      </c>
      <c r="I78" s="36">
        <v>1011.2166666666669</v>
      </c>
      <c r="J78" s="36">
        <v>1018.4333333333336</v>
      </c>
      <c r="K78" s="31">
        <v>1004</v>
      </c>
      <c r="L78" s="31">
        <v>991.3</v>
      </c>
      <c r="M78" s="31">
        <v>66.307659999999998</v>
      </c>
      <c r="N78" s="1"/>
      <c r="O78" s="1"/>
    </row>
    <row r="79" spans="1:15" ht="12.75" customHeight="1">
      <c r="A79" s="33">
        <v>69</v>
      </c>
      <c r="B79" s="53" t="s">
        <v>845</v>
      </c>
      <c r="C79" s="31">
        <v>527.6</v>
      </c>
      <c r="D79" s="36">
        <v>526.85</v>
      </c>
      <c r="E79" s="36">
        <v>521.75</v>
      </c>
      <c r="F79" s="36">
        <v>515.9</v>
      </c>
      <c r="G79" s="36">
        <v>510.79999999999995</v>
      </c>
      <c r="H79" s="36">
        <v>532.70000000000005</v>
      </c>
      <c r="I79" s="36">
        <v>537.80000000000018</v>
      </c>
      <c r="J79" s="36">
        <v>543.65000000000009</v>
      </c>
      <c r="K79" s="31">
        <v>531.95000000000005</v>
      </c>
      <c r="L79" s="31">
        <v>521</v>
      </c>
      <c r="M79" s="31">
        <v>1.9535199999999999</v>
      </c>
      <c r="N79" s="1"/>
      <c r="O79" s="1"/>
    </row>
    <row r="80" spans="1:15" ht="12.75" customHeight="1">
      <c r="A80" s="33">
        <v>70</v>
      </c>
      <c r="B80" s="53" t="s">
        <v>82</v>
      </c>
      <c r="C80" s="31">
        <v>239</v>
      </c>
      <c r="D80" s="36">
        <v>239.9</v>
      </c>
      <c r="E80" s="36">
        <v>236</v>
      </c>
      <c r="F80" s="36">
        <v>233</v>
      </c>
      <c r="G80" s="36">
        <v>229.1</v>
      </c>
      <c r="H80" s="36">
        <v>242.9</v>
      </c>
      <c r="I80" s="36">
        <v>246.80000000000004</v>
      </c>
      <c r="J80" s="36">
        <v>249.8</v>
      </c>
      <c r="K80" s="31">
        <v>243.8</v>
      </c>
      <c r="L80" s="31">
        <v>236.9</v>
      </c>
      <c r="M80" s="31">
        <v>23.5001</v>
      </c>
      <c r="N80" s="1"/>
      <c r="O80" s="1"/>
    </row>
    <row r="81" spans="1:15" ht="12.75" customHeight="1">
      <c r="A81" s="33">
        <v>71</v>
      </c>
      <c r="B81" s="53" t="s">
        <v>338</v>
      </c>
      <c r="C81" s="31">
        <v>1417.45</v>
      </c>
      <c r="D81" s="36">
        <v>1417.9166666666667</v>
      </c>
      <c r="E81" s="36">
        <v>1410.7333333333336</v>
      </c>
      <c r="F81" s="36">
        <v>1404.0166666666669</v>
      </c>
      <c r="G81" s="36">
        <v>1396.8333333333337</v>
      </c>
      <c r="H81" s="36">
        <v>1424.6333333333334</v>
      </c>
      <c r="I81" s="36">
        <v>1431.8166666666664</v>
      </c>
      <c r="J81" s="36">
        <v>1438.5333333333333</v>
      </c>
      <c r="K81" s="31">
        <v>1425.1</v>
      </c>
      <c r="L81" s="31">
        <v>1411.2</v>
      </c>
      <c r="M81" s="31">
        <v>0.93222000000000005</v>
      </c>
      <c r="N81" s="1"/>
      <c r="O81" s="1"/>
    </row>
    <row r="82" spans="1:15" ht="12.75" customHeight="1">
      <c r="A82" s="33">
        <v>72</v>
      </c>
      <c r="B82" s="53" t="s">
        <v>88</v>
      </c>
      <c r="C82" s="31">
        <v>657.75</v>
      </c>
      <c r="D82" s="36">
        <v>657.6</v>
      </c>
      <c r="E82" s="36">
        <v>648.20000000000005</v>
      </c>
      <c r="F82" s="36">
        <v>638.65</v>
      </c>
      <c r="G82" s="36">
        <v>629.25</v>
      </c>
      <c r="H82" s="36">
        <v>667.15000000000009</v>
      </c>
      <c r="I82" s="36">
        <v>676.55</v>
      </c>
      <c r="J82" s="36">
        <v>686.10000000000014</v>
      </c>
      <c r="K82" s="31">
        <v>667</v>
      </c>
      <c r="L82" s="31">
        <v>648.04999999999995</v>
      </c>
      <c r="M82" s="31">
        <v>18.551269999999999</v>
      </c>
      <c r="N82" s="1"/>
      <c r="O82" s="1"/>
    </row>
    <row r="83" spans="1:15" ht="12.75" customHeight="1">
      <c r="A83" s="33">
        <v>73</v>
      </c>
      <c r="B83" s="53" t="s">
        <v>846</v>
      </c>
      <c r="C83" s="31">
        <v>282.95</v>
      </c>
      <c r="D83" s="36">
        <v>283.81666666666666</v>
      </c>
      <c r="E83" s="36">
        <v>279.63333333333333</v>
      </c>
      <c r="F83" s="36">
        <v>276.31666666666666</v>
      </c>
      <c r="G83" s="36">
        <v>272.13333333333333</v>
      </c>
      <c r="H83" s="36">
        <v>287.13333333333333</v>
      </c>
      <c r="I83" s="36">
        <v>291.31666666666661</v>
      </c>
      <c r="J83" s="36">
        <v>294.63333333333333</v>
      </c>
      <c r="K83" s="31">
        <v>288</v>
      </c>
      <c r="L83" s="31">
        <v>280.5</v>
      </c>
      <c r="M83" s="31">
        <v>26.813690000000001</v>
      </c>
      <c r="N83" s="1"/>
      <c r="O83" s="1"/>
    </row>
    <row r="84" spans="1:15" ht="12.75" customHeight="1">
      <c r="A84" s="33">
        <v>74</v>
      </c>
      <c r="B84" s="53" t="s">
        <v>339</v>
      </c>
      <c r="C84" s="31">
        <v>7384.05</v>
      </c>
      <c r="D84" s="36">
        <v>7354.4333333333334</v>
      </c>
      <c r="E84" s="36">
        <v>7294.8666666666668</v>
      </c>
      <c r="F84" s="36">
        <v>7205.6833333333334</v>
      </c>
      <c r="G84" s="36">
        <v>7146.1166666666668</v>
      </c>
      <c r="H84" s="36">
        <v>7443.6166666666668</v>
      </c>
      <c r="I84" s="36">
        <v>7503.1833333333343</v>
      </c>
      <c r="J84" s="36">
        <v>7592.3666666666668</v>
      </c>
      <c r="K84" s="31">
        <v>7414</v>
      </c>
      <c r="L84" s="31">
        <v>7265.25</v>
      </c>
      <c r="M84" s="31">
        <v>0.16550000000000001</v>
      </c>
      <c r="N84" s="1"/>
      <c r="O84" s="1"/>
    </row>
    <row r="85" spans="1:15" ht="12.75" customHeight="1">
      <c r="A85" s="33">
        <v>75</v>
      </c>
      <c r="B85" s="53" t="s">
        <v>340</v>
      </c>
      <c r="C85" s="31">
        <v>1005.25</v>
      </c>
      <c r="D85" s="36">
        <v>1005.9166666666666</v>
      </c>
      <c r="E85" s="36">
        <v>995.33333333333326</v>
      </c>
      <c r="F85" s="36">
        <v>985.41666666666663</v>
      </c>
      <c r="G85" s="36">
        <v>974.83333333333326</v>
      </c>
      <c r="H85" s="36">
        <v>1015.8333333333333</v>
      </c>
      <c r="I85" s="36">
        <v>1026.4166666666665</v>
      </c>
      <c r="J85" s="36">
        <v>1036.3333333333333</v>
      </c>
      <c r="K85" s="31">
        <v>1016.5</v>
      </c>
      <c r="L85" s="31">
        <v>996</v>
      </c>
      <c r="M85" s="31">
        <v>0.43792999999999999</v>
      </c>
      <c r="N85" s="1"/>
      <c r="O85" s="1"/>
    </row>
    <row r="86" spans="1:15" ht="12.75" customHeight="1">
      <c r="A86" s="33">
        <v>76</v>
      </c>
      <c r="B86" s="53" t="s">
        <v>341</v>
      </c>
      <c r="C86" s="31">
        <v>1362.55</v>
      </c>
      <c r="D86" s="36">
        <v>1371.8500000000001</v>
      </c>
      <c r="E86" s="36">
        <v>1340.7000000000003</v>
      </c>
      <c r="F86" s="36">
        <v>1318.8500000000001</v>
      </c>
      <c r="G86" s="36">
        <v>1287.7000000000003</v>
      </c>
      <c r="H86" s="36">
        <v>1393.7000000000003</v>
      </c>
      <c r="I86" s="36">
        <v>1424.8500000000004</v>
      </c>
      <c r="J86" s="36">
        <v>1446.7000000000003</v>
      </c>
      <c r="K86" s="31">
        <v>1403</v>
      </c>
      <c r="L86" s="31">
        <v>1350</v>
      </c>
      <c r="M86" s="31">
        <v>1.1588799999999999</v>
      </c>
      <c r="N86" s="1"/>
      <c r="O86" s="1"/>
    </row>
    <row r="87" spans="1:15" ht="12.75" customHeight="1">
      <c r="A87" s="33">
        <v>77</v>
      </c>
      <c r="B87" s="53" t="s">
        <v>342</v>
      </c>
      <c r="C87" s="31">
        <v>433.4</v>
      </c>
      <c r="D87" s="36">
        <v>436.18333333333334</v>
      </c>
      <c r="E87" s="36">
        <v>427.41666666666669</v>
      </c>
      <c r="F87" s="36">
        <v>421.43333333333334</v>
      </c>
      <c r="G87" s="36">
        <v>412.66666666666669</v>
      </c>
      <c r="H87" s="36">
        <v>442.16666666666669</v>
      </c>
      <c r="I87" s="36">
        <v>450.93333333333334</v>
      </c>
      <c r="J87" s="36">
        <v>456.91666666666669</v>
      </c>
      <c r="K87" s="31">
        <v>444.95</v>
      </c>
      <c r="L87" s="31">
        <v>430.2</v>
      </c>
      <c r="M87" s="31">
        <v>2.94171</v>
      </c>
      <c r="N87" s="1"/>
      <c r="O87" s="1"/>
    </row>
    <row r="88" spans="1:15" ht="12.75" customHeight="1">
      <c r="A88" s="33">
        <v>78</v>
      </c>
      <c r="B88" s="53" t="s">
        <v>83</v>
      </c>
      <c r="C88" s="31">
        <v>21626.25</v>
      </c>
      <c r="D88" s="36">
        <v>21610.966666666664</v>
      </c>
      <c r="E88" s="36">
        <v>21475.233333333326</v>
      </c>
      <c r="F88" s="36">
        <v>21324.216666666664</v>
      </c>
      <c r="G88" s="36">
        <v>21188.483333333326</v>
      </c>
      <c r="H88" s="36">
        <v>21761.983333333326</v>
      </c>
      <c r="I88" s="36">
        <v>21897.716666666664</v>
      </c>
      <c r="J88" s="36">
        <v>22048.733333333326</v>
      </c>
      <c r="K88" s="31">
        <v>21746.7</v>
      </c>
      <c r="L88" s="31">
        <v>21459.95</v>
      </c>
      <c r="M88" s="31">
        <v>0.14151</v>
      </c>
      <c r="N88" s="1"/>
      <c r="O88" s="1"/>
    </row>
    <row r="89" spans="1:15" ht="12.75" customHeight="1">
      <c r="A89" s="33">
        <v>79</v>
      </c>
      <c r="B89" s="53" t="s">
        <v>343</v>
      </c>
      <c r="C89" s="31">
        <v>822.55</v>
      </c>
      <c r="D89" s="36">
        <v>828.06666666666661</v>
      </c>
      <c r="E89" s="36">
        <v>807.48333333333323</v>
      </c>
      <c r="F89" s="36">
        <v>792.41666666666663</v>
      </c>
      <c r="G89" s="36">
        <v>771.83333333333326</v>
      </c>
      <c r="H89" s="36">
        <v>843.13333333333321</v>
      </c>
      <c r="I89" s="36">
        <v>863.7166666666667</v>
      </c>
      <c r="J89" s="36">
        <v>878.78333333333319</v>
      </c>
      <c r="K89" s="31">
        <v>848.65</v>
      </c>
      <c r="L89" s="31">
        <v>813</v>
      </c>
      <c r="M89" s="31">
        <v>3.5388099999999998</v>
      </c>
      <c r="N89" s="1"/>
      <c r="O89" s="1"/>
    </row>
    <row r="90" spans="1:15" ht="12.75" customHeight="1">
      <c r="A90" s="33">
        <v>80</v>
      </c>
      <c r="B90" s="53" t="s">
        <v>344</v>
      </c>
      <c r="C90" s="31">
        <v>21.6</v>
      </c>
      <c r="D90" s="36">
        <v>21.7</v>
      </c>
      <c r="E90" s="36">
        <v>20.45</v>
      </c>
      <c r="F90" s="36">
        <v>19.3</v>
      </c>
      <c r="G90" s="36">
        <v>18.05</v>
      </c>
      <c r="H90" s="36">
        <v>22.849999999999998</v>
      </c>
      <c r="I90" s="36">
        <v>24.099999999999998</v>
      </c>
      <c r="J90" s="36">
        <v>25.249999999999996</v>
      </c>
      <c r="K90" s="31">
        <v>22.95</v>
      </c>
      <c r="L90" s="31">
        <v>20.55</v>
      </c>
      <c r="M90" s="31">
        <v>1259.91281</v>
      </c>
      <c r="N90" s="1"/>
      <c r="O90" s="1"/>
    </row>
    <row r="91" spans="1:15" ht="12.75" customHeight="1">
      <c r="A91" s="33">
        <v>81</v>
      </c>
      <c r="B91" s="53" t="s">
        <v>86</v>
      </c>
      <c r="C91" s="31">
        <v>4942.2</v>
      </c>
      <c r="D91" s="36">
        <v>4977.7333333333336</v>
      </c>
      <c r="E91" s="36">
        <v>4895.4666666666672</v>
      </c>
      <c r="F91" s="36">
        <v>4848.7333333333336</v>
      </c>
      <c r="G91" s="36">
        <v>4766.4666666666672</v>
      </c>
      <c r="H91" s="36">
        <v>5024.4666666666672</v>
      </c>
      <c r="I91" s="36">
        <v>5106.7333333333336</v>
      </c>
      <c r="J91" s="36">
        <v>5153.4666666666672</v>
      </c>
      <c r="K91" s="31">
        <v>5060</v>
      </c>
      <c r="L91" s="31">
        <v>4931</v>
      </c>
      <c r="M91" s="31">
        <v>2.8271299999999999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2417.65</v>
      </c>
      <c r="D92" s="36">
        <v>2437.5499999999997</v>
      </c>
      <c r="E92" s="36">
        <v>2390.0999999999995</v>
      </c>
      <c r="F92" s="36">
        <v>2362.5499999999997</v>
      </c>
      <c r="G92" s="36">
        <v>2315.0999999999995</v>
      </c>
      <c r="H92" s="36">
        <v>2465.0999999999995</v>
      </c>
      <c r="I92" s="36">
        <v>2512.5499999999993</v>
      </c>
      <c r="J92" s="36">
        <v>2540.0999999999995</v>
      </c>
      <c r="K92" s="31">
        <v>2485</v>
      </c>
      <c r="L92" s="31">
        <v>2410</v>
      </c>
      <c r="M92" s="31">
        <v>6.2372699999999996</v>
      </c>
      <c r="N92" s="1"/>
      <c r="O92" s="1"/>
    </row>
    <row r="93" spans="1:15" ht="12.75" customHeight="1">
      <c r="A93" s="33">
        <v>83</v>
      </c>
      <c r="B93" s="53" t="s">
        <v>345</v>
      </c>
      <c r="C93" s="31">
        <v>2179</v>
      </c>
      <c r="D93" s="36">
        <v>2178.7666666666664</v>
      </c>
      <c r="E93" s="36">
        <v>2129.1333333333328</v>
      </c>
      <c r="F93" s="36">
        <v>2079.2666666666664</v>
      </c>
      <c r="G93" s="36">
        <v>2029.6333333333328</v>
      </c>
      <c r="H93" s="36">
        <v>2228.6333333333328</v>
      </c>
      <c r="I93" s="36">
        <v>2278.266666666666</v>
      </c>
      <c r="J93" s="36">
        <v>2328.1333333333328</v>
      </c>
      <c r="K93" s="31">
        <v>2228.4</v>
      </c>
      <c r="L93" s="31">
        <v>2128.9</v>
      </c>
      <c r="M93" s="31">
        <v>1.06938</v>
      </c>
      <c r="N93" s="1"/>
      <c r="O93" s="1"/>
    </row>
    <row r="94" spans="1:15" ht="12.75" customHeight="1">
      <c r="A94" s="33">
        <v>84</v>
      </c>
      <c r="B94" s="53" t="s">
        <v>351</v>
      </c>
      <c r="C94" s="31">
        <v>273.55</v>
      </c>
      <c r="D94" s="36">
        <v>275.45000000000005</v>
      </c>
      <c r="E94" s="36">
        <v>270.05000000000007</v>
      </c>
      <c r="F94" s="36">
        <v>266.55</v>
      </c>
      <c r="G94" s="36">
        <v>261.15000000000003</v>
      </c>
      <c r="H94" s="36">
        <v>278.9500000000001</v>
      </c>
      <c r="I94" s="36">
        <v>284.35000000000008</v>
      </c>
      <c r="J94" s="36">
        <v>287.85000000000014</v>
      </c>
      <c r="K94" s="31">
        <v>280.85000000000002</v>
      </c>
      <c r="L94" s="31">
        <v>271.95</v>
      </c>
      <c r="M94" s="31">
        <v>5.6010499999999999</v>
      </c>
      <c r="N94" s="1"/>
      <c r="O94" s="1"/>
    </row>
    <row r="95" spans="1:15" ht="12.75" customHeight="1">
      <c r="A95" s="33">
        <v>85</v>
      </c>
      <c r="B95" s="53" t="s">
        <v>90</v>
      </c>
      <c r="C95" s="31">
        <v>790.45</v>
      </c>
      <c r="D95" s="36">
        <v>791.30000000000007</v>
      </c>
      <c r="E95" s="36">
        <v>778.65000000000009</v>
      </c>
      <c r="F95" s="36">
        <v>766.85</v>
      </c>
      <c r="G95" s="36">
        <v>754.2</v>
      </c>
      <c r="H95" s="36">
        <v>803.10000000000014</v>
      </c>
      <c r="I95" s="36">
        <v>815.75</v>
      </c>
      <c r="J95" s="36">
        <v>827.55000000000018</v>
      </c>
      <c r="K95" s="31">
        <v>803.95</v>
      </c>
      <c r="L95" s="31">
        <v>779.5</v>
      </c>
      <c r="M95" s="31">
        <v>6.5312700000000001</v>
      </c>
      <c r="N95" s="1"/>
      <c r="O95" s="1"/>
    </row>
    <row r="96" spans="1:15" ht="12.75" customHeight="1">
      <c r="A96" s="33">
        <v>86</v>
      </c>
      <c r="B96" s="53" t="s">
        <v>89</v>
      </c>
      <c r="C96" s="31">
        <v>438.55</v>
      </c>
      <c r="D96" s="36">
        <v>436.59999999999997</v>
      </c>
      <c r="E96" s="36">
        <v>432.19999999999993</v>
      </c>
      <c r="F96" s="36">
        <v>425.84999999999997</v>
      </c>
      <c r="G96" s="36">
        <v>421.44999999999993</v>
      </c>
      <c r="H96" s="36">
        <v>442.94999999999993</v>
      </c>
      <c r="I96" s="36">
        <v>447.34999999999991</v>
      </c>
      <c r="J96" s="36">
        <v>453.69999999999993</v>
      </c>
      <c r="K96" s="31">
        <v>441</v>
      </c>
      <c r="L96" s="31">
        <v>430.25</v>
      </c>
      <c r="M96" s="31">
        <v>80.157929999999993</v>
      </c>
      <c r="N96" s="1"/>
      <c r="O96" s="1"/>
    </row>
    <row r="97" spans="1:15" ht="12.75" customHeight="1">
      <c r="A97" s="33">
        <v>87</v>
      </c>
      <c r="B97" s="53" t="s">
        <v>352</v>
      </c>
      <c r="C97" s="31">
        <v>763.7</v>
      </c>
      <c r="D97" s="36">
        <v>765.85</v>
      </c>
      <c r="E97" s="36">
        <v>758</v>
      </c>
      <c r="F97" s="36">
        <v>752.3</v>
      </c>
      <c r="G97" s="36">
        <v>744.44999999999993</v>
      </c>
      <c r="H97" s="36">
        <v>771.55000000000007</v>
      </c>
      <c r="I97" s="36">
        <v>779.4000000000002</v>
      </c>
      <c r="J97" s="36">
        <v>785.10000000000014</v>
      </c>
      <c r="K97" s="31">
        <v>773.7</v>
      </c>
      <c r="L97" s="31">
        <v>760.15</v>
      </c>
      <c r="M97" s="31">
        <v>1.0899099999999999</v>
      </c>
      <c r="N97" s="1"/>
      <c r="O97" s="1"/>
    </row>
    <row r="98" spans="1:15" ht="12.75" customHeight="1">
      <c r="A98" s="33">
        <v>88</v>
      </c>
      <c r="B98" s="53" t="s">
        <v>353</v>
      </c>
      <c r="C98" s="31">
        <v>1205.3</v>
      </c>
      <c r="D98" s="36">
        <v>1201.8999999999999</v>
      </c>
      <c r="E98" s="36">
        <v>1194.3999999999996</v>
      </c>
      <c r="F98" s="36">
        <v>1183.4999999999998</v>
      </c>
      <c r="G98" s="36">
        <v>1175.9999999999995</v>
      </c>
      <c r="H98" s="36">
        <v>1212.7999999999997</v>
      </c>
      <c r="I98" s="36">
        <v>1220.3000000000002</v>
      </c>
      <c r="J98" s="36">
        <v>1231.1999999999998</v>
      </c>
      <c r="K98" s="31">
        <v>1209.4000000000001</v>
      </c>
      <c r="L98" s="31">
        <v>1191</v>
      </c>
      <c r="M98" s="31">
        <v>1.4015899999999999</v>
      </c>
      <c r="N98" s="1"/>
      <c r="O98" s="1"/>
    </row>
    <row r="99" spans="1:15" ht="12.75" customHeight="1">
      <c r="A99" s="33">
        <v>89</v>
      </c>
      <c r="B99" s="53" t="s">
        <v>354</v>
      </c>
      <c r="C99" s="31">
        <v>140.44999999999999</v>
      </c>
      <c r="D99" s="36">
        <v>140.21666666666667</v>
      </c>
      <c r="E99" s="36">
        <v>139.23333333333335</v>
      </c>
      <c r="F99" s="36">
        <v>138.01666666666668</v>
      </c>
      <c r="G99" s="36">
        <v>137.03333333333336</v>
      </c>
      <c r="H99" s="36">
        <v>141.43333333333334</v>
      </c>
      <c r="I99" s="36">
        <v>142.41666666666663</v>
      </c>
      <c r="J99" s="36">
        <v>143.63333333333333</v>
      </c>
      <c r="K99" s="31">
        <v>141.19999999999999</v>
      </c>
      <c r="L99" s="31">
        <v>139</v>
      </c>
      <c r="M99" s="31">
        <v>11.51168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650.5</v>
      </c>
      <c r="D100" s="36">
        <v>653.93333333333328</v>
      </c>
      <c r="E100" s="36">
        <v>642.86666666666656</v>
      </c>
      <c r="F100" s="36">
        <v>635.23333333333323</v>
      </c>
      <c r="G100" s="36">
        <v>624.16666666666652</v>
      </c>
      <c r="H100" s="36">
        <v>661.56666666666661</v>
      </c>
      <c r="I100" s="36">
        <v>672.63333333333344</v>
      </c>
      <c r="J100" s="36">
        <v>680.26666666666665</v>
      </c>
      <c r="K100" s="31">
        <v>665</v>
      </c>
      <c r="L100" s="31">
        <v>646.29999999999995</v>
      </c>
      <c r="M100" s="31">
        <v>2.0158100000000001</v>
      </c>
      <c r="N100" s="1"/>
      <c r="O100" s="1"/>
    </row>
    <row r="101" spans="1:15" ht="12.75" customHeight="1">
      <c r="A101" s="33">
        <v>91</v>
      </c>
      <c r="B101" s="53" t="s">
        <v>355</v>
      </c>
      <c r="C101" s="31">
        <v>2322.85</v>
      </c>
      <c r="D101" s="36">
        <v>2305.9</v>
      </c>
      <c r="E101" s="36">
        <v>2277</v>
      </c>
      <c r="F101" s="36">
        <v>2231.15</v>
      </c>
      <c r="G101" s="36">
        <v>2202.25</v>
      </c>
      <c r="H101" s="36">
        <v>2351.75</v>
      </c>
      <c r="I101" s="36">
        <v>2380.6500000000005</v>
      </c>
      <c r="J101" s="36">
        <v>2426.5</v>
      </c>
      <c r="K101" s="31">
        <v>2334.8000000000002</v>
      </c>
      <c r="L101" s="31">
        <v>2260.0500000000002</v>
      </c>
      <c r="M101" s="31">
        <v>5.1217699999999997</v>
      </c>
      <c r="N101" s="1"/>
      <c r="O101" s="1"/>
    </row>
    <row r="102" spans="1:15" ht="12.75" customHeight="1">
      <c r="A102" s="33">
        <v>92</v>
      </c>
      <c r="B102" s="53" t="s">
        <v>356</v>
      </c>
      <c r="C102" s="31">
        <v>46.95</v>
      </c>
      <c r="D102" s="36">
        <v>47.383333333333326</v>
      </c>
      <c r="E102" s="36">
        <v>46.116666666666653</v>
      </c>
      <c r="F102" s="36">
        <v>45.283333333333324</v>
      </c>
      <c r="G102" s="36">
        <v>44.016666666666652</v>
      </c>
      <c r="H102" s="36">
        <v>48.216666666666654</v>
      </c>
      <c r="I102" s="36">
        <v>49.483333333333334</v>
      </c>
      <c r="J102" s="36">
        <v>50.316666666666656</v>
      </c>
      <c r="K102" s="31">
        <v>48.65</v>
      </c>
      <c r="L102" s="31">
        <v>46.55</v>
      </c>
      <c r="M102" s="31">
        <v>162.32778999999999</v>
      </c>
      <c r="N102" s="1"/>
      <c r="O102" s="1"/>
    </row>
    <row r="103" spans="1:15" ht="12.75" customHeight="1">
      <c r="A103" s="33">
        <v>93</v>
      </c>
      <c r="B103" s="53" t="s">
        <v>357</v>
      </c>
      <c r="C103" s="31">
        <v>1862.2</v>
      </c>
      <c r="D103" s="36">
        <v>1863.2166666666665</v>
      </c>
      <c r="E103" s="36">
        <v>1830.083333333333</v>
      </c>
      <c r="F103" s="36">
        <v>1797.9666666666665</v>
      </c>
      <c r="G103" s="36">
        <v>1764.833333333333</v>
      </c>
      <c r="H103" s="36">
        <v>1895.333333333333</v>
      </c>
      <c r="I103" s="36">
        <v>1928.4666666666667</v>
      </c>
      <c r="J103" s="36">
        <v>1960.583333333333</v>
      </c>
      <c r="K103" s="31">
        <v>1896.35</v>
      </c>
      <c r="L103" s="31">
        <v>1831.1</v>
      </c>
      <c r="M103" s="31">
        <v>6.6362899999999998</v>
      </c>
      <c r="N103" s="1"/>
      <c r="O103" s="1"/>
    </row>
    <row r="104" spans="1:15" ht="12.75" customHeight="1">
      <c r="A104" s="33">
        <v>94</v>
      </c>
      <c r="B104" s="53" t="s">
        <v>358</v>
      </c>
      <c r="C104" s="31">
        <v>686.85</v>
      </c>
      <c r="D104" s="36">
        <v>682.69999999999993</v>
      </c>
      <c r="E104" s="36">
        <v>675.39999999999986</v>
      </c>
      <c r="F104" s="36">
        <v>663.94999999999993</v>
      </c>
      <c r="G104" s="36">
        <v>656.64999999999986</v>
      </c>
      <c r="H104" s="36">
        <v>694.14999999999986</v>
      </c>
      <c r="I104" s="36">
        <v>701.44999999999982</v>
      </c>
      <c r="J104" s="36">
        <v>712.89999999999986</v>
      </c>
      <c r="K104" s="31">
        <v>690</v>
      </c>
      <c r="L104" s="31">
        <v>671.25</v>
      </c>
      <c r="M104" s="31">
        <v>1.1205000000000001</v>
      </c>
      <c r="N104" s="1"/>
      <c r="O104" s="1"/>
    </row>
    <row r="105" spans="1:15" ht="12.75" customHeight="1">
      <c r="A105" s="33">
        <v>95</v>
      </c>
      <c r="B105" s="53" t="s">
        <v>359</v>
      </c>
      <c r="C105" s="31">
        <v>1304.9000000000001</v>
      </c>
      <c r="D105" s="36">
        <v>1319.5666666666668</v>
      </c>
      <c r="E105" s="36">
        <v>1275.9833333333336</v>
      </c>
      <c r="F105" s="36">
        <v>1247.0666666666668</v>
      </c>
      <c r="G105" s="36">
        <v>1203.4833333333336</v>
      </c>
      <c r="H105" s="36">
        <v>1348.4833333333336</v>
      </c>
      <c r="I105" s="36">
        <v>1392.0666666666671</v>
      </c>
      <c r="J105" s="36">
        <v>1420.9833333333336</v>
      </c>
      <c r="K105" s="31">
        <v>1363.15</v>
      </c>
      <c r="L105" s="31">
        <v>1290.6500000000001</v>
      </c>
      <c r="M105" s="31">
        <v>2.69198</v>
      </c>
      <c r="N105" s="1"/>
      <c r="O105" s="1"/>
    </row>
    <row r="106" spans="1:15" ht="12.75" customHeight="1">
      <c r="A106" s="33">
        <v>96</v>
      </c>
      <c r="B106" s="53" t="s">
        <v>360</v>
      </c>
      <c r="C106" s="31">
        <v>8462.25</v>
      </c>
      <c r="D106" s="36">
        <v>8484.0666666666675</v>
      </c>
      <c r="E106" s="36">
        <v>8418.1833333333343</v>
      </c>
      <c r="F106" s="36">
        <v>8374.1166666666668</v>
      </c>
      <c r="G106" s="36">
        <v>8308.2333333333336</v>
      </c>
      <c r="H106" s="36">
        <v>8528.133333333335</v>
      </c>
      <c r="I106" s="36">
        <v>8594.0166666666701</v>
      </c>
      <c r="J106" s="36">
        <v>8638.0833333333358</v>
      </c>
      <c r="K106" s="31">
        <v>8549.9500000000007</v>
      </c>
      <c r="L106" s="31">
        <v>8440</v>
      </c>
      <c r="M106" s="31">
        <v>5.2639999999999999E-2</v>
      </c>
      <c r="N106" s="1"/>
      <c r="O106" s="1"/>
    </row>
    <row r="107" spans="1:15" ht="12.75" customHeight="1">
      <c r="A107" s="33">
        <v>97</v>
      </c>
      <c r="B107" s="53" t="s">
        <v>347</v>
      </c>
      <c r="C107" s="31">
        <v>120</v>
      </c>
      <c r="D107" s="36">
        <v>120.41666666666667</v>
      </c>
      <c r="E107" s="36">
        <v>117.83333333333334</v>
      </c>
      <c r="F107" s="36">
        <v>115.66666666666667</v>
      </c>
      <c r="G107" s="36">
        <v>113.08333333333334</v>
      </c>
      <c r="H107" s="36">
        <v>122.58333333333334</v>
      </c>
      <c r="I107" s="36">
        <v>125.16666666666669</v>
      </c>
      <c r="J107" s="36">
        <v>127.33333333333334</v>
      </c>
      <c r="K107" s="31">
        <v>123</v>
      </c>
      <c r="L107" s="31">
        <v>118.25</v>
      </c>
      <c r="M107" s="31">
        <v>139.07405</v>
      </c>
      <c r="N107" s="1"/>
      <c r="O107" s="1"/>
    </row>
    <row r="108" spans="1:15" ht="12.75" customHeight="1">
      <c r="A108" s="33">
        <v>98</v>
      </c>
      <c r="B108" s="53" t="s">
        <v>348</v>
      </c>
      <c r="C108" s="31">
        <v>454.85</v>
      </c>
      <c r="D108" s="36">
        <v>453.93333333333334</v>
      </c>
      <c r="E108" s="36">
        <v>447.41666666666669</v>
      </c>
      <c r="F108" s="36">
        <v>439.98333333333335</v>
      </c>
      <c r="G108" s="36">
        <v>433.4666666666667</v>
      </c>
      <c r="H108" s="36">
        <v>461.36666666666667</v>
      </c>
      <c r="I108" s="36">
        <v>467.88333333333333</v>
      </c>
      <c r="J108" s="36">
        <v>475.31666666666666</v>
      </c>
      <c r="K108" s="31">
        <v>460.45</v>
      </c>
      <c r="L108" s="31">
        <v>446.5</v>
      </c>
      <c r="M108" s="31">
        <v>31.63081</v>
      </c>
      <c r="N108" s="1"/>
      <c r="O108" s="1"/>
    </row>
    <row r="109" spans="1:15" ht="12.75" customHeight="1">
      <c r="A109" s="33">
        <v>99</v>
      </c>
      <c r="B109" s="53" t="s">
        <v>361</v>
      </c>
      <c r="C109" s="31">
        <v>583</v>
      </c>
      <c r="D109" s="36">
        <v>585.0333333333333</v>
      </c>
      <c r="E109" s="36">
        <v>576.06666666666661</v>
      </c>
      <c r="F109" s="36">
        <v>569.13333333333333</v>
      </c>
      <c r="G109" s="36">
        <v>560.16666666666663</v>
      </c>
      <c r="H109" s="36">
        <v>591.96666666666658</v>
      </c>
      <c r="I109" s="36">
        <v>600.93333333333328</v>
      </c>
      <c r="J109" s="36">
        <v>607.86666666666656</v>
      </c>
      <c r="K109" s="31">
        <v>594</v>
      </c>
      <c r="L109" s="31">
        <v>578.1</v>
      </c>
      <c r="M109" s="31">
        <v>1.3930499999999999</v>
      </c>
      <c r="N109" s="1"/>
      <c r="O109" s="1"/>
    </row>
    <row r="110" spans="1:15" ht="12.75" customHeight="1">
      <c r="A110" s="33">
        <v>100</v>
      </c>
      <c r="B110" s="53" t="s">
        <v>91</v>
      </c>
      <c r="C110" s="31">
        <v>341.9</v>
      </c>
      <c r="D110" s="36">
        <v>343.86666666666662</v>
      </c>
      <c r="E110" s="36">
        <v>336.48333333333323</v>
      </c>
      <c r="F110" s="36">
        <v>331.06666666666661</v>
      </c>
      <c r="G110" s="36">
        <v>323.68333333333322</v>
      </c>
      <c r="H110" s="36">
        <v>349.28333333333325</v>
      </c>
      <c r="I110" s="36">
        <v>356.66666666666657</v>
      </c>
      <c r="J110" s="36">
        <v>362.08333333333326</v>
      </c>
      <c r="K110" s="31">
        <v>351.25</v>
      </c>
      <c r="L110" s="31">
        <v>338.45</v>
      </c>
      <c r="M110" s="31">
        <v>18.085850000000001</v>
      </c>
      <c r="N110" s="1"/>
      <c r="O110" s="1"/>
    </row>
    <row r="111" spans="1:15" ht="12.75" customHeight="1">
      <c r="A111" s="33">
        <v>101</v>
      </c>
      <c r="B111" s="53" t="s">
        <v>362</v>
      </c>
      <c r="C111" s="31">
        <v>479.45</v>
      </c>
      <c r="D111" s="36">
        <v>478.08333333333331</v>
      </c>
      <c r="E111" s="36">
        <v>473.16666666666663</v>
      </c>
      <c r="F111" s="36">
        <v>466.88333333333333</v>
      </c>
      <c r="G111" s="36">
        <v>461.96666666666664</v>
      </c>
      <c r="H111" s="36">
        <v>484.36666666666662</v>
      </c>
      <c r="I111" s="36">
        <v>489.28333333333325</v>
      </c>
      <c r="J111" s="36">
        <v>495.56666666666661</v>
      </c>
      <c r="K111" s="31">
        <v>483</v>
      </c>
      <c r="L111" s="31">
        <v>471.8</v>
      </c>
      <c r="M111" s="31">
        <v>0.94943999999999995</v>
      </c>
      <c r="N111" s="1"/>
      <c r="O111" s="1"/>
    </row>
    <row r="112" spans="1:15" ht="12.75" customHeight="1">
      <c r="A112" s="33">
        <v>102</v>
      </c>
      <c r="B112" s="53" t="s">
        <v>363</v>
      </c>
      <c r="C112" s="31">
        <v>1034.3499999999999</v>
      </c>
      <c r="D112" s="36">
        <v>1033.55</v>
      </c>
      <c r="E112" s="36">
        <v>1017.8</v>
      </c>
      <c r="F112" s="36">
        <v>1001.25</v>
      </c>
      <c r="G112" s="36">
        <v>985.5</v>
      </c>
      <c r="H112" s="36">
        <v>1050.0999999999999</v>
      </c>
      <c r="I112" s="36">
        <v>1065.8499999999999</v>
      </c>
      <c r="J112" s="36">
        <v>1082.3999999999999</v>
      </c>
      <c r="K112" s="31">
        <v>1049.3</v>
      </c>
      <c r="L112" s="31">
        <v>1017</v>
      </c>
      <c r="M112" s="31">
        <v>0.56200000000000006</v>
      </c>
      <c r="N112" s="1"/>
      <c r="O112" s="1"/>
    </row>
    <row r="113" spans="1:15" ht="12.75" customHeight="1">
      <c r="A113" s="33">
        <v>103</v>
      </c>
      <c r="B113" s="53" t="s">
        <v>92</v>
      </c>
      <c r="C113" s="31">
        <v>1166.6500000000001</v>
      </c>
      <c r="D113" s="36">
        <v>1156.6166666666668</v>
      </c>
      <c r="E113" s="36">
        <v>1138.2833333333335</v>
      </c>
      <c r="F113" s="36">
        <v>1109.9166666666667</v>
      </c>
      <c r="G113" s="36">
        <v>1091.5833333333335</v>
      </c>
      <c r="H113" s="36">
        <v>1184.9833333333336</v>
      </c>
      <c r="I113" s="36">
        <v>1203.3166666666666</v>
      </c>
      <c r="J113" s="36">
        <v>1231.6833333333336</v>
      </c>
      <c r="K113" s="31">
        <v>1174.95</v>
      </c>
      <c r="L113" s="31">
        <v>1128.25</v>
      </c>
      <c r="M113" s="31">
        <v>28.022739999999999</v>
      </c>
      <c r="N113" s="1"/>
      <c r="O113" s="1"/>
    </row>
    <row r="114" spans="1:15" ht="12.75" customHeight="1">
      <c r="A114" s="33">
        <v>104</v>
      </c>
      <c r="B114" s="53" t="s">
        <v>841</v>
      </c>
      <c r="C114" s="31">
        <v>484.05</v>
      </c>
      <c r="D114" s="36">
        <v>484.09999999999997</v>
      </c>
      <c r="E114" s="36">
        <v>474.99999999999994</v>
      </c>
      <c r="F114" s="36">
        <v>465.95</v>
      </c>
      <c r="G114" s="36">
        <v>456.84999999999997</v>
      </c>
      <c r="H114" s="36">
        <v>493.14999999999992</v>
      </c>
      <c r="I114" s="36">
        <v>502.24999999999994</v>
      </c>
      <c r="J114" s="36">
        <v>511.2999999999999</v>
      </c>
      <c r="K114" s="31">
        <v>493.2</v>
      </c>
      <c r="L114" s="31">
        <v>475.05</v>
      </c>
      <c r="M114" s="31">
        <v>4.2347900000000003</v>
      </c>
      <c r="N114" s="1"/>
      <c r="O114" s="1"/>
    </row>
    <row r="115" spans="1:15" ht="12.75" customHeight="1">
      <c r="A115" s="33">
        <v>105</v>
      </c>
      <c r="B115" s="53" t="s">
        <v>93</v>
      </c>
      <c r="C115" s="31">
        <v>1219.0999999999999</v>
      </c>
      <c r="D115" s="36">
        <v>1218.1000000000001</v>
      </c>
      <c r="E115" s="36">
        <v>1205.0000000000002</v>
      </c>
      <c r="F115" s="36">
        <v>1190.9000000000001</v>
      </c>
      <c r="G115" s="36">
        <v>1177.8000000000002</v>
      </c>
      <c r="H115" s="36">
        <v>1232.2000000000003</v>
      </c>
      <c r="I115" s="36">
        <v>1245.3000000000002</v>
      </c>
      <c r="J115" s="36">
        <v>1259.4000000000003</v>
      </c>
      <c r="K115" s="31">
        <v>1231.2</v>
      </c>
      <c r="L115" s="31">
        <v>1204</v>
      </c>
      <c r="M115" s="31">
        <v>14.53955</v>
      </c>
      <c r="N115" s="1"/>
      <c r="O115" s="1"/>
    </row>
    <row r="116" spans="1:15" ht="12.75" customHeight="1">
      <c r="A116" s="33">
        <v>106</v>
      </c>
      <c r="B116" s="53" t="s">
        <v>100</v>
      </c>
      <c r="C116" s="31">
        <v>155.80000000000001</v>
      </c>
      <c r="D116" s="36">
        <v>155.23333333333332</v>
      </c>
      <c r="E116" s="36">
        <v>153.76666666666665</v>
      </c>
      <c r="F116" s="36">
        <v>151.73333333333332</v>
      </c>
      <c r="G116" s="36">
        <v>150.26666666666665</v>
      </c>
      <c r="H116" s="36">
        <v>157.26666666666665</v>
      </c>
      <c r="I116" s="36">
        <v>158.73333333333329</v>
      </c>
      <c r="J116" s="36">
        <v>160.76666666666665</v>
      </c>
      <c r="K116" s="31">
        <v>156.69999999999999</v>
      </c>
      <c r="L116" s="31">
        <v>153.19999999999999</v>
      </c>
      <c r="M116" s="31">
        <v>97.716819999999998</v>
      </c>
      <c r="N116" s="1"/>
      <c r="O116" s="1"/>
    </row>
    <row r="117" spans="1:15" ht="12.75" customHeight="1">
      <c r="A117" s="33">
        <v>107</v>
      </c>
      <c r="B117" s="53" t="s">
        <v>272</v>
      </c>
      <c r="C117" s="31">
        <v>1415.9</v>
      </c>
      <c r="D117" s="36">
        <v>1422.2</v>
      </c>
      <c r="E117" s="36">
        <v>1404.7</v>
      </c>
      <c r="F117" s="36">
        <v>1393.5</v>
      </c>
      <c r="G117" s="36">
        <v>1376</v>
      </c>
      <c r="H117" s="36">
        <v>1433.4</v>
      </c>
      <c r="I117" s="36">
        <v>1450.9</v>
      </c>
      <c r="J117" s="36">
        <v>1462.1000000000001</v>
      </c>
      <c r="K117" s="31">
        <v>1439.7</v>
      </c>
      <c r="L117" s="31">
        <v>1411</v>
      </c>
      <c r="M117" s="31">
        <v>0.66405000000000003</v>
      </c>
      <c r="N117" s="1"/>
      <c r="O117" s="1"/>
    </row>
    <row r="118" spans="1:15" ht="12.75" customHeight="1">
      <c r="A118" s="33">
        <v>108</v>
      </c>
      <c r="B118" s="53" t="s">
        <v>94</v>
      </c>
      <c r="C118" s="31">
        <v>351</v>
      </c>
      <c r="D118" s="36">
        <v>352.09999999999997</v>
      </c>
      <c r="E118" s="36">
        <v>345.79999999999995</v>
      </c>
      <c r="F118" s="36">
        <v>340.59999999999997</v>
      </c>
      <c r="G118" s="36">
        <v>334.29999999999995</v>
      </c>
      <c r="H118" s="36">
        <v>357.29999999999995</v>
      </c>
      <c r="I118" s="36">
        <v>363.6</v>
      </c>
      <c r="J118" s="36">
        <v>368.79999999999995</v>
      </c>
      <c r="K118" s="31">
        <v>358.4</v>
      </c>
      <c r="L118" s="31">
        <v>346.9</v>
      </c>
      <c r="M118" s="31">
        <v>134.44251</v>
      </c>
      <c r="N118" s="1"/>
      <c r="O118" s="1"/>
    </row>
    <row r="119" spans="1:15" ht="12.75" customHeight="1">
      <c r="A119" s="33">
        <v>109</v>
      </c>
      <c r="B119" s="53" t="s">
        <v>364</v>
      </c>
      <c r="C119" s="31">
        <v>1265</v>
      </c>
      <c r="D119" s="36">
        <v>1276.6666666666667</v>
      </c>
      <c r="E119" s="36">
        <v>1224.9333333333334</v>
      </c>
      <c r="F119" s="36">
        <v>1184.8666666666666</v>
      </c>
      <c r="G119" s="36">
        <v>1133.1333333333332</v>
      </c>
      <c r="H119" s="36">
        <v>1316.7333333333336</v>
      </c>
      <c r="I119" s="36">
        <v>1368.4666666666667</v>
      </c>
      <c r="J119" s="36">
        <v>1408.5333333333338</v>
      </c>
      <c r="K119" s="31">
        <v>1328.4</v>
      </c>
      <c r="L119" s="31">
        <v>1236.5999999999999</v>
      </c>
      <c r="M119" s="31">
        <v>32.677219999999998</v>
      </c>
      <c r="N119" s="1"/>
      <c r="O119" s="1"/>
    </row>
    <row r="120" spans="1:15" ht="12.75" customHeight="1">
      <c r="A120" s="33">
        <v>110</v>
      </c>
      <c r="B120" s="53" t="s">
        <v>95</v>
      </c>
      <c r="C120" s="31">
        <v>5783</v>
      </c>
      <c r="D120" s="36">
        <v>5797.666666666667</v>
      </c>
      <c r="E120" s="36">
        <v>5675.3833333333341</v>
      </c>
      <c r="F120" s="36">
        <v>5567.7666666666673</v>
      </c>
      <c r="G120" s="36">
        <v>5445.4833333333345</v>
      </c>
      <c r="H120" s="36">
        <v>5905.2833333333338</v>
      </c>
      <c r="I120" s="36">
        <v>6027.5666666666666</v>
      </c>
      <c r="J120" s="36">
        <v>6135.1833333333334</v>
      </c>
      <c r="K120" s="31">
        <v>5919.95</v>
      </c>
      <c r="L120" s="31">
        <v>5690.05</v>
      </c>
      <c r="M120" s="31">
        <v>8.2690999999999999</v>
      </c>
      <c r="N120" s="1"/>
      <c r="O120" s="1"/>
    </row>
    <row r="121" spans="1:15" ht="12.75" customHeight="1">
      <c r="A121" s="33">
        <v>111</v>
      </c>
      <c r="B121" s="53" t="s">
        <v>96</v>
      </c>
      <c r="C121" s="31">
        <v>2293.8000000000002</v>
      </c>
      <c r="D121" s="36">
        <v>2296.3166666666666</v>
      </c>
      <c r="E121" s="36">
        <v>2272.6833333333334</v>
      </c>
      <c r="F121" s="36">
        <v>2251.5666666666666</v>
      </c>
      <c r="G121" s="36">
        <v>2227.9333333333334</v>
      </c>
      <c r="H121" s="36">
        <v>2317.4333333333334</v>
      </c>
      <c r="I121" s="36">
        <v>2341.0666666666666</v>
      </c>
      <c r="J121" s="36">
        <v>2362.1833333333334</v>
      </c>
      <c r="K121" s="31">
        <v>2319.9499999999998</v>
      </c>
      <c r="L121" s="31">
        <v>2275.1999999999998</v>
      </c>
      <c r="M121" s="31">
        <v>2.6809799999999999</v>
      </c>
      <c r="N121" s="1"/>
      <c r="O121" s="1"/>
    </row>
    <row r="122" spans="1:15" ht="12.75" customHeight="1">
      <c r="A122" s="33">
        <v>112</v>
      </c>
      <c r="B122" s="53" t="s">
        <v>365</v>
      </c>
      <c r="C122" s="31">
        <v>2744.75</v>
      </c>
      <c r="D122" s="36">
        <v>2768.25</v>
      </c>
      <c r="E122" s="36">
        <v>2711.5</v>
      </c>
      <c r="F122" s="36">
        <v>2678.25</v>
      </c>
      <c r="G122" s="36">
        <v>2621.5</v>
      </c>
      <c r="H122" s="36">
        <v>2801.5</v>
      </c>
      <c r="I122" s="36">
        <v>2858.25</v>
      </c>
      <c r="J122" s="36">
        <v>2891.5</v>
      </c>
      <c r="K122" s="31">
        <v>2825</v>
      </c>
      <c r="L122" s="31">
        <v>2735</v>
      </c>
      <c r="M122" s="31">
        <v>3.80674</v>
      </c>
      <c r="N122" s="1"/>
      <c r="O122" s="1"/>
    </row>
    <row r="123" spans="1:15" ht="12.75" customHeight="1">
      <c r="A123" s="33">
        <v>113</v>
      </c>
      <c r="B123" s="53" t="s">
        <v>97</v>
      </c>
      <c r="C123" s="31">
        <v>843.2</v>
      </c>
      <c r="D123" s="36">
        <v>844.68333333333339</v>
      </c>
      <c r="E123" s="36">
        <v>828.61666666666679</v>
      </c>
      <c r="F123" s="36">
        <v>814.03333333333342</v>
      </c>
      <c r="G123" s="36">
        <v>797.96666666666681</v>
      </c>
      <c r="H123" s="36">
        <v>859.26666666666677</v>
      </c>
      <c r="I123" s="36">
        <v>875.33333333333337</v>
      </c>
      <c r="J123" s="36">
        <v>889.91666666666674</v>
      </c>
      <c r="K123" s="31">
        <v>860.75</v>
      </c>
      <c r="L123" s="31">
        <v>830.1</v>
      </c>
      <c r="M123" s="31">
        <v>16.96687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1224.75</v>
      </c>
      <c r="D124" s="36">
        <v>1232.4166666666667</v>
      </c>
      <c r="E124" s="36">
        <v>1211.8833333333334</v>
      </c>
      <c r="F124" s="36">
        <v>1199.0166666666667</v>
      </c>
      <c r="G124" s="36">
        <v>1178.4833333333333</v>
      </c>
      <c r="H124" s="36">
        <v>1245.2833333333335</v>
      </c>
      <c r="I124" s="36">
        <v>1265.8166666666668</v>
      </c>
      <c r="J124" s="36">
        <v>1278.6833333333336</v>
      </c>
      <c r="K124" s="31">
        <v>1252.95</v>
      </c>
      <c r="L124" s="31">
        <v>1219.55</v>
      </c>
      <c r="M124" s="31">
        <v>2.0311499999999998</v>
      </c>
      <c r="N124" s="1"/>
      <c r="O124" s="1"/>
    </row>
    <row r="125" spans="1:15" ht="12.75" customHeight="1">
      <c r="A125" s="33">
        <v>115</v>
      </c>
      <c r="B125" s="53" t="s">
        <v>847</v>
      </c>
      <c r="C125" s="31">
        <v>5172.55</v>
      </c>
      <c r="D125" s="36">
        <v>5164.8</v>
      </c>
      <c r="E125" s="36">
        <v>5087.75</v>
      </c>
      <c r="F125" s="36">
        <v>5002.95</v>
      </c>
      <c r="G125" s="36">
        <v>4925.8999999999996</v>
      </c>
      <c r="H125" s="36">
        <v>5249.6</v>
      </c>
      <c r="I125" s="36">
        <v>5326.6500000000015</v>
      </c>
      <c r="J125" s="36">
        <v>5411.4500000000007</v>
      </c>
      <c r="K125" s="31">
        <v>5241.8500000000004</v>
      </c>
      <c r="L125" s="31">
        <v>5080</v>
      </c>
      <c r="M125" s="31">
        <v>0.18842</v>
      </c>
      <c r="N125" s="1"/>
      <c r="O125" s="1"/>
    </row>
    <row r="126" spans="1:15" ht="12.75" customHeight="1">
      <c r="A126" s="33">
        <v>116</v>
      </c>
      <c r="B126" s="53" t="s">
        <v>366</v>
      </c>
      <c r="C126" s="31">
        <v>1704.8</v>
      </c>
      <c r="D126" s="36">
        <v>1713.25</v>
      </c>
      <c r="E126" s="36">
        <v>1692.55</v>
      </c>
      <c r="F126" s="36">
        <v>1680.3</v>
      </c>
      <c r="G126" s="36">
        <v>1659.6</v>
      </c>
      <c r="H126" s="36">
        <v>1725.5</v>
      </c>
      <c r="I126" s="36">
        <v>1746.1999999999998</v>
      </c>
      <c r="J126" s="36">
        <v>1758.45</v>
      </c>
      <c r="K126" s="31">
        <v>1733.95</v>
      </c>
      <c r="L126" s="31">
        <v>1701</v>
      </c>
      <c r="M126" s="31">
        <v>0.61768000000000001</v>
      </c>
      <c r="N126" s="1"/>
      <c r="O126" s="1"/>
    </row>
    <row r="127" spans="1:15" ht="12.75" customHeight="1">
      <c r="A127" s="33">
        <v>117</v>
      </c>
      <c r="B127" s="53" t="s">
        <v>349</v>
      </c>
      <c r="C127" s="31">
        <v>4235.1000000000004</v>
      </c>
      <c r="D127" s="36">
        <v>4246.2166666666662</v>
      </c>
      <c r="E127" s="36">
        <v>4214.9833333333327</v>
      </c>
      <c r="F127" s="36">
        <v>4194.8666666666668</v>
      </c>
      <c r="G127" s="36">
        <v>4163.6333333333332</v>
      </c>
      <c r="H127" s="36">
        <v>4266.3333333333321</v>
      </c>
      <c r="I127" s="36">
        <v>4297.5666666666657</v>
      </c>
      <c r="J127" s="36">
        <v>4317.6833333333316</v>
      </c>
      <c r="K127" s="31">
        <v>4277.45</v>
      </c>
      <c r="L127" s="31">
        <v>4226.1000000000004</v>
      </c>
      <c r="M127" s="31">
        <v>0.17499000000000001</v>
      </c>
      <c r="N127" s="1"/>
      <c r="O127" s="1"/>
    </row>
    <row r="128" spans="1:15" ht="12.75" customHeight="1">
      <c r="A128" s="33">
        <v>118</v>
      </c>
      <c r="B128" s="53" t="s">
        <v>99</v>
      </c>
      <c r="C128" s="31">
        <v>299.45</v>
      </c>
      <c r="D128" s="36">
        <v>300.79999999999995</v>
      </c>
      <c r="E128" s="36">
        <v>295.69999999999993</v>
      </c>
      <c r="F128" s="36">
        <v>291.95</v>
      </c>
      <c r="G128" s="36">
        <v>286.84999999999997</v>
      </c>
      <c r="H128" s="36">
        <v>304.5499999999999</v>
      </c>
      <c r="I128" s="36">
        <v>309.64999999999992</v>
      </c>
      <c r="J128" s="36">
        <v>313.39999999999986</v>
      </c>
      <c r="K128" s="31">
        <v>305.89999999999998</v>
      </c>
      <c r="L128" s="31">
        <v>297.05</v>
      </c>
      <c r="M128" s="31">
        <v>22.323039999999999</v>
      </c>
      <c r="N128" s="1"/>
      <c r="O128" s="1"/>
    </row>
    <row r="129" spans="1:15" ht="12.75" customHeight="1">
      <c r="A129" s="33">
        <v>119</v>
      </c>
      <c r="B129" s="53" t="s">
        <v>350</v>
      </c>
      <c r="C129" s="31">
        <v>401.15</v>
      </c>
      <c r="D129" s="36">
        <v>402.16666666666669</v>
      </c>
      <c r="E129" s="36">
        <v>396.68333333333339</v>
      </c>
      <c r="F129" s="36">
        <v>392.2166666666667</v>
      </c>
      <c r="G129" s="36">
        <v>386.73333333333341</v>
      </c>
      <c r="H129" s="36">
        <v>406.63333333333338</v>
      </c>
      <c r="I129" s="36">
        <v>412.11666666666662</v>
      </c>
      <c r="J129" s="36">
        <v>416.58333333333337</v>
      </c>
      <c r="K129" s="31">
        <v>407.65</v>
      </c>
      <c r="L129" s="31">
        <v>397.7</v>
      </c>
      <c r="M129" s="31">
        <v>1.7018200000000001</v>
      </c>
      <c r="N129" s="1"/>
      <c r="O129" s="1"/>
    </row>
    <row r="130" spans="1:15" ht="12.75" customHeight="1">
      <c r="A130" s="33">
        <v>120</v>
      </c>
      <c r="B130" s="53" t="s">
        <v>101</v>
      </c>
      <c r="C130" s="31">
        <v>1949.35</v>
      </c>
      <c r="D130" s="36">
        <v>1947.8666666666668</v>
      </c>
      <c r="E130" s="36">
        <v>1928.5333333333335</v>
      </c>
      <c r="F130" s="36">
        <v>1907.7166666666667</v>
      </c>
      <c r="G130" s="36">
        <v>1888.3833333333334</v>
      </c>
      <c r="H130" s="36">
        <v>1968.6833333333336</v>
      </c>
      <c r="I130" s="36">
        <v>1988.0166666666667</v>
      </c>
      <c r="J130" s="36">
        <v>2008.8333333333337</v>
      </c>
      <c r="K130" s="31">
        <v>1967.2</v>
      </c>
      <c r="L130" s="31">
        <v>1927.05</v>
      </c>
      <c r="M130" s="31">
        <v>2.53118</v>
      </c>
      <c r="N130" s="1"/>
      <c r="O130" s="1"/>
    </row>
    <row r="131" spans="1:15" ht="12.75" customHeight="1">
      <c r="A131" s="33">
        <v>121</v>
      </c>
      <c r="B131" s="53" t="s">
        <v>367</v>
      </c>
      <c r="C131" s="31">
        <v>1949.85</v>
      </c>
      <c r="D131" s="36">
        <v>1959.9833333333333</v>
      </c>
      <c r="E131" s="36">
        <v>1919.9666666666667</v>
      </c>
      <c r="F131" s="36">
        <v>1890.0833333333333</v>
      </c>
      <c r="G131" s="36">
        <v>1850.0666666666666</v>
      </c>
      <c r="H131" s="36">
        <v>1989.8666666666668</v>
      </c>
      <c r="I131" s="36">
        <v>2029.8833333333337</v>
      </c>
      <c r="J131" s="36">
        <v>2059.7666666666669</v>
      </c>
      <c r="K131" s="31">
        <v>2000</v>
      </c>
      <c r="L131" s="31">
        <v>1930.1</v>
      </c>
      <c r="M131" s="31">
        <v>3.0513699999999999</v>
      </c>
      <c r="N131" s="1"/>
      <c r="O131" s="1"/>
    </row>
    <row r="132" spans="1:15" ht="12.75" customHeight="1">
      <c r="A132" s="33">
        <v>122</v>
      </c>
      <c r="B132" s="53" t="s">
        <v>102</v>
      </c>
      <c r="C132" s="31">
        <v>547.5</v>
      </c>
      <c r="D132" s="36">
        <v>549.85</v>
      </c>
      <c r="E132" s="36">
        <v>543.45000000000005</v>
      </c>
      <c r="F132" s="36">
        <v>539.4</v>
      </c>
      <c r="G132" s="36">
        <v>533</v>
      </c>
      <c r="H132" s="36">
        <v>553.90000000000009</v>
      </c>
      <c r="I132" s="36">
        <v>560.29999999999995</v>
      </c>
      <c r="J132" s="36">
        <v>564.35000000000014</v>
      </c>
      <c r="K132" s="31">
        <v>556.25</v>
      </c>
      <c r="L132" s="31">
        <v>545.79999999999995</v>
      </c>
      <c r="M132" s="31">
        <v>24.536750000000001</v>
      </c>
      <c r="N132" s="1"/>
      <c r="O132" s="1"/>
    </row>
    <row r="133" spans="1:15" ht="12.75" customHeight="1">
      <c r="A133" s="33">
        <v>123</v>
      </c>
      <c r="B133" s="53" t="s">
        <v>103</v>
      </c>
      <c r="C133" s="31">
        <v>2331.1999999999998</v>
      </c>
      <c r="D133" s="36">
        <v>2333.2833333333333</v>
      </c>
      <c r="E133" s="36">
        <v>2291.5666666666666</v>
      </c>
      <c r="F133" s="36">
        <v>2251.9333333333334</v>
      </c>
      <c r="G133" s="36">
        <v>2210.2166666666667</v>
      </c>
      <c r="H133" s="36">
        <v>2372.9166666666665</v>
      </c>
      <c r="I133" s="36">
        <v>2414.6333333333328</v>
      </c>
      <c r="J133" s="36">
        <v>2454.2666666666664</v>
      </c>
      <c r="K133" s="31">
        <v>2375</v>
      </c>
      <c r="L133" s="31">
        <v>2293.65</v>
      </c>
      <c r="M133" s="31">
        <v>3.29996</v>
      </c>
      <c r="N133" s="1"/>
      <c r="O133" s="1"/>
    </row>
    <row r="134" spans="1:15" ht="12.75" customHeight="1">
      <c r="A134" s="33">
        <v>124</v>
      </c>
      <c r="B134" s="53" t="s">
        <v>848</v>
      </c>
      <c r="C134" s="31">
        <v>2001.1</v>
      </c>
      <c r="D134" s="36">
        <v>2010.8166666666666</v>
      </c>
      <c r="E134" s="36">
        <v>1973.333333333333</v>
      </c>
      <c r="F134" s="36">
        <v>1945.5666666666664</v>
      </c>
      <c r="G134" s="36">
        <v>1908.0833333333328</v>
      </c>
      <c r="H134" s="36">
        <v>2038.5833333333333</v>
      </c>
      <c r="I134" s="36">
        <v>2076.0666666666666</v>
      </c>
      <c r="J134" s="36">
        <v>2103.8333333333335</v>
      </c>
      <c r="K134" s="31">
        <v>2048.3000000000002</v>
      </c>
      <c r="L134" s="31">
        <v>1983.05</v>
      </c>
      <c r="M134" s="31">
        <v>0.82155999999999996</v>
      </c>
      <c r="N134" s="1"/>
      <c r="O134" s="1"/>
    </row>
    <row r="135" spans="1:15" ht="12.75" customHeight="1">
      <c r="A135" s="33">
        <v>125</v>
      </c>
      <c r="B135" s="53" t="s">
        <v>368</v>
      </c>
      <c r="C135" s="31">
        <v>949.45</v>
      </c>
      <c r="D135" s="36">
        <v>959.66666666666663</v>
      </c>
      <c r="E135" s="36">
        <v>930.5333333333333</v>
      </c>
      <c r="F135" s="36">
        <v>911.61666666666667</v>
      </c>
      <c r="G135" s="36">
        <v>882.48333333333335</v>
      </c>
      <c r="H135" s="36">
        <v>978.58333333333326</v>
      </c>
      <c r="I135" s="36">
        <v>1007.7166666666667</v>
      </c>
      <c r="J135" s="36">
        <v>1026.6333333333332</v>
      </c>
      <c r="K135" s="31">
        <v>988.8</v>
      </c>
      <c r="L135" s="31">
        <v>940.75</v>
      </c>
      <c r="M135" s="31">
        <v>0.70857000000000003</v>
      </c>
      <c r="N135" s="1"/>
      <c r="O135" s="1"/>
    </row>
    <row r="136" spans="1:15" ht="12.75" customHeight="1">
      <c r="A136" s="33">
        <v>126</v>
      </c>
      <c r="B136" s="53" t="s">
        <v>369</v>
      </c>
      <c r="C136" s="31">
        <v>645.1</v>
      </c>
      <c r="D136" s="36">
        <v>651.35</v>
      </c>
      <c r="E136" s="36">
        <v>633.75</v>
      </c>
      <c r="F136" s="36">
        <v>622.4</v>
      </c>
      <c r="G136" s="36">
        <v>604.79999999999995</v>
      </c>
      <c r="H136" s="36">
        <v>662.7</v>
      </c>
      <c r="I136" s="36">
        <v>680.30000000000018</v>
      </c>
      <c r="J136" s="36">
        <v>691.65000000000009</v>
      </c>
      <c r="K136" s="31">
        <v>668.95</v>
      </c>
      <c r="L136" s="31">
        <v>640</v>
      </c>
      <c r="M136" s="31">
        <v>6.5514400000000004</v>
      </c>
      <c r="N136" s="1"/>
      <c r="O136" s="1"/>
    </row>
    <row r="137" spans="1:15" ht="12.75" customHeight="1">
      <c r="A137" s="33">
        <v>127</v>
      </c>
      <c r="B137" s="53" t="s">
        <v>104</v>
      </c>
      <c r="C137" s="31">
        <v>2215.25</v>
      </c>
      <c r="D137" s="36">
        <v>2224.4333333333329</v>
      </c>
      <c r="E137" s="36">
        <v>2172.9166666666661</v>
      </c>
      <c r="F137" s="36">
        <v>2130.583333333333</v>
      </c>
      <c r="G137" s="36">
        <v>2079.0666666666662</v>
      </c>
      <c r="H137" s="36">
        <v>2266.766666666666</v>
      </c>
      <c r="I137" s="36">
        <v>2318.2833333333333</v>
      </c>
      <c r="J137" s="36">
        <v>2360.6166666666659</v>
      </c>
      <c r="K137" s="31">
        <v>2275.9499999999998</v>
      </c>
      <c r="L137" s="31">
        <v>2182.1</v>
      </c>
      <c r="M137" s="31">
        <v>3.0675300000000001</v>
      </c>
      <c r="N137" s="1"/>
      <c r="O137" s="1"/>
    </row>
    <row r="138" spans="1:15" ht="12.75" customHeight="1">
      <c r="A138" s="33">
        <v>128</v>
      </c>
      <c r="B138" s="53" t="s">
        <v>273</v>
      </c>
      <c r="C138" s="31">
        <v>384.85</v>
      </c>
      <c r="D138" s="36">
        <v>386.65000000000003</v>
      </c>
      <c r="E138" s="36">
        <v>381.30000000000007</v>
      </c>
      <c r="F138" s="36">
        <v>377.75000000000006</v>
      </c>
      <c r="G138" s="36">
        <v>372.40000000000009</v>
      </c>
      <c r="H138" s="36">
        <v>390.20000000000005</v>
      </c>
      <c r="I138" s="36">
        <v>395.55000000000007</v>
      </c>
      <c r="J138" s="36">
        <v>399.1</v>
      </c>
      <c r="K138" s="31">
        <v>392</v>
      </c>
      <c r="L138" s="31">
        <v>383.1</v>
      </c>
      <c r="M138" s="31">
        <v>28.19267</v>
      </c>
      <c r="N138" s="1"/>
      <c r="O138" s="1"/>
    </row>
    <row r="139" spans="1:15" ht="12.75" customHeight="1">
      <c r="A139" s="33">
        <v>129</v>
      </c>
      <c r="B139" s="53" t="s">
        <v>105</v>
      </c>
      <c r="C139" s="31">
        <v>137.25</v>
      </c>
      <c r="D139" s="36">
        <v>138.51666666666668</v>
      </c>
      <c r="E139" s="36">
        <v>135.53333333333336</v>
      </c>
      <c r="F139" s="36">
        <v>133.81666666666669</v>
      </c>
      <c r="G139" s="36">
        <v>130.83333333333337</v>
      </c>
      <c r="H139" s="36">
        <v>140.23333333333335</v>
      </c>
      <c r="I139" s="36">
        <v>143.21666666666664</v>
      </c>
      <c r="J139" s="36">
        <v>144.93333333333334</v>
      </c>
      <c r="K139" s="31">
        <v>141.5</v>
      </c>
      <c r="L139" s="31">
        <v>136.80000000000001</v>
      </c>
      <c r="M139" s="31">
        <v>49.310490000000001</v>
      </c>
      <c r="N139" s="1"/>
      <c r="O139" s="1"/>
    </row>
    <row r="140" spans="1:15" ht="12.75" customHeight="1">
      <c r="A140" s="33">
        <v>130</v>
      </c>
      <c r="B140" s="53" t="s">
        <v>370</v>
      </c>
      <c r="C140" s="31">
        <v>186.75</v>
      </c>
      <c r="D140" s="36">
        <v>187.51666666666665</v>
      </c>
      <c r="E140" s="36">
        <v>184.73333333333329</v>
      </c>
      <c r="F140" s="36">
        <v>182.71666666666664</v>
      </c>
      <c r="G140" s="36">
        <v>179.93333333333328</v>
      </c>
      <c r="H140" s="36">
        <v>189.5333333333333</v>
      </c>
      <c r="I140" s="36">
        <v>192.31666666666666</v>
      </c>
      <c r="J140" s="36">
        <v>194.33333333333331</v>
      </c>
      <c r="K140" s="31">
        <v>190.3</v>
      </c>
      <c r="L140" s="31">
        <v>185.5</v>
      </c>
      <c r="M140" s="31">
        <v>30.32367</v>
      </c>
      <c r="N140" s="1"/>
      <c r="O140" s="1"/>
    </row>
    <row r="141" spans="1:15" ht="12.75" customHeight="1">
      <c r="A141" s="33">
        <v>131</v>
      </c>
      <c r="B141" s="53" t="s">
        <v>106</v>
      </c>
      <c r="C141" s="31">
        <v>3681.75</v>
      </c>
      <c r="D141" s="36">
        <v>3697.2000000000003</v>
      </c>
      <c r="E141" s="36">
        <v>3646.9500000000007</v>
      </c>
      <c r="F141" s="36">
        <v>3612.1500000000005</v>
      </c>
      <c r="G141" s="36">
        <v>3561.900000000001</v>
      </c>
      <c r="H141" s="36">
        <v>3732.0000000000005</v>
      </c>
      <c r="I141" s="36">
        <v>3782.2499999999995</v>
      </c>
      <c r="J141" s="36">
        <v>3817.05</v>
      </c>
      <c r="K141" s="31">
        <v>3747.45</v>
      </c>
      <c r="L141" s="31">
        <v>3662.4</v>
      </c>
      <c r="M141" s="31">
        <v>4.55037</v>
      </c>
      <c r="N141" s="1"/>
      <c r="O141" s="1"/>
    </row>
    <row r="142" spans="1:15" ht="12.75" customHeight="1">
      <c r="A142" s="33">
        <v>132</v>
      </c>
      <c r="B142" s="53" t="s">
        <v>107</v>
      </c>
      <c r="C142" s="31">
        <v>5964.9</v>
      </c>
      <c r="D142" s="36">
        <v>5968.8166666666657</v>
      </c>
      <c r="E142" s="36">
        <v>5889.4833333333318</v>
      </c>
      <c r="F142" s="36">
        <v>5814.0666666666657</v>
      </c>
      <c r="G142" s="36">
        <v>5734.7333333333318</v>
      </c>
      <c r="H142" s="36">
        <v>6044.2333333333318</v>
      </c>
      <c r="I142" s="36">
        <v>6123.5666666666657</v>
      </c>
      <c r="J142" s="36">
        <v>6198.9833333333318</v>
      </c>
      <c r="K142" s="31">
        <v>6048.15</v>
      </c>
      <c r="L142" s="31">
        <v>5893.4</v>
      </c>
      <c r="M142" s="31">
        <v>1.9309799999999999</v>
      </c>
      <c r="N142" s="1"/>
      <c r="O142" s="1"/>
    </row>
    <row r="143" spans="1:15" ht="12.75" customHeight="1">
      <c r="A143" s="33">
        <v>133</v>
      </c>
      <c r="B143" s="53" t="s">
        <v>109</v>
      </c>
      <c r="C143" s="31">
        <v>649.9</v>
      </c>
      <c r="D143" s="36">
        <v>651.75</v>
      </c>
      <c r="E143" s="36">
        <v>639.6</v>
      </c>
      <c r="F143" s="36">
        <v>629.30000000000007</v>
      </c>
      <c r="G143" s="36">
        <v>617.15000000000009</v>
      </c>
      <c r="H143" s="36">
        <v>662.05</v>
      </c>
      <c r="I143" s="36">
        <v>674.2</v>
      </c>
      <c r="J143" s="36">
        <v>684.49999999999989</v>
      </c>
      <c r="K143" s="31">
        <v>663.9</v>
      </c>
      <c r="L143" s="31">
        <v>641.45000000000005</v>
      </c>
      <c r="M143" s="31">
        <v>39.374169999999999</v>
      </c>
      <c r="N143" s="1"/>
      <c r="O143" s="1"/>
    </row>
    <row r="144" spans="1:15" ht="12.75" customHeight="1">
      <c r="A144" s="33">
        <v>134</v>
      </c>
      <c r="B144" s="53" t="s">
        <v>164</v>
      </c>
      <c r="C144" s="31">
        <v>2638.55</v>
      </c>
      <c r="D144" s="36">
        <v>2651.7166666666667</v>
      </c>
      <c r="E144" s="36">
        <v>2593.8833333333332</v>
      </c>
      <c r="F144" s="36">
        <v>2549.2166666666667</v>
      </c>
      <c r="G144" s="36">
        <v>2491.3833333333332</v>
      </c>
      <c r="H144" s="36">
        <v>2696.3833333333332</v>
      </c>
      <c r="I144" s="36">
        <v>2754.2166666666662</v>
      </c>
      <c r="J144" s="36">
        <v>2798.8833333333332</v>
      </c>
      <c r="K144" s="31">
        <v>2709.55</v>
      </c>
      <c r="L144" s="31">
        <v>2607.0500000000002</v>
      </c>
      <c r="M144" s="31">
        <v>1.92252</v>
      </c>
      <c r="N144" s="1"/>
      <c r="O144" s="1"/>
    </row>
    <row r="145" spans="1:15" ht="12.75" customHeight="1">
      <c r="A145" s="33">
        <v>135</v>
      </c>
      <c r="B145" s="53" t="s">
        <v>110</v>
      </c>
      <c r="C145" s="31">
        <v>5763.9</v>
      </c>
      <c r="D145" s="36">
        <v>5753.583333333333</v>
      </c>
      <c r="E145" s="36">
        <v>5722.3166666666657</v>
      </c>
      <c r="F145" s="36">
        <v>5680.7333333333327</v>
      </c>
      <c r="G145" s="36">
        <v>5649.4666666666653</v>
      </c>
      <c r="H145" s="36">
        <v>5795.1666666666661</v>
      </c>
      <c r="I145" s="36">
        <v>5826.4333333333343</v>
      </c>
      <c r="J145" s="36">
        <v>5868.0166666666664</v>
      </c>
      <c r="K145" s="31">
        <v>5784.85</v>
      </c>
      <c r="L145" s="31">
        <v>5712</v>
      </c>
      <c r="M145" s="31">
        <v>2.28505</v>
      </c>
      <c r="N145" s="1"/>
      <c r="O145" s="1"/>
    </row>
    <row r="146" spans="1:15" ht="12.75" customHeight="1">
      <c r="A146" s="33">
        <v>136</v>
      </c>
      <c r="B146" s="53" t="s">
        <v>371</v>
      </c>
      <c r="C146" s="31">
        <v>532.45000000000005</v>
      </c>
      <c r="D146" s="36">
        <v>531.7833333333333</v>
      </c>
      <c r="E146" s="36">
        <v>517.56666666666661</v>
      </c>
      <c r="F146" s="36">
        <v>502.68333333333328</v>
      </c>
      <c r="G146" s="36">
        <v>488.46666666666658</v>
      </c>
      <c r="H146" s="36">
        <v>546.66666666666663</v>
      </c>
      <c r="I146" s="36">
        <v>560.88333333333333</v>
      </c>
      <c r="J146" s="36">
        <v>575.76666666666665</v>
      </c>
      <c r="K146" s="31">
        <v>546</v>
      </c>
      <c r="L146" s="31">
        <v>516.9</v>
      </c>
      <c r="M146" s="31">
        <v>17.036940000000001</v>
      </c>
      <c r="N146" s="1"/>
      <c r="O146" s="1"/>
    </row>
    <row r="147" spans="1:15" ht="12.75" customHeight="1">
      <c r="A147" s="33">
        <v>137</v>
      </c>
      <c r="B147" s="53" t="s">
        <v>374</v>
      </c>
      <c r="C147" s="31">
        <v>38.549999999999997</v>
      </c>
      <c r="D147" s="36">
        <v>38.68333333333333</v>
      </c>
      <c r="E147" s="36">
        <v>38.316666666666663</v>
      </c>
      <c r="F147" s="36">
        <v>38.083333333333336</v>
      </c>
      <c r="G147" s="36">
        <v>37.716666666666669</v>
      </c>
      <c r="H147" s="36">
        <v>38.916666666666657</v>
      </c>
      <c r="I147" s="36">
        <v>39.283333333333317</v>
      </c>
      <c r="J147" s="36">
        <v>39.516666666666652</v>
      </c>
      <c r="K147" s="31">
        <v>39.049999999999997</v>
      </c>
      <c r="L147" s="31">
        <v>38.450000000000003</v>
      </c>
      <c r="M147" s="31">
        <v>136.07155</v>
      </c>
      <c r="N147" s="1"/>
      <c r="O147" s="1"/>
    </row>
    <row r="148" spans="1:15" ht="12.75" customHeight="1">
      <c r="A148" s="33">
        <v>138</v>
      </c>
      <c r="B148" s="53" t="s">
        <v>562</v>
      </c>
      <c r="C148" s="31">
        <v>2543.4</v>
      </c>
      <c r="D148" s="36">
        <v>2566.1333333333332</v>
      </c>
      <c r="E148" s="36">
        <v>2502.2666666666664</v>
      </c>
      <c r="F148" s="36">
        <v>2461.1333333333332</v>
      </c>
      <c r="G148" s="36">
        <v>2397.2666666666664</v>
      </c>
      <c r="H148" s="36">
        <v>2607.2666666666664</v>
      </c>
      <c r="I148" s="36">
        <v>2671.1333333333332</v>
      </c>
      <c r="J148" s="36">
        <v>2712.2666666666664</v>
      </c>
      <c r="K148" s="31">
        <v>2630</v>
      </c>
      <c r="L148" s="31">
        <v>2525</v>
      </c>
      <c r="M148" s="31">
        <v>0.34273999999999999</v>
      </c>
      <c r="N148" s="1"/>
      <c r="O148" s="1"/>
    </row>
    <row r="149" spans="1:15" ht="12.75" customHeight="1">
      <c r="A149" s="33">
        <v>139</v>
      </c>
      <c r="B149" s="53" t="s">
        <v>111</v>
      </c>
      <c r="C149" s="31">
        <v>4055</v>
      </c>
      <c r="D149" s="36">
        <v>4065.4</v>
      </c>
      <c r="E149" s="36">
        <v>4018.4000000000005</v>
      </c>
      <c r="F149" s="36">
        <v>3981.8000000000006</v>
      </c>
      <c r="G149" s="36">
        <v>3934.8000000000011</v>
      </c>
      <c r="H149" s="36">
        <v>4102</v>
      </c>
      <c r="I149" s="36">
        <v>4148.9999999999991</v>
      </c>
      <c r="J149" s="36">
        <v>4185.5999999999995</v>
      </c>
      <c r="K149" s="31">
        <v>4112.3999999999996</v>
      </c>
      <c r="L149" s="31">
        <v>4028.8</v>
      </c>
      <c r="M149" s="31">
        <v>3.3425199999999999</v>
      </c>
      <c r="N149" s="1"/>
      <c r="O149" s="1"/>
    </row>
    <row r="150" spans="1:15" ht="12.75" customHeight="1">
      <c r="A150" s="33">
        <v>140</v>
      </c>
      <c r="B150" s="53" t="s">
        <v>372</v>
      </c>
      <c r="C150" s="31">
        <v>247.35</v>
      </c>
      <c r="D150" s="36">
        <v>248.61666666666667</v>
      </c>
      <c r="E150" s="36">
        <v>241.73333333333335</v>
      </c>
      <c r="F150" s="36">
        <v>236.11666666666667</v>
      </c>
      <c r="G150" s="36">
        <v>229.23333333333335</v>
      </c>
      <c r="H150" s="36">
        <v>254.23333333333335</v>
      </c>
      <c r="I150" s="36">
        <v>261.11666666666667</v>
      </c>
      <c r="J150" s="36">
        <v>266.73333333333335</v>
      </c>
      <c r="K150" s="31">
        <v>255.5</v>
      </c>
      <c r="L150" s="31">
        <v>243</v>
      </c>
      <c r="M150" s="31">
        <v>16.461849999999998</v>
      </c>
      <c r="N150" s="1"/>
      <c r="O150" s="1"/>
    </row>
    <row r="151" spans="1:15" ht="12.75" customHeight="1">
      <c r="A151" s="33">
        <v>141</v>
      </c>
      <c r="B151" s="53" t="s">
        <v>375</v>
      </c>
      <c r="C151" s="31">
        <v>536.4</v>
      </c>
      <c r="D151" s="36">
        <v>534.85</v>
      </c>
      <c r="E151" s="36">
        <v>520.05000000000007</v>
      </c>
      <c r="F151" s="36">
        <v>503.70000000000005</v>
      </c>
      <c r="G151" s="36">
        <v>488.90000000000009</v>
      </c>
      <c r="H151" s="36">
        <v>551.20000000000005</v>
      </c>
      <c r="I151" s="36">
        <v>566</v>
      </c>
      <c r="J151" s="36">
        <v>582.35</v>
      </c>
      <c r="K151" s="31">
        <v>549.65</v>
      </c>
      <c r="L151" s="31">
        <v>518.5</v>
      </c>
      <c r="M151" s="31">
        <v>14.67862</v>
      </c>
      <c r="N151" s="1"/>
      <c r="O151" s="1"/>
    </row>
    <row r="152" spans="1:15" ht="12.75" customHeight="1">
      <c r="A152" s="33">
        <v>142</v>
      </c>
      <c r="B152" s="53" t="s">
        <v>274</v>
      </c>
      <c r="C152" s="31">
        <v>497.95</v>
      </c>
      <c r="D152" s="36">
        <v>499.61666666666662</v>
      </c>
      <c r="E152" s="36">
        <v>494.63333333333321</v>
      </c>
      <c r="F152" s="36">
        <v>491.31666666666661</v>
      </c>
      <c r="G152" s="36">
        <v>486.3333333333332</v>
      </c>
      <c r="H152" s="36">
        <v>502.93333333333322</v>
      </c>
      <c r="I152" s="36">
        <v>507.91666666666669</v>
      </c>
      <c r="J152" s="36">
        <v>511.23333333333323</v>
      </c>
      <c r="K152" s="31">
        <v>504.6</v>
      </c>
      <c r="L152" s="31">
        <v>496.3</v>
      </c>
      <c r="M152" s="31">
        <v>7.56989</v>
      </c>
      <c r="N152" s="1"/>
      <c r="O152" s="1"/>
    </row>
    <row r="153" spans="1:15" ht="12.75" customHeight="1">
      <c r="A153" s="33">
        <v>143</v>
      </c>
      <c r="B153" s="53" t="s">
        <v>376</v>
      </c>
      <c r="C153" s="31">
        <v>1670.5</v>
      </c>
      <c r="D153" s="36">
        <v>1676</v>
      </c>
      <c r="E153" s="36">
        <v>1649.5</v>
      </c>
      <c r="F153" s="36">
        <v>1628.5</v>
      </c>
      <c r="G153" s="36">
        <v>1602</v>
      </c>
      <c r="H153" s="36">
        <v>1697</v>
      </c>
      <c r="I153" s="36">
        <v>1723.5</v>
      </c>
      <c r="J153" s="36">
        <v>1744.5</v>
      </c>
      <c r="K153" s="31">
        <v>1702.5</v>
      </c>
      <c r="L153" s="31">
        <v>1655</v>
      </c>
      <c r="M153" s="31">
        <v>0.42303000000000002</v>
      </c>
      <c r="N153" s="1"/>
      <c r="O153" s="1"/>
    </row>
    <row r="154" spans="1:15" ht="12.75" customHeight="1">
      <c r="A154" s="33">
        <v>144</v>
      </c>
      <c r="B154" s="53" t="s">
        <v>377</v>
      </c>
      <c r="C154" s="31">
        <v>153.25</v>
      </c>
      <c r="D154" s="36">
        <v>154.26666666666668</v>
      </c>
      <c r="E154" s="36">
        <v>150.48333333333335</v>
      </c>
      <c r="F154" s="36">
        <v>147.71666666666667</v>
      </c>
      <c r="G154" s="36">
        <v>143.93333333333334</v>
      </c>
      <c r="H154" s="36">
        <v>157.03333333333336</v>
      </c>
      <c r="I154" s="36">
        <v>160.81666666666672</v>
      </c>
      <c r="J154" s="36">
        <v>163.58333333333337</v>
      </c>
      <c r="K154" s="31">
        <v>158.05000000000001</v>
      </c>
      <c r="L154" s="31">
        <v>151.5</v>
      </c>
      <c r="M154" s="31">
        <v>41.610210000000002</v>
      </c>
      <c r="N154" s="1"/>
      <c r="O154" s="1"/>
    </row>
    <row r="155" spans="1:15" ht="12.75" customHeight="1">
      <c r="A155" s="33">
        <v>145</v>
      </c>
      <c r="B155" s="53" t="s">
        <v>373</v>
      </c>
      <c r="C155" s="31">
        <v>198</v>
      </c>
      <c r="D155" s="36">
        <v>198.91666666666666</v>
      </c>
      <c r="E155" s="36">
        <v>195.33333333333331</v>
      </c>
      <c r="F155" s="36">
        <v>192.66666666666666</v>
      </c>
      <c r="G155" s="36">
        <v>189.08333333333331</v>
      </c>
      <c r="H155" s="36">
        <v>201.58333333333331</v>
      </c>
      <c r="I155" s="36">
        <v>205.16666666666663</v>
      </c>
      <c r="J155" s="36">
        <v>207.83333333333331</v>
      </c>
      <c r="K155" s="31">
        <v>202.5</v>
      </c>
      <c r="L155" s="31">
        <v>196.25</v>
      </c>
      <c r="M155" s="31">
        <v>5.4031900000000004</v>
      </c>
      <c r="N155" s="1"/>
      <c r="O155" s="1"/>
    </row>
    <row r="156" spans="1:15" ht="12.75" customHeight="1">
      <c r="A156" s="33">
        <v>146</v>
      </c>
      <c r="B156" s="53" t="s">
        <v>378</v>
      </c>
      <c r="C156" s="31">
        <v>95</v>
      </c>
      <c r="D156" s="36">
        <v>95.266666666666666</v>
      </c>
      <c r="E156" s="36">
        <v>94.283333333333331</v>
      </c>
      <c r="F156" s="36">
        <v>93.566666666666663</v>
      </c>
      <c r="G156" s="36">
        <v>92.583333333333329</v>
      </c>
      <c r="H156" s="36">
        <v>95.983333333333334</v>
      </c>
      <c r="I156" s="36">
        <v>96.966666666666654</v>
      </c>
      <c r="J156" s="36">
        <v>97.683333333333337</v>
      </c>
      <c r="K156" s="31">
        <v>96.25</v>
      </c>
      <c r="L156" s="31">
        <v>94.55</v>
      </c>
      <c r="M156" s="31">
        <v>32.036439999999999</v>
      </c>
      <c r="N156" s="1"/>
      <c r="O156" s="1"/>
    </row>
    <row r="157" spans="1:15" ht="12.75" customHeight="1">
      <c r="A157" s="33">
        <v>147</v>
      </c>
      <c r="B157" s="53" t="s">
        <v>849</v>
      </c>
      <c r="C157" s="31">
        <v>876.35</v>
      </c>
      <c r="D157" s="36">
        <v>884.56666666666661</v>
      </c>
      <c r="E157" s="36">
        <v>864.13333333333321</v>
      </c>
      <c r="F157" s="36">
        <v>851.91666666666663</v>
      </c>
      <c r="G157" s="36">
        <v>831.48333333333323</v>
      </c>
      <c r="H157" s="36">
        <v>896.78333333333319</v>
      </c>
      <c r="I157" s="36">
        <v>917.21666666666658</v>
      </c>
      <c r="J157" s="36">
        <v>929.43333333333317</v>
      </c>
      <c r="K157" s="31">
        <v>905</v>
      </c>
      <c r="L157" s="31">
        <v>872.35</v>
      </c>
      <c r="M157" s="31">
        <v>0.78788000000000002</v>
      </c>
      <c r="N157" s="1"/>
      <c r="O157" s="1"/>
    </row>
    <row r="158" spans="1:15" ht="12.75" customHeight="1">
      <c r="A158" s="33">
        <v>148</v>
      </c>
      <c r="B158" s="53" t="s">
        <v>112</v>
      </c>
      <c r="C158" s="31">
        <v>3145.3</v>
      </c>
      <c r="D158" s="36">
        <v>3173.2833333333333</v>
      </c>
      <c r="E158" s="36">
        <v>3082.6666666666665</v>
      </c>
      <c r="F158" s="36">
        <v>3020.0333333333333</v>
      </c>
      <c r="G158" s="36">
        <v>2929.4166666666665</v>
      </c>
      <c r="H158" s="36">
        <v>3235.9166666666665</v>
      </c>
      <c r="I158" s="36">
        <v>3326.5333333333333</v>
      </c>
      <c r="J158" s="36">
        <v>3389.1666666666665</v>
      </c>
      <c r="K158" s="31">
        <v>3263.9</v>
      </c>
      <c r="L158" s="31">
        <v>3110.65</v>
      </c>
      <c r="M158" s="31">
        <v>4.1300699999999999</v>
      </c>
      <c r="N158" s="1"/>
      <c r="O158" s="1"/>
    </row>
    <row r="159" spans="1:15" ht="12.75" customHeight="1">
      <c r="A159" s="33">
        <v>149</v>
      </c>
      <c r="B159" s="53" t="s">
        <v>113</v>
      </c>
      <c r="C159" s="31">
        <v>289.89999999999998</v>
      </c>
      <c r="D159" s="36">
        <v>291.84999999999997</v>
      </c>
      <c r="E159" s="36">
        <v>285.29999999999995</v>
      </c>
      <c r="F159" s="36">
        <v>280.7</v>
      </c>
      <c r="G159" s="36">
        <v>274.14999999999998</v>
      </c>
      <c r="H159" s="36">
        <v>296.44999999999993</v>
      </c>
      <c r="I159" s="36">
        <v>303</v>
      </c>
      <c r="J159" s="36">
        <v>307.59999999999991</v>
      </c>
      <c r="K159" s="31">
        <v>298.39999999999998</v>
      </c>
      <c r="L159" s="31">
        <v>287.25</v>
      </c>
      <c r="M159" s="31">
        <v>23.63589</v>
      </c>
      <c r="N159" s="1"/>
      <c r="O159" s="1"/>
    </row>
    <row r="160" spans="1:15" ht="12.75" customHeight="1">
      <c r="A160" s="33">
        <v>150</v>
      </c>
      <c r="B160" s="53" t="s">
        <v>379</v>
      </c>
      <c r="C160" s="31">
        <v>403.6</v>
      </c>
      <c r="D160" s="36">
        <v>405.83333333333331</v>
      </c>
      <c r="E160" s="36">
        <v>396.36666666666662</v>
      </c>
      <c r="F160" s="36">
        <v>389.13333333333333</v>
      </c>
      <c r="G160" s="36">
        <v>379.66666666666663</v>
      </c>
      <c r="H160" s="36">
        <v>413.06666666666661</v>
      </c>
      <c r="I160" s="36">
        <v>422.5333333333333</v>
      </c>
      <c r="J160" s="36">
        <v>429.76666666666659</v>
      </c>
      <c r="K160" s="31">
        <v>415.3</v>
      </c>
      <c r="L160" s="31">
        <v>398.6</v>
      </c>
      <c r="M160" s="31">
        <v>1.88286</v>
      </c>
      <c r="N160" s="1"/>
      <c r="O160" s="1"/>
    </row>
    <row r="161" spans="1:15" ht="12.75" customHeight="1">
      <c r="A161" s="33">
        <v>151</v>
      </c>
      <c r="B161" s="53" t="s">
        <v>114</v>
      </c>
      <c r="C161" s="31">
        <v>154.5</v>
      </c>
      <c r="D161" s="36">
        <v>154.48333333333332</v>
      </c>
      <c r="E161" s="36">
        <v>153.26666666666665</v>
      </c>
      <c r="F161" s="36">
        <v>152.03333333333333</v>
      </c>
      <c r="G161" s="36">
        <v>150.81666666666666</v>
      </c>
      <c r="H161" s="36">
        <v>155.71666666666664</v>
      </c>
      <c r="I161" s="36">
        <v>156.93333333333328</v>
      </c>
      <c r="J161" s="36">
        <v>158.16666666666663</v>
      </c>
      <c r="K161" s="31">
        <v>155.69999999999999</v>
      </c>
      <c r="L161" s="31">
        <v>153.25</v>
      </c>
      <c r="M161" s="31">
        <v>69.692120000000003</v>
      </c>
      <c r="N161" s="1"/>
      <c r="O161" s="1"/>
    </row>
    <row r="162" spans="1:15" ht="12.75" customHeight="1">
      <c r="A162" s="33">
        <v>152</v>
      </c>
      <c r="B162" s="53" t="s">
        <v>380</v>
      </c>
      <c r="C162" s="31">
        <v>758.2</v>
      </c>
      <c r="D162" s="36">
        <v>767.03333333333342</v>
      </c>
      <c r="E162" s="36">
        <v>735.21666666666681</v>
      </c>
      <c r="F162" s="36">
        <v>712.23333333333335</v>
      </c>
      <c r="G162" s="36">
        <v>680.41666666666674</v>
      </c>
      <c r="H162" s="36">
        <v>790.01666666666688</v>
      </c>
      <c r="I162" s="36">
        <v>821.83333333333348</v>
      </c>
      <c r="J162" s="36">
        <v>844.81666666666695</v>
      </c>
      <c r="K162" s="31">
        <v>798.85</v>
      </c>
      <c r="L162" s="31">
        <v>744.05</v>
      </c>
      <c r="M162" s="31">
        <v>13.209540000000001</v>
      </c>
      <c r="N162" s="1"/>
      <c r="O162" s="1"/>
    </row>
    <row r="163" spans="1:15" ht="12.75" customHeight="1">
      <c r="A163" s="33">
        <v>153</v>
      </c>
      <c r="B163" s="53" t="s">
        <v>381</v>
      </c>
      <c r="C163" s="31">
        <v>4457.3500000000004</v>
      </c>
      <c r="D163" s="36">
        <v>4484.1333333333332</v>
      </c>
      <c r="E163" s="36">
        <v>4398.3666666666668</v>
      </c>
      <c r="F163" s="36">
        <v>4339.3833333333332</v>
      </c>
      <c r="G163" s="36">
        <v>4253.6166666666668</v>
      </c>
      <c r="H163" s="36">
        <v>4543.1166666666668</v>
      </c>
      <c r="I163" s="36">
        <v>4628.8833333333332</v>
      </c>
      <c r="J163" s="36">
        <v>4687.8666666666668</v>
      </c>
      <c r="K163" s="31">
        <v>4569.8999999999996</v>
      </c>
      <c r="L163" s="31">
        <v>4425.1499999999996</v>
      </c>
      <c r="M163" s="31">
        <v>0.25877</v>
      </c>
      <c r="N163" s="1"/>
      <c r="O163" s="1"/>
    </row>
    <row r="164" spans="1:15" ht="12.75" customHeight="1">
      <c r="A164" s="33">
        <v>154</v>
      </c>
      <c r="B164" s="53" t="s">
        <v>382</v>
      </c>
      <c r="C164" s="31">
        <v>1032.1500000000001</v>
      </c>
      <c r="D164" s="36">
        <v>1040.05</v>
      </c>
      <c r="E164" s="36">
        <v>1020.0999999999999</v>
      </c>
      <c r="F164" s="36">
        <v>1008.05</v>
      </c>
      <c r="G164" s="36">
        <v>988.09999999999991</v>
      </c>
      <c r="H164" s="36">
        <v>1052.0999999999999</v>
      </c>
      <c r="I164" s="36">
        <v>1072.0500000000002</v>
      </c>
      <c r="J164" s="36">
        <v>1084.0999999999999</v>
      </c>
      <c r="K164" s="31">
        <v>1060</v>
      </c>
      <c r="L164" s="31">
        <v>1028</v>
      </c>
      <c r="M164" s="31">
        <v>1.84917</v>
      </c>
      <c r="N164" s="1"/>
      <c r="O164" s="1"/>
    </row>
    <row r="165" spans="1:15" ht="12.75" customHeight="1">
      <c r="A165" s="33">
        <v>155</v>
      </c>
      <c r="B165" s="53" t="s">
        <v>383</v>
      </c>
      <c r="C165" s="31">
        <v>212.5</v>
      </c>
      <c r="D165" s="36">
        <v>214.38333333333333</v>
      </c>
      <c r="E165" s="36">
        <v>208.86666666666665</v>
      </c>
      <c r="F165" s="36">
        <v>205.23333333333332</v>
      </c>
      <c r="G165" s="36">
        <v>199.71666666666664</v>
      </c>
      <c r="H165" s="36">
        <v>218.01666666666665</v>
      </c>
      <c r="I165" s="36">
        <v>223.5333333333333</v>
      </c>
      <c r="J165" s="36">
        <v>227.16666666666666</v>
      </c>
      <c r="K165" s="31">
        <v>219.9</v>
      </c>
      <c r="L165" s="31">
        <v>210.75</v>
      </c>
      <c r="M165" s="31">
        <v>13.758839999999999</v>
      </c>
      <c r="N165" s="1"/>
      <c r="O165" s="1"/>
    </row>
    <row r="166" spans="1:15" ht="12.75" customHeight="1">
      <c r="A166" s="33">
        <v>156</v>
      </c>
      <c r="B166" s="53" t="s">
        <v>384</v>
      </c>
      <c r="C166" s="31">
        <v>175.85</v>
      </c>
      <c r="D166" s="36">
        <v>176.46666666666667</v>
      </c>
      <c r="E166" s="36">
        <v>173.38333333333333</v>
      </c>
      <c r="F166" s="36">
        <v>170.91666666666666</v>
      </c>
      <c r="G166" s="36">
        <v>167.83333333333331</v>
      </c>
      <c r="H166" s="36">
        <v>178.93333333333334</v>
      </c>
      <c r="I166" s="36">
        <v>182.01666666666665</v>
      </c>
      <c r="J166" s="36">
        <v>184.48333333333335</v>
      </c>
      <c r="K166" s="31">
        <v>179.55</v>
      </c>
      <c r="L166" s="31">
        <v>174</v>
      </c>
      <c r="M166" s="31">
        <v>35.804369999999999</v>
      </c>
      <c r="N166" s="1"/>
      <c r="O166" s="1"/>
    </row>
    <row r="167" spans="1:15" ht="12.75" customHeight="1">
      <c r="A167" s="33">
        <v>157</v>
      </c>
      <c r="B167" s="53" t="s">
        <v>850</v>
      </c>
      <c r="C167" s="31">
        <v>735.15</v>
      </c>
      <c r="D167" s="36">
        <v>741.13333333333321</v>
      </c>
      <c r="E167" s="36">
        <v>723.46666666666647</v>
      </c>
      <c r="F167" s="36">
        <v>711.7833333333333</v>
      </c>
      <c r="G167" s="36">
        <v>694.11666666666656</v>
      </c>
      <c r="H167" s="36">
        <v>752.81666666666638</v>
      </c>
      <c r="I167" s="36">
        <v>770.48333333333312</v>
      </c>
      <c r="J167" s="36">
        <v>782.16666666666629</v>
      </c>
      <c r="K167" s="31">
        <v>758.8</v>
      </c>
      <c r="L167" s="31">
        <v>729.45</v>
      </c>
      <c r="M167" s="31">
        <v>251.98901000000001</v>
      </c>
      <c r="N167" s="1"/>
      <c r="O167" s="1"/>
    </row>
    <row r="168" spans="1:15" ht="12.75" customHeight="1">
      <c r="A168" s="33">
        <v>158</v>
      </c>
      <c r="B168" s="53" t="s">
        <v>276</v>
      </c>
      <c r="C168" s="31">
        <v>382.05</v>
      </c>
      <c r="D168" s="36">
        <v>382.18333333333334</v>
      </c>
      <c r="E168" s="36">
        <v>379.86666666666667</v>
      </c>
      <c r="F168" s="36">
        <v>377.68333333333334</v>
      </c>
      <c r="G168" s="36">
        <v>375.36666666666667</v>
      </c>
      <c r="H168" s="36">
        <v>384.36666666666667</v>
      </c>
      <c r="I168" s="36">
        <v>386.68333333333339</v>
      </c>
      <c r="J168" s="36">
        <v>388.86666666666667</v>
      </c>
      <c r="K168" s="31">
        <v>384.5</v>
      </c>
      <c r="L168" s="31">
        <v>380</v>
      </c>
      <c r="M168" s="31">
        <v>16.826409999999999</v>
      </c>
      <c r="N168" s="1"/>
      <c r="O168" s="1"/>
    </row>
    <row r="169" spans="1:15" ht="12.75" customHeight="1">
      <c r="A169" s="33">
        <v>159</v>
      </c>
      <c r="B169" s="53" t="s">
        <v>275</v>
      </c>
      <c r="C169" s="31">
        <v>170.6</v>
      </c>
      <c r="D169" s="36">
        <v>171.26666666666665</v>
      </c>
      <c r="E169" s="36">
        <v>167.5333333333333</v>
      </c>
      <c r="F169" s="36">
        <v>164.46666666666664</v>
      </c>
      <c r="G169" s="36">
        <v>160.73333333333329</v>
      </c>
      <c r="H169" s="36">
        <v>174.33333333333331</v>
      </c>
      <c r="I169" s="36">
        <v>178.06666666666666</v>
      </c>
      <c r="J169" s="36">
        <v>181.13333333333333</v>
      </c>
      <c r="K169" s="31">
        <v>175</v>
      </c>
      <c r="L169" s="31">
        <v>168.2</v>
      </c>
      <c r="M169" s="31">
        <v>31.894189999999998</v>
      </c>
      <c r="N169" s="1"/>
      <c r="O169" s="1"/>
    </row>
    <row r="170" spans="1:15" ht="12.75" customHeight="1">
      <c r="A170" s="33">
        <v>160</v>
      </c>
      <c r="B170" s="53" t="s">
        <v>385</v>
      </c>
      <c r="C170" s="31">
        <v>1230.7</v>
      </c>
      <c r="D170" s="36">
        <v>1235.3499999999999</v>
      </c>
      <c r="E170" s="36">
        <v>1196.6999999999998</v>
      </c>
      <c r="F170" s="36">
        <v>1162.6999999999998</v>
      </c>
      <c r="G170" s="36">
        <v>1124.0499999999997</v>
      </c>
      <c r="H170" s="36">
        <v>1269.3499999999999</v>
      </c>
      <c r="I170" s="36">
        <v>1308</v>
      </c>
      <c r="J170" s="36">
        <v>1342</v>
      </c>
      <c r="K170" s="31">
        <v>1274</v>
      </c>
      <c r="L170" s="31">
        <v>1201.3499999999999</v>
      </c>
      <c r="M170" s="31">
        <v>1.1109500000000001</v>
      </c>
      <c r="N170" s="1"/>
      <c r="O170" s="1"/>
    </row>
    <row r="171" spans="1:15" ht="12.75" customHeight="1">
      <c r="A171" s="33">
        <v>161</v>
      </c>
      <c r="B171" s="53" t="s">
        <v>115</v>
      </c>
      <c r="C171" s="31">
        <v>140.35</v>
      </c>
      <c r="D171" s="36">
        <v>140.83333333333334</v>
      </c>
      <c r="E171" s="36">
        <v>136.86666666666667</v>
      </c>
      <c r="F171" s="36">
        <v>133.38333333333333</v>
      </c>
      <c r="G171" s="36">
        <v>129.41666666666666</v>
      </c>
      <c r="H171" s="36">
        <v>144.31666666666669</v>
      </c>
      <c r="I171" s="36">
        <v>148.28333333333333</v>
      </c>
      <c r="J171" s="36">
        <v>151.76666666666671</v>
      </c>
      <c r="K171" s="31">
        <v>144.80000000000001</v>
      </c>
      <c r="L171" s="31">
        <v>137.35</v>
      </c>
      <c r="M171" s="31">
        <v>189.95777000000001</v>
      </c>
      <c r="N171" s="1"/>
      <c r="O171" s="1"/>
    </row>
    <row r="172" spans="1:15" ht="12.75" customHeight="1">
      <c r="A172" s="33">
        <v>162</v>
      </c>
      <c r="B172" s="53" t="s">
        <v>387</v>
      </c>
      <c r="C172" s="31">
        <v>2754.8</v>
      </c>
      <c r="D172" s="36">
        <v>2753.7666666666664</v>
      </c>
      <c r="E172" s="36">
        <v>2731.083333333333</v>
      </c>
      <c r="F172" s="36">
        <v>2707.3666666666668</v>
      </c>
      <c r="G172" s="36">
        <v>2684.6833333333334</v>
      </c>
      <c r="H172" s="36">
        <v>2777.4833333333327</v>
      </c>
      <c r="I172" s="36">
        <v>2800.1666666666661</v>
      </c>
      <c r="J172" s="36">
        <v>2823.8833333333323</v>
      </c>
      <c r="K172" s="31">
        <v>2776.45</v>
      </c>
      <c r="L172" s="31">
        <v>2730.05</v>
      </c>
      <c r="M172" s="31">
        <v>0.38841999999999999</v>
      </c>
      <c r="N172" s="1"/>
      <c r="O172" s="1"/>
    </row>
    <row r="173" spans="1:15" ht="12.75" customHeight="1">
      <c r="A173" s="33">
        <v>163</v>
      </c>
      <c r="B173" s="53" t="s">
        <v>388</v>
      </c>
      <c r="C173" s="31">
        <v>3388.55</v>
      </c>
      <c r="D173" s="36">
        <v>3390.4</v>
      </c>
      <c r="E173" s="36">
        <v>3369.65</v>
      </c>
      <c r="F173" s="36">
        <v>3350.75</v>
      </c>
      <c r="G173" s="36">
        <v>3330</v>
      </c>
      <c r="H173" s="36">
        <v>3409.3</v>
      </c>
      <c r="I173" s="36">
        <v>3430.05</v>
      </c>
      <c r="J173" s="36">
        <v>3448.9500000000003</v>
      </c>
      <c r="K173" s="31">
        <v>3411.15</v>
      </c>
      <c r="L173" s="31">
        <v>3371.5</v>
      </c>
      <c r="M173" s="31">
        <v>6.4839999999999995E-2</v>
      </c>
      <c r="N173" s="1"/>
      <c r="O173" s="1"/>
    </row>
    <row r="174" spans="1:15" ht="12.75" customHeight="1">
      <c r="A174" s="33">
        <v>164</v>
      </c>
      <c r="B174" s="53" t="s">
        <v>389</v>
      </c>
      <c r="C174" s="31">
        <v>304.3</v>
      </c>
      <c r="D174" s="36">
        <v>305.8</v>
      </c>
      <c r="E174" s="36">
        <v>298.75</v>
      </c>
      <c r="F174" s="36">
        <v>293.2</v>
      </c>
      <c r="G174" s="36">
        <v>286.14999999999998</v>
      </c>
      <c r="H174" s="36">
        <v>311.35000000000002</v>
      </c>
      <c r="I174" s="36">
        <v>318.40000000000009</v>
      </c>
      <c r="J174" s="36">
        <v>323.95000000000005</v>
      </c>
      <c r="K174" s="31">
        <v>312.85000000000002</v>
      </c>
      <c r="L174" s="31">
        <v>300.25</v>
      </c>
      <c r="M174" s="31">
        <v>10.3871</v>
      </c>
      <c r="N174" s="1"/>
      <c r="O174" s="1"/>
    </row>
    <row r="175" spans="1:15" ht="12.75" customHeight="1">
      <c r="A175" s="33">
        <v>165</v>
      </c>
      <c r="B175" s="53" t="s">
        <v>277</v>
      </c>
      <c r="C175" s="31">
        <v>1777.75</v>
      </c>
      <c r="D175" s="36">
        <v>1774.4166666666667</v>
      </c>
      <c r="E175" s="36">
        <v>1755.4333333333334</v>
      </c>
      <c r="F175" s="36">
        <v>1733.1166666666666</v>
      </c>
      <c r="G175" s="36">
        <v>1714.1333333333332</v>
      </c>
      <c r="H175" s="36">
        <v>1796.7333333333336</v>
      </c>
      <c r="I175" s="36">
        <v>1815.7166666666667</v>
      </c>
      <c r="J175" s="36">
        <v>1838.0333333333338</v>
      </c>
      <c r="K175" s="31">
        <v>1793.4</v>
      </c>
      <c r="L175" s="31">
        <v>1752.1</v>
      </c>
      <c r="M175" s="31">
        <v>3.0013000000000001</v>
      </c>
      <c r="N175" s="1"/>
      <c r="O175" s="1"/>
    </row>
    <row r="176" spans="1:15" ht="12.75" customHeight="1">
      <c r="A176" s="33">
        <v>166</v>
      </c>
      <c r="B176" s="53" t="s">
        <v>390</v>
      </c>
      <c r="C176" s="31">
        <v>1690.1</v>
      </c>
      <c r="D176" s="36">
        <v>1695.3666666666668</v>
      </c>
      <c r="E176" s="36">
        <v>1676.7833333333335</v>
      </c>
      <c r="F176" s="36">
        <v>1663.4666666666667</v>
      </c>
      <c r="G176" s="36">
        <v>1644.8833333333334</v>
      </c>
      <c r="H176" s="36">
        <v>1708.6833333333336</v>
      </c>
      <c r="I176" s="36">
        <v>1727.2666666666667</v>
      </c>
      <c r="J176" s="36">
        <v>1740.5833333333337</v>
      </c>
      <c r="K176" s="31">
        <v>1713.95</v>
      </c>
      <c r="L176" s="31">
        <v>1682.05</v>
      </c>
      <c r="M176" s="31">
        <v>1.10263</v>
      </c>
      <c r="N176" s="1"/>
      <c r="O176" s="1"/>
    </row>
    <row r="177" spans="1:15" ht="12.75" customHeight="1">
      <c r="A177" s="33">
        <v>167</v>
      </c>
      <c r="B177" s="53" t="s">
        <v>116</v>
      </c>
      <c r="C177" s="31">
        <v>795.95</v>
      </c>
      <c r="D177" s="36">
        <v>803.35</v>
      </c>
      <c r="E177" s="36">
        <v>779.7</v>
      </c>
      <c r="F177" s="36">
        <v>763.45</v>
      </c>
      <c r="G177" s="36">
        <v>739.80000000000007</v>
      </c>
      <c r="H177" s="36">
        <v>819.6</v>
      </c>
      <c r="I177" s="36">
        <v>843.24999999999989</v>
      </c>
      <c r="J177" s="36">
        <v>859.5</v>
      </c>
      <c r="K177" s="31">
        <v>827</v>
      </c>
      <c r="L177" s="31">
        <v>787.1</v>
      </c>
      <c r="M177" s="31">
        <v>24.023099999999999</v>
      </c>
      <c r="N177" s="1"/>
      <c r="O177" s="1"/>
    </row>
    <row r="178" spans="1:15" ht="12.75" customHeight="1">
      <c r="A178" s="33">
        <v>168</v>
      </c>
      <c r="B178" s="53" t="s">
        <v>855</v>
      </c>
      <c r="C178" s="31">
        <v>934.75</v>
      </c>
      <c r="D178" s="36">
        <v>945.55000000000007</v>
      </c>
      <c r="E178" s="36">
        <v>920.20000000000016</v>
      </c>
      <c r="F178" s="36">
        <v>905.65000000000009</v>
      </c>
      <c r="G178" s="36">
        <v>880.30000000000018</v>
      </c>
      <c r="H178" s="36">
        <v>960.10000000000014</v>
      </c>
      <c r="I178" s="36">
        <v>985.45</v>
      </c>
      <c r="J178" s="36">
        <v>1000.0000000000001</v>
      </c>
      <c r="K178" s="31">
        <v>970.9</v>
      </c>
      <c r="L178" s="31">
        <v>931</v>
      </c>
      <c r="M178" s="31">
        <v>3.2550400000000002</v>
      </c>
      <c r="N178" s="1"/>
      <c r="O178" s="1"/>
    </row>
    <row r="179" spans="1:15" ht="12.75" customHeight="1">
      <c r="A179" s="33">
        <v>169</v>
      </c>
      <c r="B179" s="53" t="s">
        <v>386</v>
      </c>
      <c r="C179" s="31">
        <v>1491.4</v>
      </c>
      <c r="D179" s="36">
        <v>1495.8666666666668</v>
      </c>
      <c r="E179" s="36">
        <v>1482.1333333333337</v>
      </c>
      <c r="F179" s="36">
        <v>1472.8666666666668</v>
      </c>
      <c r="G179" s="36">
        <v>1459.1333333333337</v>
      </c>
      <c r="H179" s="36">
        <v>1505.1333333333337</v>
      </c>
      <c r="I179" s="36">
        <v>1518.8666666666668</v>
      </c>
      <c r="J179" s="36">
        <v>1528.1333333333337</v>
      </c>
      <c r="K179" s="31">
        <v>1509.6</v>
      </c>
      <c r="L179" s="31">
        <v>1486.6</v>
      </c>
      <c r="M179" s="31">
        <v>0.95065</v>
      </c>
      <c r="N179" s="1"/>
      <c r="O179" s="1"/>
    </row>
    <row r="180" spans="1:15" ht="12.75" customHeight="1">
      <c r="A180" s="33">
        <v>170</v>
      </c>
      <c r="B180" s="53" t="s">
        <v>118</v>
      </c>
      <c r="C180" s="31">
        <v>68.900000000000006</v>
      </c>
      <c r="D180" s="36">
        <v>66.016666666666666</v>
      </c>
      <c r="E180" s="36">
        <v>61.633333333333326</v>
      </c>
      <c r="F180" s="36">
        <v>54.36666666666666</v>
      </c>
      <c r="G180" s="36">
        <v>49.98333333333332</v>
      </c>
      <c r="H180" s="36">
        <v>73.283333333333331</v>
      </c>
      <c r="I180" s="36">
        <v>77.666666666666686</v>
      </c>
      <c r="J180" s="36">
        <v>84.933333333333337</v>
      </c>
      <c r="K180" s="31">
        <v>70.400000000000006</v>
      </c>
      <c r="L180" s="31">
        <v>58.75</v>
      </c>
      <c r="M180" s="31">
        <v>4872.1955699999999</v>
      </c>
      <c r="N180" s="1"/>
      <c r="O180" s="1"/>
    </row>
    <row r="181" spans="1:15" ht="12.75" customHeight="1">
      <c r="A181" s="33">
        <v>171</v>
      </c>
      <c r="B181" s="53" t="s">
        <v>391</v>
      </c>
      <c r="C181" s="31">
        <v>1301.5999999999999</v>
      </c>
      <c r="D181" s="36">
        <v>1298.5833333333333</v>
      </c>
      <c r="E181" s="36">
        <v>1278.0166666666664</v>
      </c>
      <c r="F181" s="36">
        <v>1254.4333333333332</v>
      </c>
      <c r="G181" s="36">
        <v>1233.8666666666663</v>
      </c>
      <c r="H181" s="36">
        <v>1322.1666666666665</v>
      </c>
      <c r="I181" s="36">
        <v>1342.7333333333336</v>
      </c>
      <c r="J181" s="36">
        <v>1366.3166666666666</v>
      </c>
      <c r="K181" s="31">
        <v>1319.15</v>
      </c>
      <c r="L181" s="31">
        <v>1275</v>
      </c>
      <c r="M181" s="31">
        <v>1.5441199999999999</v>
      </c>
      <c r="N181" s="1"/>
      <c r="O181" s="1"/>
    </row>
    <row r="182" spans="1:15" ht="12.75" customHeight="1">
      <c r="A182" s="33">
        <v>172</v>
      </c>
      <c r="B182" s="53" t="s">
        <v>392</v>
      </c>
      <c r="C182" s="31">
        <v>2058.65</v>
      </c>
      <c r="D182" s="36">
        <v>2077.25</v>
      </c>
      <c r="E182" s="36">
        <v>2036.4</v>
      </c>
      <c r="F182" s="36">
        <v>2014.15</v>
      </c>
      <c r="G182" s="36">
        <v>1973.3000000000002</v>
      </c>
      <c r="H182" s="36">
        <v>2099.5</v>
      </c>
      <c r="I182" s="36">
        <v>2140.3500000000004</v>
      </c>
      <c r="J182" s="36">
        <v>2162.6</v>
      </c>
      <c r="K182" s="31">
        <v>2118.1</v>
      </c>
      <c r="L182" s="31">
        <v>2055</v>
      </c>
      <c r="M182" s="31">
        <v>0.33007999999999998</v>
      </c>
      <c r="N182" s="1"/>
      <c r="O182" s="1"/>
    </row>
    <row r="183" spans="1:15" ht="12.75" customHeight="1">
      <c r="A183" s="33">
        <v>173</v>
      </c>
      <c r="B183" s="53" t="s">
        <v>393</v>
      </c>
      <c r="C183" s="31">
        <v>520.04999999999995</v>
      </c>
      <c r="D183" s="36">
        <v>521.33333333333337</v>
      </c>
      <c r="E183" s="36">
        <v>512.2166666666667</v>
      </c>
      <c r="F183" s="36">
        <v>504.38333333333333</v>
      </c>
      <c r="G183" s="36">
        <v>495.26666666666665</v>
      </c>
      <c r="H183" s="36">
        <v>529.16666666666674</v>
      </c>
      <c r="I183" s="36">
        <v>538.2833333333333</v>
      </c>
      <c r="J183" s="36">
        <v>546.11666666666679</v>
      </c>
      <c r="K183" s="31">
        <v>530.45000000000005</v>
      </c>
      <c r="L183" s="31">
        <v>513.5</v>
      </c>
      <c r="M183" s="31">
        <v>4.12141</v>
      </c>
      <c r="N183" s="1"/>
      <c r="O183" s="1"/>
    </row>
    <row r="184" spans="1:15" ht="12.75" customHeight="1">
      <c r="A184" s="33">
        <v>174</v>
      </c>
      <c r="B184" s="53" t="s">
        <v>120</v>
      </c>
      <c r="C184" s="31">
        <v>1021.55</v>
      </c>
      <c r="D184" s="36">
        <v>1021.4</v>
      </c>
      <c r="E184" s="36">
        <v>1015.8499999999999</v>
      </c>
      <c r="F184" s="36">
        <v>1010.15</v>
      </c>
      <c r="G184" s="36">
        <v>1004.5999999999999</v>
      </c>
      <c r="H184" s="36">
        <v>1027.0999999999999</v>
      </c>
      <c r="I184" s="36">
        <v>1032.6499999999999</v>
      </c>
      <c r="J184" s="36">
        <v>1038.3499999999999</v>
      </c>
      <c r="K184" s="31">
        <v>1026.95</v>
      </c>
      <c r="L184" s="31">
        <v>1015.7</v>
      </c>
      <c r="M184" s="31">
        <v>5.6382199999999996</v>
      </c>
      <c r="N184" s="1"/>
      <c r="O184" s="1"/>
    </row>
    <row r="185" spans="1:15" ht="12.75" customHeight="1">
      <c r="A185" s="33">
        <v>175</v>
      </c>
      <c r="B185" s="53" t="s">
        <v>394</v>
      </c>
      <c r="C185" s="31">
        <v>668.15</v>
      </c>
      <c r="D185" s="36">
        <v>669.33333333333337</v>
      </c>
      <c r="E185" s="36">
        <v>663.76666666666677</v>
      </c>
      <c r="F185" s="36">
        <v>659.38333333333344</v>
      </c>
      <c r="G185" s="36">
        <v>653.81666666666683</v>
      </c>
      <c r="H185" s="36">
        <v>673.7166666666667</v>
      </c>
      <c r="I185" s="36">
        <v>679.2833333333333</v>
      </c>
      <c r="J185" s="36">
        <v>683.66666666666663</v>
      </c>
      <c r="K185" s="31">
        <v>674.9</v>
      </c>
      <c r="L185" s="31">
        <v>664.95</v>
      </c>
      <c r="M185" s="31">
        <v>2.9555500000000001</v>
      </c>
      <c r="N185" s="1"/>
      <c r="O185" s="1"/>
    </row>
    <row r="186" spans="1:15" ht="12.75" customHeight="1">
      <c r="A186" s="33">
        <v>176</v>
      </c>
      <c r="B186" s="53" t="s">
        <v>121</v>
      </c>
      <c r="C186" s="31">
        <v>1930.15</v>
      </c>
      <c r="D186" s="36">
        <v>1929.5166666666667</v>
      </c>
      <c r="E186" s="36">
        <v>1904.0333333333333</v>
      </c>
      <c r="F186" s="36">
        <v>1877.9166666666667</v>
      </c>
      <c r="G186" s="36">
        <v>1852.4333333333334</v>
      </c>
      <c r="H186" s="36">
        <v>1955.6333333333332</v>
      </c>
      <c r="I186" s="36">
        <v>1981.1166666666663</v>
      </c>
      <c r="J186" s="36">
        <v>2007.2333333333331</v>
      </c>
      <c r="K186" s="31">
        <v>1955</v>
      </c>
      <c r="L186" s="31">
        <v>1903.4</v>
      </c>
      <c r="M186" s="31">
        <v>4.30579</v>
      </c>
      <c r="N186" s="1"/>
      <c r="O186" s="1"/>
    </row>
    <row r="187" spans="1:15" ht="12.75" customHeight="1">
      <c r="A187" s="33">
        <v>177</v>
      </c>
      <c r="B187" s="53" t="s">
        <v>122</v>
      </c>
      <c r="C187" s="31">
        <v>388.45</v>
      </c>
      <c r="D187" s="36">
        <v>390.83333333333331</v>
      </c>
      <c r="E187" s="36">
        <v>382.11666666666662</v>
      </c>
      <c r="F187" s="36">
        <v>375.7833333333333</v>
      </c>
      <c r="G187" s="36">
        <v>367.06666666666661</v>
      </c>
      <c r="H187" s="36">
        <v>397.16666666666663</v>
      </c>
      <c r="I187" s="36">
        <v>405.88333333333333</v>
      </c>
      <c r="J187" s="36">
        <v>412.21666666666664</v>
      </c>
      <c r="K187" s="31">
        <v>399.55</v>
      </c>
      <c r="L187" s="31">
        <v>384.5</v>
      </c>
      <c r="M187" s="31">
        <v>8.0196699999999996</v>
      </c>
      <c r="N187" s="1"/>
      <c r="O187" s="1"/>
    </row>
    <row r="188" spans="1:15" ht="12.75" customHeight="1">
      <c r="A188" s="33">
        <v>178</v>
      </c>
      <c r="B188" s="53" t="s">
        <v>395</v>
      </c>
      <c r="C188" s="31">
        <v>506.45</v>
      </c>
      <c r="D188" s="36">
        <v>509.15000000000003</v>
      </c>
      <c r="E188" s="36">
        <v>498.35</v>
      </c>
      <c r="F188" s="36">
        <v>490.25</v>
      </c>
      <c r="G188" s="36">
        <v>479.45</v>
      </c>
      <c r="H188" s="36">
        <v>517.25</v>
      </c>
      <c r="I188" s="36">
        <v>528.05000000000018</v>
      </c>
      <c r="J188" s="36">
        <v>536.15000000000009</v>
      </c>
      <c r="K188" s="31">
        <v>519.95000000000005</v>
      </c>
      <c r="L188" s="31">
        <v>501.05</v>
      </c>
      <c r="M188" s="31">
        <v>7.8299799999999999</v>
      </c>
      <c r="N188" s="1"/>
      <c r="O188" s="1"/>
    </row>
    <row r="189" spans="1:15" ht="12.75" customHeight="1">
      <c r="A189" s="33">
        <v>179</v>
      </c>
      <c r="B189" s="53" t="s">
        <v>123</v>
      </c>
      <c r="C189" s="31">
        <v>2070.0500000000002</v>
      </c>
      <c r="D189" s="36">
        <v>2070.6666666666665</v>
      </c>
      <c r="E189" s="36">
        <v>2042.0333333333328</v>
      </c>
      <c r="F189" s="36">
        <v>2014.0166666666664</v>
      </c>
      <c r="G189" s="36">
        <v>1985.3833333333328</v>
      </c>
      <c r="H189" s="36">
        <v>2098.6833333333329</v>
      </c>
      <c r="I189" s="36">
        <v>2127.3166666666671</v>
      </c>
      <c r="J189" s="36">
        <v>2155.333333333333</v>
      </c>
      <c r="K189" s="31">
        <v>2099.3000000000002</v>
      </c>
      <c r="L189" s="31">
        <v>2042.65</v>
      </c>
      <c r="M189" s="31">
        <v>5.9243100000000002</v>
      </c>
      <c r="N189" s="1"/>
      <c r="O189" s="1"/>
    </row>
    <row r="190" spans="1:15" ht="12.75" customHeight="1">
      <c r="A190" s="33">
        <v>180</v>
      </c>
      <c r="B190" s="53" t="s">
        <v>396</v>
      </c>
      <c r="C190" s="31">
        <v>892.85</v>
      </c>
      <c r="D190" s="36">
        <v>890.85</v>
      </c>
      <c r="E190" s="36">
        <v>879.90000000000009</v>
      </c>
      <c r="F190" s="36">
        <v>866.95</v>
      </c>
      <c r="G190" s="36">
        <v>856.00000000000011</v>
      </c>
      <c r="H190" s="36">
        <v>903.80000000000007</v>
      </c>
      <c r="I190" s="36">
        <v>914.75000000000011</v>
      </c>
      <c r="J190" s="36">
        <v>927.7</v>
      </c>
      <c r="K190" s="31">
        <v>901.8</v>
      </c>
      <c r="L190" s="31">
        <v>877.9</v>
      </c>
      <c r="M190" s="31">
        <v>1.8426199999999999</v>
      </c>
      <c r="N190" s="1"/>
      <c r="O190" s="1"/>
    </row>
    <row r="191" spans="1:15" ht="12.75" customHeight="1">
      <c r="A191" s="33">
        <v>181</v>
      </c>
      <c r="B191" s="53" t="s">
        <v>397</v>
      </c>
      <c r="C191" s="31">
        <v>339.8</v>
      </c>
      <c r="D191" s="36">
        <v>340.26666666666665</v>
      </c>
      <c r="E191" s="36">
        <v>337.0333333333333</v>
      </c>
      <c r="F191" s="36">
        <v>334.26666666666665</v>
      </c>
      <c r="G191" s="36">
        <v>331.0333333333333</v>
      </c>
      <c r="H191" s="36">
        <v>343.0333333333333</v>
      </c>
      <c r="I191" s="36">
        <v>346.26666666666665</v>
      </c>
      <c r="J191" s="36">
        <v>349.0333333333333</v>
      </c>
      <c r="K191" s="31">
        <v>343.5</v>
      </c>
      <c r="L191" s="31">
        <v>337.5</v>
      </c>
      <c r="M191" s="31">
        <v>2.12412</v>
      </c>
      <c r="N191" s="1"/>
      <c r="O191" s="1"/>
    </row>
    <row r="192" spans="1:15" ht="12.75" customHeight="1">
      <c r="A192" s="33">
        <v>182</v>
      </c>
      <c r="B192" s="53" t="s">
        <v>398</v>
      </c>
      <c r="C192" s="31">
        <v>2198.35</v>
      </c>
      <c r="D192" s="36">
        <v>2198.7166666666667</v>
      </c>
      <c r="E192" s="36">
        <v>2187.6333333333332</v>
      </c>
      <c r="F192" s="36">
        <v>2176.9166666666665</v>
      </c>
      <c r="G192" s="36">
        <v>2165.833333333333</v>
      </c>
      <c r="H192" s="36">
        <v>2209.4333333333334</v>
      </c>
      <c r="I192" s="36">
        <v>2220.5166666666664</v>
      </c>
      <c r="J192" s="36">
        <v>2231.2333333333336</v>
      </c>
      <c r="K192" s="31">
        <v>2209.8000000000002</v>
      </c>
      <c r="L192" s="31">
        <v>2188</v>
      </c>
      <c r="M192" s="31">
        <v>0.31176999999999999</v>
      </c>
      <c r="N192" s="1"/>
      <c r="O192" s="1"/>
    </row>
    <row r="193" spans="1:15" ht="12.75" customHeight="1">
      <c r="A193" s="33">
        <v>183</v>
      </c>
      <c r="B193" s="53" t="s">
        <v>399</v>
      </c>
      <c r="C193" s="31">
        <v>744.5</v>
      </c>
      <c r="D193" s="36">
        <v>748.2833333333333</v>
      </c>
      <c r="E193" s="36">
        <v>732.21666666666658</v>
      </c>
      <c r="F193" s="36">
        <v>719.93333333333328</v>
      </c>
      <c r="G193" s="36">
        <v>703.86666666666656</v>
      </c>
      <c r="H193" s="36">
        <v>760.56666666666661</v>
      </c>
      <c r="I193" s="36">
        <v>776.63333333333321</v>
      </c>
      <c r="J193" s="36">
        <v>788.91666666666663</v>
      </c>
      <c r="K193" s="31">
        <v>764.35</v>
      </c>
      <c r="L193" s="31">
        <v>736</v>
      </c>
      <c r="M193" s="31">
        <v>0.94977</v>
      </c>
      <c r="N193" s="1"/>
      <c r="O193" s="1"/>
    </row>
    <row r="194" spans="1:15" ht="12.75" customHeight="1">
      <c r="A194" s="33">
        <v>184</v>
      </c>
      <c r="B194" s="53" t="s">
        <v>400</v>
      </c>
      <c r="C194" s="31">
        <v>369.6</v>
      </c>
      <c r="D194" s="36">
        <v>374.0333333333333</v>
      </c>
      <c r="E194" s="36">
        <v>360.66666666666663</v>
      </c>
      <c r="F194" s="36">
        <v>351.73333333333335</v>
      </c>
      <c r="G194" s="36">
        <v>338.36666666666667</v>
      </c>
      <c r="H194" s="36">
        <v>382.96666666666658</v>
      </c>
      <c r="I194" s="36">
        <v>396.33333333333326</v>
      </c>
      <c r="J194" s="36">
        <v>405.26666666666654</v>
      </c>
      <c r="K194" s="31">
        <v>387.4</v>
      </c>
      <c r="L194" s="31">
        <v>365.1</v>
      </c>
      <c r="M194" s="31">
        <v>5.8530499999999996</v>
      </c>
      <c r="N194" s="1"/>
      <c r="O194" s="1"/>
    </row>
    <row r="195" spans="1:15" ht="12.75" customHeight="1">
      <c r="A195" s="33">
        <v>185</v>
      </c>
      <c r="B195" s="53" t="s">
        <v>401</v>
      </c>
      <c r="C195" s="31">
        <v>2843.25</v>
      </c>
      <c r="D195" s="36">
        <v>2843.6666666666665</v>
      </c>
      <c r="E195" s="36">
        <v>2812.333333333333</v>
      </c>
      <c r="F195" s="36">
        <v>2781.4166666666665</v>
      </c>
      <c r="G195" s="36">
        <v>2750.083333333333</v>
      </c>
      <c r="H195" s="36">
        <v>2874.583333333333</v>
      </c>
      <c r="I195" s="36">
        <v>2905.9166666666661</v>
      </c>
      <c r="J195" s="36">
        <v>2936.833333333333</v>
      </c>
      <c r="K195" s="31">
        <v>2875</v>
      </c>
      <c r="L195" s="31">
        <v>2812.75</v>
      </c>
      <c r="M195" s="31">
        <v>0.91413999999999995</v>
      </c>
      <c r="N195" s="1"/>
      <c r="O195" s="1"/>
    </row>
    <row r="196" spans="1:15" ht="12.75" customHeight="1">
      <c r="A196" s="33">
        <v>186</v>
      </c>
      <c r="B196" s="53" t="s">
        <v>124</v>
      </c>
      <c r="C196" s="31">
        <v>440.3</v>
      </c>
      <c r="D196" s="36">
        <v>442</v>
      </c>
      <c r="E196" s="36">
        <v>437.75</v>
      </c>
      <c r="F196" s="36">
        <v>435.2</v>
      </c>
      <c r="G196" s="36">
        <v>430.95</v>
      </c>
      <c r="H196" s="36">
        <v>444.55</v>
      </c>
      <c r="I196" s="36">
        <v>448.8</v>
      </c>
      <c r="J196" s="36">
        <v>451.35</v>
      </c>
      <c r="K196" s="31">
        <v>446.25</v>
      </c>
      <c r="L196" s="31">
        <v>439.45</v>
      </c>
      <c r="M196" s="31">
        <v>20.987490000000001</v>
      </c>
      <c r="N196" s="1"/>
      <c r="O196" s="1"/>
    </row>
    <row r="197" spans="1:15" ht="12.75" customHeight="1">
      <c r="A197" s="33">
        <v>187</v>
      </c>
      <c r="B197" s="53" t="s">
        <v>119</v>
      </c>
      <c r="C197" s="31">
        <v>718.55</v>
      </c>
      <c r="D197" s="36">
        <v>723.98333333333323</v>
      </c>
      <c r="E197" s="36">
        <v>704.71666666666647</v>
      </c>
      <c r="F197" s="36">
        <v>690.88333333333321</v>
      </c>
      <c r="G197" s="36">
        <v>671.61666666666645</v>
      </c>
      <c r="H197" s="36">
        <v>737.81666666666649</v>
      </c>
      <c r="I197" s="36">
        <v>757.08333333333314</v>
      </c>
      <c r="J197" s="36">
        <v>770.91666666666652</v>
      </c>
      <c r="K197" s="31">
        <v>743.25</v>
      </c>
      <c r="L197" s="31">
        <v>710.15</v>
      </c>
      <c r="M197" s="31">
        <v>8.1596100000000007</v>
      </c>
      <c r="N197" s="1"/>
      <c r="O197" s="1"/>
    </row>
    <row r="198" spans="1:15" ht="12.75" customHeight="1">
      <c r="A198" s="33">
        <v>188</v>
      </c>
      <c r="B198" s="53" t="s">
        <v>402</v>
      </c>
      <c r="C198" s="31">
        <v>150.35</v>
      </c>
      <c r="D198" s="36">
        <v>151.78333333333333</v>
      </c>
      <c r="E198" s="36">
        <v>146.91666666666666</v>
      </c>
      <c r="F198" s="36">
        <v>143.48333333333332</v>
      </c>
      <c r="G198" s="36">
        <v>138.61666666666665</v>
      </c>
      <c r="H198" s="36">
        <v>155.21666666666667</v>
      </c>
      <c r="I198" s="36">
        <v>160.08333333333334</v>
      </c>
      <c r="J198" s="36">
        <v>163.51666666666668</v>
      </c>
      <c r="K198" s="31">
        <v>156.65</v>
      </c>
      <c r="L198" s="31">
        <v>148.35</v>
      </c>
      <c r="M198" s="31">
        <v>32.129089999999998</v>
      </c>
      <c r="N198" s="1"/>
      <c r="O198" s="1"/>
    </row>
    <row r="199" spans="1:15" ht="12.75" customHeight="1">
      <c r="A199" s="33">
        <v>189</v>
      </c>
      <c r="B199" s="53" t="s">
        <v>403</v>
      </c>
      <c r="C199" s="31">
        <v>223</v>
      </c>
      <c r="D199" s="36">
        <v>224.33333333333334</v>
      </c>
      <c r="E199" s="36">
        <v>217.16666666666669</v>
      </c>
      <c r="F199" s="36">
        <v>211.33333333333334</v>
      </c>
      <c r="G199" s="36">
        <v>204.16666666666669</v>
      </c>
      <c r="H199" s="36">
        <v>230.16666666666669</v>
      </c>
      <c r="I199" s="36">
        <v>237.33333333333337</v>
      </c>
      <c r="J199" s="36">
        <v>243.16666666666669</v>
      </c>
      <c r="K199" s="31">
        <v>231.5</v>
      </c>
      <c r="L199" s="31">
        <v>218.5</v>
      </c>
      <c r="M199" s="31">
        <v>62.26041</v>
      </c>
      <c r="N199" s="1"/>
      <c r="O199" s="1"/>
    </row>
    <row r="200" spans="1:15" ht="12.75" customHeight="1">
      <c r="A200" s="33">
        <v>190</v>
      </c>
      <c r="B200" s="53" t="s">
        <v>278</v>
      </c>
      <c r="C200" s="31">
        <v>297.95</v>
      </c>
      <c r="D200" s="36">
        <v>295.65000000000003</v>
      </c>
      <c r="E200" s="36">
        <v>288.60000000000008</v>
      </c>
      <c r="F200" s="36">
        <v>279.25000000000006</v>
      </c>
      <c r="G200" s="36">
        <v>272.2000000000001</v>
      </c>
      <c r="H200" s="36">
        <v>305.00000000000006</v>
      </c>
      <c r="I200" s="36">
        <v>312.05</v>
      </c>
      <c r="J200" s="36">
        <v>321.40000000000003</v>
      </c>
      <c r="K200" s="31">
        <v>302.7</v>
      </c>
      <c r="L200" s="31">
        <v>286.3</v>
      </c>
      <c r="M200" s="31">
        <v>40.729930000000003</v>
      </c>
      <c r="N200" s="1"/>
      <c r="O200" s="1"/>
    </row>
    <row r="201" spans="1:15" ht="12.75" customHeight="1">
      <c r="A201" s="33">
        <v>191</v>
      </c>
      <c r="B201" s="53" t="s">
        <v>404</v>
      </c>
      <c r="C201" s="31">
        <v>1719.9</v>
      </c>
      <c r="D201" s="36">
        <v>1728.6166666666668</v>
      </c>
      <c r="E201" s="36">
        <v>1697.3333333333335</v>
      </c>
      <c r="F201" s="36">
        <v>1674.7666666666667</v>
      </c>
      <c r="G201" s="36">
        <v>1643.4833333333333</v>
      </c>
      <c r="H201" s="36">
        <v>1751.1833333333336</v>
      </c>
      <c r="I201" s="36">
        <v>1782.4666666666669</v>
      </c>
      <c r="J201" s="36">
        <v>1805.0333333333338</v>
      </c>
      <c r="K201" s="31">
        <v>1759.9</v>
      </c>
      <c r="L201" s="31">
        <v>1706.05</v>
      </c>
      <c r="M201" s="31">
        <v>1.6286099999999999</v>
      </c>
      <c r="N201" s="1"/>
      <c r="O201" s="1"/>
    </row>
    <row r="202" spans="1:15" ht="12.75" customHeight="1">
      <c r="A202" s="33">
        <v>192</v>
      </c>
      <c r="B202" s="53" t="s">
        <v>407</v>
      </c>
      <c r="C202" s="31">
        <v>882.7</v>
      </c>
      <c r="D202" s="36">
        <v>883.33333333333337</v>
      </c>
      <c r="E202" s="36">
        <v>866.76666666666677</v>
      </c>
      <c r="F202" s="36">
        <v>850.83333333333337</v>
      </c>
      <c r="G202" s="36">
        <v>834.26666666666677</v>
      </c>
      <c r="H202" s="36">
        <v>899.26666666666677</v>
      </c>
      <c r="I202" s="36">
        <v>915.83333333333337</v>
      </c>
      <c r="J202" s="36">
        <v>931.76666666666677</v>
      </c>
      <c r="K202" s="31">
        <v>899.9</v>
      </c>
      <c r="L202" s="31">
        <v>867.4</v>
      </c>
      <c r="M202" s="31">
        <v>14.891069999999999</v>
      </c>
      <c r="N202" s="1"/>
      <c r="O202" s="1"/>
    </row>
    <row r="203" spans="1:15" ht="12.75" customHeight="1">
      <c r="A203" s="33">
        <v>193</v>
      </c>
      <c r="B203" s="53" t="s">
        <v>126</v>
      </c>
      <c r="C203" s="31">
        <v>1343</v>
      </c>
      <c r="D203" s="36">
        <v>1344</v>
      </c>
      <c r="E203" s="36">
        <v>1331</v>
      </c>
      <c r="F203" s="36">
        <v>1319</v>
      </c>
      <c r="G203" s="36">
        <v>1306</v>
      </c>
      <c r="H203" s="36">
        <v>1356</v>
      </c>
      <c r="I203" s="36">
        <v>1369</v>
      </c>
      <c r="J203" s="36">
        <v>1381</v>
      </c>
      <c r="K203" s="31">
        <v>1357</v>
      </c>
      <c r="L203" s="31">
        <v>1332</v>
      </c>
      <c r="M203" s="31">
        <v>5.1446300000000003</v>
      </c>
      <c r="N203" s="1"/>
      <c r="O203" s="1"/>
    </row>
    <row r="204" spans="1:15" ht="12.75" customHeight="1">
      <c r="A204" s="33">
        <v>194</v>
      </c>
      <c r="B204" s="53" t="s">
        <v>127</v>
      </c>
      <c r="C204" s="31">
        <v>1364.1</v>
      </c>
      <c r="D204" s="36">
        <v>1354.3500000000001</v>
      </c>
      <c r="E204" s="36">
        <v>1338.7500000000002</v>
      </c>
      <c r="F204" s="36">
        <v>1313.4</v>
      </c>
      <c r="G204" s="36">
        <v>1297.8000000000002</v>
      </c>
      <c r="H204" s="36">
        <v>1379.7000000000003</v>
      </c>
      <c r="I204" s="36">
        <v>1395.3000000000002</v>
      </c>
      <c r="J204" s="36">
        <v>1420.6500000000003</v>
      </c>
      <c r="K204" s="31">
        <v>1369.95</v>
      </c>
      <c r="L204" s="31">
        <v>1329</v>
      </c>
      <c r="M204" s="31">
        <v>45.09751</v>
      </c>
      <c r="N204" s="1"/>
      <c r="O204" s="1"/>
    </row>
    <row r="205" spans="1:15" ht="12.75" customHeight="1">
      <c r="A205" s="33">
        <v>195</v>
      </c>
      <c r="B205" s="53" t="s">
        <v>128</v>
      </c>
      <c r="C205" s="31">
        <v>2987.05</v>
      </c>
      <c r="D205" s="36">
        <v>2990.8833333333332</v>
      </c>
      <c r="E205" s="36">
        <v>2969.0666666666666</v>
      </c>
      <c r="F205" s="36">
        <v>2951.0833333333335</v>
      </c>
      <c r="G205" s="36">
        <v>2929.2666666666669</v>
      </c>
      <c r="H205" s="36">
        <v>3008.8666666666663</v>
      </c>
      <c r="I205" s="36">
        <v>3030.6833333333329</v>
      </c>
      <c r="J205" s="36">
        <v>3048.6666666666661</v>
      </c>
      <c r="K205" s="31">
        <v>3012.7</v>
      </c>
      <c r="L205" s="31">
        <v>2972.9</v>
      </c>
      <c r="M205" s="31">
        <v>4.8726900000000004</v>
      </c>
      <c r="N205" s="1"/>
      <c r="O205" s="1"/>
    </row>
    <row r="206" spans="1:15" ht="12.75" customHeight="1">
      <c r="A206" s="33">
        <v>196</v>
      </c>
      <c r="B206" s="53" t="s">
        <v>129</v>
      </c>
      <c r="C206" s="31">
        <v>1653.2</v>
      </c>
      <c r="D206" s="36">
        <v>1646.2166666666665</v>
      </c>
      <c r="E206" s="36">
        <v>1637.4333333333329</v>
      </c>
      <c r="F206" s="36">
        <v>1621.6666666666665</v>
      </c>
      <c r="G206" s="36">
        <v>1612.883333333333</v>
      </c>
      <c r="H206" s="36">
        <v>1661.9833333333329</v>
      </c>
      <c r="I206" s="36">
        <v>1670.7666666666662</v>
      </c>
      <c r="J206" s="36">
        <v>1686.5333333333328</v>
      </c>
      <c r="K206" s="31">
        <v>1655</v>
      </c>
      <c r="L206" s="31">
        <v>1630.45</v>
      </c>
      <c r="M206" s="31">
        <v>168.64018999999999</v>
      </c>
      <c r="N206" s="1"/>
      <c r="O206" s="1"/>
    </row>
    <row r="207" spans="1:15" ht="12.75" customHeight="1">
      <c r="A207" s="33">
        <v>197</v>
      </c>
      <c r="B207" s="53" t="s">
        <v>130</v>
      </c>
      <c r="C207" s="31">
        <v>671.25</v>
      </c>
      <c r="D207" s="36">
        <v>674.08333333333337</v>
      </c>
      <c r="E207" s="36">
        <v>664.16666666666674</v>
      </c>
      <c r="F207" s="36">
        <v>657.08333333333337</v>
      </c>
      <c r="G207" s="36">
        <v>647.16666666666674</v>
      </c>
      <c r="H207" s="36">
        <v>681.16666666666674</v>
      </c>
      <c r="I207" s="36">
        <v>691.08333333333348</v>
      </c>
      <c r="J207" s="36">
        <v>698.16666666666674</v>
      </c>
      <c r="K207" s="31">
        <v>684</v>
      </c>
      <c r="L207" s="31">
        <v>667</v>
      </c>
      <c r="M207" s="31">
        <v>27.130749999999999</v>
      </c>
      <c r="N207" s="1"/>
      <c r="O207" s="1"/>
    </row>
    <row r="208" spans="1:15" ht="12.75" customHeight="1">
      <c r="A208" s="33">
        <v>198</v>
      </c>
      <c r="B208" s="53" t="s">
        <v>131</v>
      </c>
      <c r="C208" s="31">
        <v>3715.75</v>
      </c>
      <c r="D208" s="36">
        <v>3736.75</v>
      </c>
      <c r="E208" s="36">
        <v>3671.4</v>
      </c>
      <c r="F208" s="36">
        <v>3627.05</v>
      </c>
      <c r="G208" s="36">
        <v>3561.7000000000003</v>
      </c>
      <c r="H208" s="36">
        <v>3781.1</v>
      </c>
      <c r="I208" s="36">
        <v>3846.4500000000003</v>
      </c>
      <c r="J208" s="36">
        <v>3890.7999999999997</v>
      </c>
      <c r="K208" s="31">
        <v>3802.1</v>
      </c>
      <c r="L208" s="31">
        <v>3692.4</v>
      </c>
      <c r="M208" s="31">
        <v>7.7933199999999996</v>
      </c>
      <c r="N208" s="1"/>
      <c r="O208" s="1"/>
    </row>
    <row r="209" spans="1:15" ht="12.75" customHeight="1">
      <c r="A209" s="33">
        <v>199</v>
      </c>
      <c r="B209" s="53" t="s">
        <v>405</v>
      </c>
      <c r="C209" s="31">
        <v>68.3</v>
      </c>
      <c r="D209" s="36">
        <v>69.166666666666671</v>
      </c>
      <c r="E209" s="36">
        <v>66.933333333333337</v>
      </c>
      <c r="F209" s="36">
        <v>65.566666666666663</v>
      </c>
      <c r="G209" s="36">
        <v>63.333333333333329</v>
      </c>
      <c r="H209" s="36">
        <v>70.533333333333346</v>
      </c>
      <c r="I209" s="36">
        <v>72.766666666666666</v>
      </c>
      <c r="J209" s="36">
        <v>74.133333333333354</v>
      </c>
      <c r="K209" s="31">
        <v>71.400000000000006</v>
      </c>
      <c r="L209" s="31">
        <v>67.8</v>
      </c>
      <c r="M209" s="31">
        <v>97.251909999999995</v>
      </c>
      <c r="N209" s="1"/>
      <c r="O209" s="1"/>
    </row>
    <row r="210" spans="1:15" ht="12.75" customHeight="1">
      <c r="A210" s="33">
        <v>200</v>
      </c>
      <c r="B210" s="53" t="s">
        <v>409</v>
      </c>
      <c r="C210" s="31">
        <v>285.2</v>
      </c>
      <c r="D210" s="36">
        <v>286.2833333333333</v>
      </c>
      <c r="E210" s="36">
        <v>283.41666666666663</v>
      </c>
      <c r="F210" s="36">
        <v>281.63333333333333</v>
      </c>
      <c r="G210" s="36">
        <v>278.76666666666665</v>
      </c>
      <c r="H210" s="36">
        <v>288.06666666666661</v>
      </c>
      <c r="I210" s="36">
        <v>290.93333333333328</v>
      </c>
      <c r="J210" s="36">
        <v>292.71666666666658</v>
      </c>
      <c r="K210" s="31">
        <v>289.14999999999998</v>
      </c>
      <c r="L210" s="31">
        <v>284.5</v>
      </c>
      <c r="M210" s="31">
        <v>1.30376</v>
      </c>
      <c r="N210" s="1"/>
      <c r="O210" s="1"/>
    </row>
    <row r="211" spans="1:15" ht="12.75" customHeight="1">
      <c r="A211" s="33">
        <v>201</v>
      </c>
      <c r="B211" s="53" t="s">
        <v>133</v>
      </c>
      <c r="C211" s="31">
        <v>520.35</v>
      </c>
      <c r="D211" s="36">
        <v>519.80000000000007</v>
      </c>
      <c r="E211" s="36">
        <v>514.55000000000018</v>
      </c>
      <c r="F211" s="36">
        <v>508.75000000000011</v>
      </c>
      <c r="G211" s="36">
        <v>503.50000000000023</v>
      </c>
      <c r="H211" s="36">
        <v>525.60000000000014</v>
      </c>
      <c r="I211" s="36">
        <v>530.84999999999991</v>
      </c>
      <c r="J211" s="36">
        <v>536.65000000000009</v>
      </c>
      <c r="K211" s="31">
        <v>525.04999999999995</v>
      </c>
      <c r="L211" s="31">
        <v>514</v>
      </c>
      <c r="M211" s="31">
        <v>37.339979999999997</v>
      </c>
      <c r="N211" s="1"/>
      <c r="O211" s="1"/>
    </row>
    <row r="212" spans="1:15" ht="12.75" customHeight="1">
      <c r="A212" s="33">
        <v>202</v>
      </c>
      <c r="B212" s="53" t="s">
        <v>410</v>
      </c>
      <c r="C212" s="31">
        <v>999.3</v>
      </c>
      <c r="D212" s="36">
        <v>1004.5333333333333</v>
      </c>
      <c r="E212" s="36">
        <v>988.06666666666661</v>
      </c>
      <c r="F212" s="36">
        <v>976.83333333333326</v>
      </c>
      <c r="G212" s="36">
        <v>960.36666666666656</v>
      </c>
      <c r="H212" s="36">
        <v>1015.7666666666667</v>
      </c>
      <c r="I212" s="36">
        <v>1032.2333333333333</v>
      </c>
      <c r="J212" s="36">
        <v>1043.4666666666667</v>
      </c>
      <c r="K212" s="31">
        <v>1021</v>
      </c>
      <c r="L212" s="31">
        <v>993.3</v>
      </c>
      <c r="M212" s="31">
        <v>0.24473</v>
      </c>
      <c r="N212" s="1"/>
      <c r="O212" s="1"/>
    </row>
    <row r="213" spans="1:15" ht="12.75" customHeight="1">
      <c r="A213" s="33">
        <v>203</v>
      </c>
      <c r="B213" s="53" t="s">
        <v>125</v>
      </c>
      <c r="C213" s="31">
        <v>2733.65</v>
      </c>
      <c r="D213" s="36">
        <v>2735.6333333333337</v>
      </c>
      <c r="E213" s="36">
        <v>2688.0666666666675</v>
      </c>
      <c r="F213" s="36">
        <v>2642.483333333334</v>
      </c>
      <c r="G213" s="36">
        <v>2594.9166666666679</v>
      </c>
      <c r="H213" s="36">
        <v>2781.2166666666672</v>
      </c>
      <c r="I213" s="36">
        <v>2828.7833333333338</v>
      </c>
      <c r="J213" s="36">
        <v>2874.3666666666668</v>
      </c>
      <c r="K213" s="31">
        <v>2783.2</v>
      </c>
      <c r="L213" s="31">
        <v>2690.05</v>
      </c>
      <c r="M213" s="31">
        <v>28.335750000000001</v>
      </c>
      <c r="N213" s="1"/>
      <c r="O213" s="1"/>
    </row>
    <row r="214" spans="1:15" ht="12.75" customHeight="1">
      <c r="A214" s="33">
        <v>204</v>
      </c>
      <c r="B214" s="53" t="s">
        <v>134</v>
      </c>
      <c r="C214" s="31">
        <v>186.2</v>
      </c>
      <c r="D214" s="36">
        <v>187.06666666666669</v>
      </c>
      <c r="E214" s="36">
        <v>182.13333333333338</v>
      </c>
      <c r="F214" s="36">
        <v>178.06666666666669</v>
      </c>
      <c r="G214" s="36">
        <v>173.13333333333338</v>
      </c>
      <c r="H214" s="36">
        <v>191.13333333333338</v>
      </c>
      <c r="I214" s="36">
        <v>196.06666666666672</v>
      </c>
      <c r="J214" s="36">
        <v>200.13333333333338</v>
      </c>
      <c r="K214" s="31">
        <v>192</v>
      </c>
      <c r="L214" s="31">
        <v>183</v>
      </c>
      <c r="M214" s="31">
        <v>265.49698000000001</v>
      </c>
      <c r="N214" s="1"/>
      <c r="O214" s="1"/>
    </row>
    <row r="215" spans="1:15" ht="12.75" customHeight="1">
      <c r="A215" s="33">
        <v>205</v>
      </c>
      <c r="B215" s="53" t="s">
        <v>135</v>
      </c>
      <c r="C215" s="31">
        <v>377.5</v>
      </c>
      <c r="D215" s="36">
        <v>379.13333333333338</v>
      </c>
      <c r="E215" s="36">
        <v>371.46666666666675</v>
      </c>
      <c r="F215" s="36">
        <v>365.43333333333339</v>
      </c>
      <c r="G215" s="36">
        <v>357.76666666666677</v>
      </c>
      <c r="H215" s="36">
        <v>385.16666666666674</v>
      </c>
      <c r="I215" s="36">
        <v>392.83333333333337</v>
      </c>
      <c r="J215" s="36">
        <v>398.86666666666673</v>
      </c>
      <c r="K215" s="31">
        <v>386.8</v>
      </c>
      <c r="L215" s="31">
        <v>373.1</v>
      </c>
      <c r="M215" s="31">
        <v>56.425789999999999</v>
      </c>
      <c r="N215" s="1"/>
      <c r="O215" s="1"/>
    </row>
    <row r="216" spans="1:15" ht="12.75" customHeight="1">
      <c r="A216" s="33">
        <v>206</v>
      </c>
      <c r="B216" s="53" t="s">
        <v>136</v>
      </c>
      <c r="C216" s="31">
        <v>2522.3000000000002</v>
      </c>
      <c r="D216" s="36">
        <v>2521.5166666666669</v>
      </c>
      <c r="E216" s="36">
        <v>2509.0833333333339</v>
      </c>
      <c r="F216" s="36">
        <v>2495.8666666666672</v>
      </c>
      <c r="G216" s="36">
        <v>2483.4333333333343</v>
      </c>
      <c r="H216" s="36">
        <v>2534.7333333333336</v>
      </c>
      <c r="I216" s="36">
        <v>2547.166666666667</v>
      </c>
      <c r="J216" s="36">
        <v>2560.3833333333332</v>
      </c>
      <c r="K216" s="31">
        <v>2533.9499999999998</v>
      </c>
      <c r="L216" s="31">
        <v>2508.3000000000002</v>
      </c>
      <c r="M216" s="31">
        <v>16.058050000000001</v>
      </c>
      <c r="N216" s="1"/>
      <c r="O216" s="1"/>
    </row>
    <row r="217" spans="1:15" ht="12.75" customHeight="1">
      <c r="A217" s="33">
        <v>207</v>
      </c>
      <c r="B217" s="53" t="s">
        <v>279</v>
      </c>
      <c r="C217" s="31">
        <v>322.64999999999998</v>
      </c>
      <c r="D217" s="36">
        <v>322.91666666666669</v>
      </c>
      <c r="E217" s="36">
        <v>319.93333333333339</v>
      </c>
      <c r="F217" s="36">
        <v>317.2166666666667</v>
      </c>
      <c r="G217" s="36">
        <v>314.23333333333341</v>
      </c>
      <c r="H217" s="36">
        <v>325.63333333333338</v>
      </c>
      <c r="I217" s="36">
        <v>328.61666666666662</v>
      </c>
      <c r="J217" s="36">
        <v>331.33333333333337</v>
      </c>
      <c r="K217" s="31">
        <v>325.89999999999998</v>
      </c>
      <c r="L217" s="31">
        <v>320.2</v>
      </c>
      <c r="M217" s="31">
        <v>6.7645600000000004</v>
      </c>
      <c r="N217" s="1"/>
      <c r="O217" s="1"/>
    </row>
    <row r="218" spans="1:15" ht="12.75" customHeight="1">
      <c r="A218" s="33">
        <v>208</v>
      </c>
      <c r="B218" s="53" t="s">
        <v>411</v>
      </c>
      <c r="C218" s="31">
        <v>4839.7</v>
      </c>
      <c r="D218" s="36">
        <v>4855.3833333333332</v>
      </c>
      <c r="E218" s="36">
        <v>4800.8166666666666</v>
      </c>
      <c r="F218" s="36">
        <v>4761.9333333333334</v>
      </c>
      <c r="G218" s="36">
        <v>4707.3666666666668</v>
      </c>
      <c r="H218" s="36">
        <v>4894.2666666666664</v>
      </c>
      <c r="I218" s="36">
        <v>4948.8333333333321</v>
      </c>
      <c r="J218" s="36">
        <v>4987.7166666666662</v>
      </c>
      <c r="K218" s="31">
        <v>4909.95</v>
      </c>
      <c r="L218" s="31">
        <v>4816.5</v>
      </c>
      <c r="M218" s="31">
        <v>0.24765000000000001</v>
      </c>
      <c r="N218" s="1"/>
      <c r="O218" s="1"/>
    </row>
    <row r="219" spans="1:15" ht="12.75" customHeight="1">
      <c r="A219" s="33">
        <v>209</v>
      </c>
      <c r="B219" s="53" t="s">
        <v>406</v>
      </c>
      <c r="C219" s="31">
        <v>532.85</v>
      </c>
      <c r="D219" s="36">
        <v>535.85</v>
      </c>
      <c r="E219" s="36">
        <v>527</v>
      </c>
      <c r="F219" s="36">
        <v>521.15</v>
      </c>
      <c r="G219" s="36">
        <v>512.29999999999995</v>
      </c>
      <c r="H219" s="36">
        <v>541.70000000000005</v>
      </c>
      <c r="I219" s="36">
        <v>550.55000000000018</v>
      </c>
      <c r="J219" s="36">
        <v>556.40000000000009</v>
      </c>
      <c r="K219" s="31">
        <v>544.70000000000005</v>
      </c>
      <c r="L219" s="31">
        <v>530</v>
      </c>
      <c r="M219" s="31">
        <v>0.48909999999999998</v>
      </c>
      <c r="N219" s="1"/>
      <c r="O219" s="1"/>
    </row>
    <row r="220" spans="1:15" ht="12.75" customHeight="1">
      <c r="A220" s="33">
        <v>210</v>
      </c>
      <c r="B220" s="53" t="s">
        <v>412</v>
      </c>
      <c r="C220" s="31">
        <v>1036.3</v>
      </c>
      <c r="D220" s="36">
        <v>1034.6833333333334</v>
      </c>
      <c r="E220" s="36">
        <v>1011.3666666666668</v>
      </c>
      <c r="F220" s="36">
        <v>986.43333333333339</v>
      </c>
      <c r="G220" s="36">
        <v>963.11666666666679</v>
      </c>
      <c r="H220" s="36">
        <v>1059.6166666666668</v>
      </c>
      <c r="I220" s="36">
        <v>1082.9333333333334</v>
      </c>
      <c r="J220" s="36">
        <v>1107.8666666666668</v>
      </c>
      <c r="K220" s="31">
        <v>1058</v>
      </c>
      <c r="L220" s="31">
        <v>1009.75</v>
      </c>
      <c r="M220" s="31">
        <v>6.0339999999999998</v>
      </c>
      <c r="N220" s="1"/>
      <c r="O220" s="1"/>
    </row>
    <row r="221" spans="1:15" ht="12.75" customHeight="1">
      <c r="A221" s="33">
        <v>211</v>
      </c>
      <c r="B221" s="53" t="s">
        <v>280</v>
      </c>
      <c r="C221" s="31">
        <v>36266.9</v>
      </c>
      <c r="D221" s="36">
        <v>36335.299999999996</v>
      </c>
      <c r="E221" s="36">
        <v>35921.599999999991</v>
      </c>
      <c r="F221" s="36">
        <v>35576.299999999996</v>
      </c>
      <c r="G221" s="36">
        <v>35162.599999999991</v>
      </c>
      <c r="H221" s="36">
        <v>36680.599999999991</v>
      </c>
      <c r="I221" s="36">
        <v>37094.299999999988</v>
      </c>
      <c r="J221" s="36">
        <v>37439.599999999991</v>
      </c>
      <c r="K221" s="31">
        <v>36749</v>
      </c>
      <c r="L221" s="31">
        <v>35990</v>
      </c>
      <c r="M221" s="31">
        <v>4.4119999999999999E-2</v>
      </c>
      <c r="N221" s="1"/>
      <c r="O221" s="1"/>
    </row>
    <row r="222" spans="1:15" ht="12.75" customHeight="1">
      <c r="A222" s="33">
        <v>212</v>
      </c>
      <c r="B222" s="53" t="s">
        <v>413</v>
      </c>
      <c r="C222" s="31">
        <v>90.75</v>
      </c>
      <c r="D222" s="36">
        <v>91.133333333333326</v>
      </c>
      <c r="E222" s="36">
        <v>88.666666666666657</v>
      </c>
      <c r="F222" s="36">
        <v>86.583333333333329</v>
      </c>
      <c r="G222" s="36">
        <v>84.11666666666666</v>
      </c>
      <c r="H222" s="36">
        <v>93.216666666666654</v>
      </c>
      <c r="I222" s="36">
        <v>95.683333333333323</v>
      </c>
      <c r="J222" s="36">
        <v>97.766666666666652</v>
      </c>
      <c r="K222" s="31">
        <v>93.6</v>
      </c>
      <c r="L222" s="31">
        <v>89.05</v>
      </c>
      <c r="M222" s="31">
        <v>163.27894000000001</v>
      </c>
      <c r="N222" s="1"/>
      <c r="O222" s="1"/>
    </row>
    <row r="223" spans="1:15" ht="12.75" customHeight="1">
      <c r="A223" s="33">
        <v>213</v>
      </c>
      <c r="B223" s="53" t="s">
        <v>138</v>
      </c>
      <c r="C223" s="31">
        <v>1010.85</v>
      </c>
      <c r="D223" s="36">
        <v>1005.65</v>
      </c>
      <c r="E223" s="36">
        <v>998.44999999999993</v>
      </c>
      <c r="F223" s="36">
        <v>986.05</v>
      </c>
      <c r="G223" s="36">
        <v>978.84999999999991</v>
      </c>
      <c r="H223" s="36">
        <v>1018.05</v>
      </c>
      <c r="I223" s="36">
        <v>1025.25</v>
      </c>
      <c r="J223" s="36">
        <v>1037.6500000000001</v>
      </c>
      <c r="K223" s="31">
        <v>1012.85</v>
      </c>
      <c r="L223" s="31">
        <v>993.25</v>
      </c>
      <c r="M223" s="31">
        <v>161.16363000000001</v>
      </c>
      <c r="N223" s="1"/>
      <c r="O223" s="1"/>
    </row>
    <row r="224" spans="1:15" ht="12.75" customHeight="1">
      <c r="A224" s="33">
        <v>214</v>
      </c>
      <c r="B224" s="53" t="s">
        <v>139</v>
      </c>
      <c r="C224" s="31">
        <v>1449.4</v>
      </c>
      <c r="D224" s="36">
        <v>1448.1833333333334</v>
      </c>
      <c r="E224" s="36">
        <v>1441.2666666666669</v>
      </c>
      <c r="F224" s="36">
        <v>1433.1333333333334</v>
      </c>
      <c r="G224" s="36">
        <v>1426.2166666666669</v>
      </c>
      <c r="H224" s="36">
        <v>1456.3166666666668</v>
      </c>
      <c r="I224" s="36">
        <v>1463.2333333333333</v>
      </c>
      <c r="J224" s="36">
        <v>1471.3666666666668</v>
      </c>
      <c r="K224" s="31">
        <v>1455.1</v>
      </c>
      <c r="L224" s="31">
        <v>1440.05</v>
      </c>
      <c r="M224" s="31">
        <v>2.8724799999999999</v>
      </c>
      <c r="N224" s="1"/>
      <c r="O224" s="1"/>
    </row>
    <row r="225" spans="1:15" ht="12.75" customHeight="1">
      <c r="A225" s="33">
        <v>215</v>
      </c>
      <c r="B225" s="53" t="s">
        <v>140</v>
      </c>
      <c r="C225" s="31">
        <v>543.54999999999995</v>
      </c>
      <c r="D225" s="36">
        <v>544.16666666666663</v>
      </c>
      <c r="E225" s="36">
        <v>539.0333333333333</v>
      </c>
      <c r="F225" s="36">
        <v>534.51666666666665</v>
      </c>
      <c r="G225" s="36">
        <v>529.38333333333333</v>
      </c>
      <c r="H225" s="36">
        <v>548.68333333333328</v>
      </c>
      <c r="I225" s="36">
        <v>553.81666666666672</v>
      </c>
      <c r="J225" s="36">
        <v>558.33333333333326</v>
      </c>
      <c r="K225" s="31">
        <v>549.29999999999995</v>
      </c>
      <c r="L225" s="31">
        <v>539.65</v>
      </c>
      <c r="M225" s="31">
        <v>7.1179800000000002</v>
      </c>
      <c r="N225" s="1"/>
      <c r="O225" s="1"/>
    </row>
    <row r="226" spans="1:15" ht="12.75" customHeight="1">
      <c r="A226" s="33">
        <v>216</v>
      </c>
      <c r="B226" s="53" t="s">
        <v>281</v>
      </c>
      <c r="C226" s="31">
        <v>724.45</v>
      </c>
      <c r="D226" s="36">
        <v>721.81666666666661</v>
      </c>
      <c r="E226" s="36">
        <v>711.23333333333323</v>
      </c>
      <c r="F226" s="36">
        <v>698.01666666666665</v>
      </c>
      <c r="G226" s="36">
        <v>687.43333333333328</v>
      </c>
      <c r="H226" s="36">
        <v>735.03333333333319</v>
      </c>
      <c r="I226" s="36">
        <v>745.61666666666667</v>
      </c>
      <c r="J226" s="36">
        <v>758.83333333333314</v>
      </c>
      <c r="K226" s="31">
        <v>732.4</v>
      </c>
      <c r="L226" s="31">
        <v>708.6</v>
      </c>
      <c r="M226" s="31">
        <v>2.0012799999999999</v>
      </c>
      <c r="N226" s="1"/>
      <c r="O226" s="1"/>
    </row>
    <row r="227" spans="1:15" ht="12.75" customHeight="1">
      <c r="A227" s="33">
        <v>217</v>
      </c>
      <c r="B227" s="53" t="s">
        <v>414</v>
      </c>
      <c r="C227" s="31">
        <v>66</v>
      </c>
      <c r="D227" s="36">
        <v>66.433333333333337</v>
      </c>
      <c r="E227" s="36">
        <v>65.26666666666668</v>
      </c>
      <c r="F227" s="36">
        <v>64.533333333333346</v>
      </c>
      <c r="G227" s="36">
        <v>63.366666666666688</v>
      </c>
      <c r="H227" s="36">
        <v>67.166666666666671</v>
      </c>
      <c r="I227" s="36">
        <v>68.333333333333329</v>
      </c>
      <c r="J227" s="36">
        <v>69.066666666666663</v>
      </c>
      <c r="K227" s="31">
        <v>67.599999999999994</v>
      </c>
      <c r="L227" s="31">
        <v>65.7</v>
      </c>
      <c r="M227" s="31">
        <v>109.32868999999999</v>
      </c>
      <c r="N227" s="1"/>
      <c r="O227" s="1"/>
    </row>
    <row r="228" spans="1:15" ht="12.75" customHeight="1">
      <c r="A228" s="33">
        <v>218</v>
      </c>
      <c r="B228" s="53" t="s">
        <v>143</v>
      </c>
      <c r="C228" s="31">
        <v>88.05</v>
      </c>
      <c r="D228" s="36">
        <v>87.850000000000009</v>
      </c>
      <c r="E228" s="36">
        <v>86.200000000000017</v>
      </c>
      <c r="F228" s="36">
        <v>84.350000000000009</v>
      </c>
      <c r="G228" s="36">
        <v>82.700000000000017</v>
      </c>
      <c r="H228" s="36">
        <v>89.700000000000017</v>
      </c>
      <c r="I228" s="36">
        <v>91.350000000000023</v>
      </c>
      <c r="J228" s="36">
        <v>93.200000000000017</v>
      </c>
      <c r="K228" s="31">
        <v>89.5</v>
      </c>
      <c r="L228" s="31">
        <v>86</v>
      </c>
      <c r="M228" s="31">
        <v>459.9502</v>
      </c>
      <c r="N228" s="1"/>
      <c r="O228" s="1"/>
    </row>
    <row r="229" spans="1:15" ht="12.75" customHeight="1">
      <c r="A229" s="33">
        <v>219</v>
      </c>
      <c r="B229" s="53" t="s">
        <v>142</v>
      </c>
      <c r="C229" s="31">
        <v>122.3</v>
      </c>
      <c r="D229" s="36">
        <v>122.43333333333332</v>
      </c>
      <c r="E229" s="36">
        <v>120.46666666666664</v>
      </c>
      <c r="F229" s="36">
        <v>118.63333333333331</v>
      </c>
      <c r="G229" s="36">
        <v>116.66666666666663</v>
      </c>
      <c r="H229" s="36">
        <v>124.26666666666665</v>
      </c>
      <c r="I229" s="36">
        <v>126.23333333333332</v>
      </c>
      <c r="J229" s="36">
        <v>128.06666666666666</v>
      </c>
      <c r="K229" s="31">
        <v>124.4</v>
      </c>
      <c r="L229" s="31">
        <v>120.6</v>
      </c>
      <c r="M229" s="31">
        <v>56.675719999999998</v>
      </c>
      <c r="N229" s="1"/>
      <c r="O229" s="1"/>
    </row>
    <row r="230" spans="1:15" ht="12.75" customHeight="1">
      <c r="A230" s="33">
        <v>220</v>
      </c>
      <c r="B230" s="53" t="s">
        <v>415</v>
      </c>
      <c r="C230" s="31">
        <v>967.35</v>
      </c>
      <c r="D230" s="36">
        <v>972.9</v>
      </c>
      <c r="E230" s="36">
        <v>954.19999999999993</v>
      </c>
      <c r="F230" s="36">
        <v>941.05</v>
      </c>
      <c r="G230" s="36">
        <v>922.34999999999991</v>
      </c>
      <c r="H230" s="36">
        <v>986.05</v>
      </c>
      <c r="I230" s="36">
        <v>1004.75</v>
      </c>
      <c r="J230" s="36">
        <v>1017.9</v>
      </c>
      <c r="K230" s="31">
        <v>991.6</v>
      </c>
      <c r="L230" s="31">
        <v>959.75</v>
      </c>
      <c r="M230" s="31">
        <v>0.49106</v>
      </c>
      <c r="N230" s="1"/>
      <c r="O230" s="1"/>
    </row>
    <row r="231" spans="1:15" ht="12.75" customHeight="1">
      <c r="A231" s="33">
        <v>221</v>
      </c>
      <c r="B231" s="53" t="s">
        <v>416</v>
      </c>
      <c r="C231" s="31">
        <v>631.6</v>
      </c>
      <c r="D231" s="36">
        <v>631.38333333333333</v>
      </c>
      <c r="E231" s="36">
        <v>621.2166666666667</v>
      </c>
      <c r="F231" s="36">
        <v>610.83333333333337</v>
      </c>
      <c r="G231" s="36">
        <v>600.66666666666674</v>
      </c>
      <c r="H231" s="36">
        <v>641.76666666666665</v>
      </c>
      <c r="I231" s="36">
        <v>651.93333333333339</v>
      </c>
      <c r="J231" s="36">
        <v>662.31666666666661</v>
      </c>
      <c r="K231" s="31">
        <v>641.54999999999995</v>
      </c>
      <c r="L231" s="31">
        <v>621</v>
      </c>
      <c r="M231" s="31">
        <v>2.4074399999999998</v>
      </c>
      <c r="N231" s="1"/>
      <c r="O231" s="1"/>
    </row>
    <row r="232" spans="1:15" ht="12.75" customHeight="1">
      <c r="A232" s="33">
        <v>222</v>
      </c>
      <c r="B232" s="53" t="s">
        <v>147</v>
      </c>
      <c r="C232" s="31">
        <v>271.10000000000002</v>
      </c>
      <c r="D232" s="36">
        <v>266.5</v>
      </c>
      <c r="E232" s="36">
        <v>260.10000000000002</v>
      </c>
      <c r="F232" s="36">
        <v>249.10000000000002</v>
      </c>
      <c r="G232" s="36">
        <v>242.70000000000005</v>
      </c>
      <c r="H232" s="36">
        <v>277.5</v>
      </c>
      <c r="I232" s="36">
        <v>283.89999999999998</v>
      </c>
      <c r="J232" s="36">
        <v>294.89999999999998</v>
      </c>
      <c r="K232" s="31">
        <v>272.89999999999998</v>
      </c>
      <c r="L232" s="31">
        <v>255.5</v>
      </c>
      <c r="M232" s="31">
        <v>120.18547</v>
      </c>
      <c r="N232" s="1"/>
      <c r="O232" s="1"/>
    </row>
    <row r="233" spans="1:15" ht="12.75" customHeight="1">
      <c r="A233" s="33">
        <v>223</v>
      </c>
      <c r="B233" s="53" t="s">
        <v>137</v>
      </c>
      <c r="C233" s="31">
        <v>201</v>
      </c>
      <c r="D233" s="36">
        <v>201.85</v>
      </c>
      <c r="E233" s="36">
        <v>195.45</v>
      </c>
      <c r="F233" s="36">
        <v>189.9</v>
      </c>
      <c r="G233" s="36">
        <v>183.5</v>
      </c>
      <c r="H233" s="36">
        <v>207.39999999999998</v>
      </c>
      <c r="I233" s="36">
        <v>213.8</v>
      </c>
      <c r="J233" s="36">
        <v>219.34999999999997</v>
      </c>
      <c r="K233" s="31">
        <v>208.25</v>
      </c>
      <c r="L233" s="31">
        <v>196.3</v>
      </c>
      <c r="M233" s="31">
        <v>139.51446000000001</v>
      </c>
      <c r="N233" s="1"/>
      <c r="O233" s="1"/>
    </row>
    <row r="234" spans="1:15" ht="12.75" customHeight="1">
      <c r="A234" s="33">
        <v>224</v>
      </c>
      <c r="B234" s="53" t="s">
        <v>419</v>
      </c>
      <c r="C234" s="31">
        <v>89.9</v>
      </c>
      <c r="D234" s="36">
        <v>87.733333333333334</v>
      </c>
      <c r="E234" s="36">
        <v>84.666666666666671</v>
      </c>
      <c r="F234" s="36">
        <v>79.433333333333337</v>
      </c>
      <c r="G234" s="36">
        <v>76.366666666666674</v>
      </c>
      <c r="H234" s="36">
        <v>92.966666666666669</v>
      </c>
      <c r="I234" s="36">
        <v>96.033333333333331</v>
      </c>
      <c r="J234" s="36">
        <v>101.26666666666667</v>
      </c>
      <c r="K234" s="31">
        <v>90.8</v>
      </c>
      <c r="L234" s="31">
        <v>82.5</v>
      </c>
      <c r="M234" s="31">
        <v>862.45383000000004</v>
      </c>
      <c r="N234" s="1"/>
      <c r="O234" s="1"/>
    </row>
    <row r="235" spans="1:15" ht="12.75" customHeight="1">
      <c r="A235" s="33">
        <v>225</v>
      </c>
      <c r="B235" s="53" t="s">
        <v>148</v>
      </c>
      <c r="C235" s="31">
        <v>2677.3</v>
      </c>
      <c r="D235" s="36">
        <v>2685.3</v>
      </c>
      <c r="E235" s="36">
        <v>2637.05</v>
      </c>
      <c r="F235" s="36">
        <v>2596.8000000000002</v>
      </c>
      <c r="G235" s="36">
        <v>2548.5500000000002</v>
      </c>
      <c r="H235" s="36">
        <v>2725.55</v>
      </c>
      <c r="I235" s="36">
        <v>2773.8</v>
      </c>
      <c r="J235" s="36">
        <v>2814.05</v>
      </c>
      <c r="K235" s="31">
        <v>2733.55</v>
      </c>
      <c r="L235" s="31">
        <v>2645.05</v>
      </c>
      <c r="M235" s="31">
        <v>2.9622199999999999</v>
      </c>
      <c r="N235" s="1"/>
      <c r="O235" s="1"/>
    </row>
    <row r="236" spans="1:15" ht="12.75" customHeight="1">
      <c r="A236" s="33">
        <v>226</v>
      </c>
      <c r="B236" s="53" t="s">
        <v>282</v>
      </c>
      <c r="C236" s="31">
        <v>428.25</v>
      </c>
      <c r="D236" s="36">
        <v>429.01666666666665</v>
      </c>
      <c r="E236" s="36">
        <v>422.63333333333333</v>
      </c>
      <c r="F236" s="36">
        <v>417.01666666666665</v>
      </c>
      <c r="G236" s="36">
        <v>410.63333333333333</v>
      </c>
      <c r="H236" s="36">
        <v>434.63333333333333</v>
      </c>
      <c r="I236" s="36">
        <v>441.01666666666665</v>
      </c>
      <c r="J236" s="36">
        <v>446.63333333333333</v>
      </c>
      <c r="K236" s="31">
        <v>435.4</v>
      </c>
      <c r="L236" s="31">
        <v>423.4</v>
      </c>
      <c r="M236" s="31">
        <v>15.742660000000001</v>
      </c>
      <c r="N236" s="1"/>
      <c r="O236" s="1"/>
    </row>
    <row r="237" spans="1:15" ht="12.75" customHeight="1">
      <c r="A237" s="33">
        <v>227</v>
      </c>
      <c r="B237" s="53" t="s">
        <v>144</v>
      </c>
      <c r="C237" s="31">
        <v>152.69999999999999</v>
      </c>
      <c r="D237" s="36">
        <v>154.38333333333333</v>
      </c>
      <c r="E237" s="36">
        <v>148.76666666666665</v>
      </c>
      <c r="F237" s="36">
        <v>144.83333333333331</v>
      </c>
      <c r="G237" s="36">
        <v>139.21666666666664</v>
      </c>
      <c r="H237" s="36">
        <v>158.31666666666666</v>
      </c>
      <c r="I237" s="36">
        <v>163.93333333333334</v>
      </c>
      <c r="J237" s="36">
        <v>167.86666666666667</v>
      </c>
      <c r="K237" s="31">
        <v>160</v>
      </c>
      <c r="L237" s="31">
        <v>150.44999999999999</v>
      </c>
      <c r="M237" s="31">
        <v>222.44443999999999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435.5</v>
      </c>
      <c r="D238" s="36">
        <v>436.5333333333333</v>
      </c>
      <c r="E238" s="36">
        <v>431.31666666666661</v>
      </c>
      <c r="F238" s="36">
        <v>427.13333333333333</v>
      </c>
      <c r="G238" s="36">
        <v>421.91666666666663</v>
      </c>
      <c r="H238" s="36">
        <v>440.71666666666658</v>
      </c>
      <c r="I238" s="36">
        <v>445.93333333333328</v>
      </c>
      <c r="J238" s="36">
        <v>450.11666666666656</v>
      </c>
      <c r="K238" s="31">
        <v>441.75</v>
      </c>
      <c r="L238" s="31">
        <v>432.35</v>
      </c>
      <c r="M238" s="31">
        <v>16.068670000000001</v>
      </c>
      <c r="N238" s="1"/>
      <c r="O238" s="1"/>
    </row>
    <row r="239" spans="1:15" ht="12.75" customHeight="1">
      <c r="A239" s="33">
        <v>229</v>
      </c>
      <c r="B239" s="53" t="s">
        <v>154</v>
      </c>
      <c r="C239" s="31">
        <v>118.8</v>
      </c>
      <c r="D239" s="36">
        <v>119.53333333333335</v>
      </c>
      <c r="E239" s="36">
        <v>116.61666666666669</v>
      </c>
      <c r="F239" s="36">
        <v>114.43333333333334</v>
      </c>
      <c r="G239" s="36">
        <v>111.51666666666668</v>
      </c>
      <c r="H239" s="36">
        <v>121.7166666666667</v>
      </c>
      <c r="I239" s="36">
        <v>124.63333333333335</v>
      </c>
      <c r="J239" s="36">
        <v>126.81666666666671</v>
      </c>
      <c r="K239" s="31">
        <v>122.45</v>
      </c>
      <c r="L239" s="31">
        <v>117.35</v>
      </c>
      <c r="M239" s="31">
        <v>226.10433</v>
      </c>
      <c r="N239" s="1"/>
      <c r="O239" s="1"/>
    </row>
    <row r="240" spans="1:15" ht="12.75" customHeight="1">
      <c r="A240" s="33">
        <v>230</v>
      </c>
      <c r="B240" s="53" t="s">
        <v>420</v>
      </c>
      <c r="C240" s="31">
        <v>42.65</v>
      </c>
      <c r="D240" s="36">
        <v>43.083333333333336</v>
      </c>
      <c r="E240" s="36">
        <v>41.81666666666667</v>
      </c>
      <c r="F240" s="36">
        <v>40.983333333333334</v>
      </c>
      <c r="G240" s="36">
        <v>39.716666666666669</v>
      </c>
      <c r="H240" s="36">
        <v>43.916666666666671</v>
      </c>
      <c r="I240" s="36">
        <v>45.183333333333337</v>
      </c>
      <c r="J240" s="36">
        <v>46.016666666666673</v>
      </c>
      <c r="K240" s="31">
        <v>44.35</v>
      </c>
      <c r="L240" s="31">
        <v>42.25</v>
      </c>
      <c r="M240" s="31">
        <v>293.44380000000001</v>
      </c>
      <c r="N240" s="1"/>
      <c r="O240" s="1"/>
    </row>
    <row r="241" spans="1:15" ht="12.75" customHeight="1">
      <c r="A241" s="33">
        <v>231</v>
      </c>
      <c r="B241" s="53" t="s">
        <v>156</v>
      </c>
      <c r="C241" s="31">
        <v>749.55</v>
      </c>
      <c r="D241" s="36">
        <v>752.86666666666679</v>
      </c>
      <c r="E241" s="36">
        <v>735.88333333333355</v>
      </c>
      <c r="F241" s="36">
        <v>722.21666666666681</v>
      </c>
      <c r="G241" s="36">
        <v>705.23333333333358</v>
      </c>
      <c r="H241" s="36">
        <v>766.53333333333353</v>
      </c>
      <c r="I241" s="36">
        <v>783.51666666666665</v>
      </c>
      <c r="J241" s="36">
        <v>797.18333333333351</v>
      </c>
      <c r="K241" s="31">
        <v>769.85</v>
      </c>
      <c r="L241" s="31">
        <v>739.2</v>
      </c>
      <c r="M241" s="31">
        <v>48.422229999999999</v>
      </c>
      <c r="N241" s="1"/>
      <c r="O241" s="1"/>
    </row>
    <row r="242" spans="1:15" ht="12.75" customHeight="1">
      <c r="A242" s="33">
        <v>232</v>
      </c>
      <c r="B242" s="53" t="s">
        <v>421</v>
      </c>
      <c r="C242" s="31">
        <v>76.599999999999994</v>
      </c>
      <c r="D242" s="36">
        <v>76.61666666666666</v>
      </c>
      <c r="E242" s="36">
        <v>75.583333333333314</v>
      </c>
      <c r="F242" s="36">
        <v>74.566666666666649</v>
      </c>
      <c r="G242" s="36">
        <v>73.533333333333303</v>
      </c>
      <c r="H242" s="36">
        <v>77.633333333333326</v>
      </c>
      <c r="I242" s="36">
        <v>78.666666666666657</v>
      </c>
      <c r="J242" s="36">
        <v>79.683333333333337</v>
      </c>
      <c r="K242" s="31">
        <v>77.650000000000006</v>
      </c>
      <c r="L242" s="31">
        <v>75.599999999999994</v>
      </c>
      <c r="M242" s="31">
        <v>473.22739000000001</v>
      </c>
      <c r="N242" s="1"/>
      <c r="O242" s="1"/>
    </row>
    <row r="243" spans="1:15" ht="12.75" customHeight="1">
      <c r="A243" s="33">
        <v>233</v>
      </c>
      <c r="B243" s="53" t="s">
        <v>422</v>
      </c>
      <c r="C243" s="31">
        <v>1489</v>
      </c>
      <c r="D243" s="36">
        <v>1488.25</v>
      </c>
      <c r="E243" s="36">
        <v>1473.5</v>
      </c>
      <c r="F243" s="36">
        <v>1458</v>
      </c>
      <c r="G243" s="36">
        <v>1443.25</v>
      </c>
      <c r="H243" s="36">
        <v>1503.75</v>
      </c>
      <c r="I243" s="36">
        <v>1518.5</v>
      </c>
      <c r="J243" s="36">
        <v>1534</v>
      </c>
      <c r="K243" s="31">
        <v>1503</v>
      </c>
      <c r="L243" s="31">
        <v>1472.75</v>
      </c>
      <c r="M243" s="31">
        <v>2.28383</v>
      </c>
      <c r="N243" s="1"/>
      <c r="O243" s="1"/>
    </row>
    <row r="244" spans="1:15" ht="12.75" customHeight="1">
      <c r="A244" s="33">
        <v>234</v>
      </c>
      <c r="B244" s="53" t="s">
        <v>145</v>
      </c>
      <c r="C244" s="31">
        <v>401.1</v>
      </c>
      <c r="D244" s="36">
        <v>403.86666666666662</v>
      </c>
      <c r="E244" s="36">
        <v>395.53333333333325</v>
      </c>
      <c r="F244" s="36">
        <v>389.96666666666664</v>
      </c>
      <c r="G244" s="36">
        <v>381.63333333333327</v>
      </c>
      <c r="H244" s="36">
        <v>409.43333333333322</v>
      </c>
      <c r="I244" s="36">
        <v>417.76666666666659</v>
      </c>
      <c r="J244" s="36">
        <v>423.3333333333332</v>
      </c>
      <c r="K244" s="31">
        <v>412.2</v>
      </c>
      <c r="L244" s="31">
        <v>398.3</v>
      </c>
      <c r="M244" s="31">
        <v>25.6342</v>
      </c>
      <c r="N244" s="1"/>
      <c r="O244" s="1"/>
    </row>
    <row r="245" spans="1:15" ht="12.75" customHeight="1">
      <c r="A245" s="33">
        <v>235</v>
      </c>
      <c r="B245" s="53" t="s">
        <v>151</v>
      </c>
      <c r="C245" s="31">
        <v>190.45</v>
      </c>
      <c r="D245" s="36">
        <v>191.1</v>
      </c>
      <c r="E245" s="36">
        <v>186.85</v>
      </c>
      <c r="F245" s="36">
        <v>183.25</v>
      </c>
      <c r="G245" s="36">
        <v>179</v>
      </c>
      <c r="H245" s="36">
        <v>194.7</v>
      </c>
      <c r="I245" s="36">
        <v>198.95</v>
      </c>
      <c r="J245" s="36">
        <v>202.54999999999998</v>
      </c>
      <c r="K245" s="31">
        <v>195.35</v>
      </c>
      <c r="L245" s="31">
        <v>187.5</v>
      </c>
      <c r="M245" s="31">
        <v>55.55744</v>
      </c>
      <c r="N245" s="1"/>
      <c r="O245" s="1"/>
    </row>
    <row r="246" spans="1:15" ht="12.75" customHeight="1">
      <c r="A246" s="33">
        <v>236</v>
      </c>
      <c r="B246" s="53" t="s">
        <v>150</v>
      </c>
      <c r="C246" s="31">
        <v>1508.95</v>
      </c>
      <c r="D246" s="36">
        <v>1507.9833333333333</v>
      </c>
      <c r="E246" s="36">
        <v>1495.0166666666667</v>
      </c>
      <c r="F246" s="36">
        <v>1481.0833333333333</v>
      </c>
      <c r="G246" s="36">
        <v>1468.1166666666666</v>
      </c>
      <c r="H246" s="36">
        <v>1521.9166666666667</v>
      </c>
      <c r="I246" s="36">
        <v>1534.8833333333334</v>
      </c>
      <c r="J246" s="36">
        <v>1548.8166666666668</v>
      </c>
      <c r="K246" s="31">
        <v>1520.95</v>
      </c>
      <c r="L246" s="31">
        <v>1494.05</v>
      </c>
      <c r="M246" s="31">
        <v>25.680879999999998</v>
      </c>
      <c r="N246" s="1"/>
      <c r="O246" s="1"/>
    </row>
    <row r="247" spans="1:15" ht="12.75" customHeight="1">
      <c r="A247" s="33">
        <v>237</v>
      </c>
      <c r="B247" s="53" t="s">
        <v>423</v>
      </c>
      <c r="C247" s="31">
        <v>22.05</v>
      </c>
      <c r="D247" s="36">
        <v>21.516666666666666</v>
      </c>
      <c r="E247" s="36">
        <v>20.783333333333331</v>
      </c>
      <c r="F247" s="36">
        <v>19.516666666666666</v>
      </c>
      <c r="G247" s="36">
        <v>18.783333333333331</v>
      </c>
      <c r="H247" s="36">
        <v>22.783333333333331</v>
      </c>
      <c r="I247" s="36">
        <v>23.516666666666666</v>
      </c>
      <c r="J247" s="36">
        <v>24.783333333333331</v>
      </c>
      <c r="K247" s="31">
        <v>22.25</v>
      </c>
      <c r="L247" s="31">
        <v>20.25</v>
      </c>
      <c r="M247" s="31">
        <v>1223.99063</v>
      </c>
      <c r="N247" s="1"/>
      <c r="O247" s="1"/>
    </row>
    <row r="248" spans="1:15" ht="12.75" customHeight="1">
      <c r="A248" s="33">
        <v>238</v>
      </c>
      <c r="B248" s="53" t="s">
        <v>186</v>
      </c>
      <c r="C248" s="31">
        <v>4745.6499999999996</v>
      </c>
      <c r="D248" s="36">
        <v>4756.4666666666662</v>
      </c>
      <c r="E248" s="36">
        <v>4670.6833333333325</v>
      </c>
      <c r="F248" s="36">
        <v>4595.7166666666662</v>
      </c>
      <c r="G248" s="36">
        <v>4509.9333333333325</v>
      </c>
      <c r="H248" s="36">
        <v>4831.4333333333325</v>
      </c>
      <c r="I248" s="36">
        <v>4917.2166666666672</v>
      </c>
      <c r="J248" s="36">
        <v>4992.1833333333325</v>
      </c>
      <c r="K248" s="31">
        <v>4842.25</v>
      </c>
      <c r="L248" s="31">
        <v>4681.5</v>
      </c>
      <c r="M248" s="31">
        <v>2.6996799999999999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1491.15</v>
      </c>
      <c r="D249" s="36">
        <v>1484.0333333333335</v>
      </c>
      <c r="E249" s="36">
        <v>1473.366666666667</v>
      </c>
      <c r="F249" s="36">
        <v>1455.5833333333335</v>
      </c>
      <c r="G249" s="36">
        <v>1444.916666666667</v>
      </c>
      <c r="H249" s="36">
        <v>1501.8166666666671</v>
      </c>
      <c r="I249" s="36">
        <v>1512.4833333333336</v>
      </c>
      <c r="J249" s="36">
        <v>1530.2666666666671</v>
      </c>
      <c r="K249" s="31">
        <v>1494.7</v>
      </c>
      <c r="L249" s="31">
        <v>1466.25</v>
      </c>
      <c r="M249" s="31">
        <v>63.23433</v>
      </c>
      <c r="N249" s="1"/>
      <c r="O249" s="1"/>
    </row>
    <row r="250" spans="1:15" ht="12.75" customHeight="1">
      <c r="A250" s="33">
        <v>240</v>
      </c>
      <c r="B250" s="53" t="s">
        <v>851</v>
      </c>
      <c r="C250" s="31">
        <v>3127.95</v>
      </c>
      <c r="D250" s="36">
        <v>3122.65</v>
      </c>
      <c r="E250" s="36">
        <v>3054.3</v>
      </c>
      <c r="F250" s="36">
        <v>2980.65</v>
      </c>
      <c r="G250" s="36">
        <v>2912.3</v>
      </c>
      <c r="H250" s="36">
        <v>3196.3</v>
      </c>
      <c r="I250" s="36">
        <v>3264.6499999999996</v>
      </c>
      <c r="J250" s="36">
        <v>3338.3</v>
      </c>
      <c r="K250" s="31">
        <v>3191</v>
      </c>
      <c r="L250" s="31">
        <v>3049</v>
      </c>
      <c r="M250" s="31">
        <v>0.98662000000000005</v>
      </c>
      <c r="N250" s="1"/>
      <c r="O250" s="1"/>
    </row>
    <row r="251" spans="1:15" ht="12.75" customHeight="1">
      <c r="A251" s="33">
        <v>241</v>
      </c>
      <c r="B251" s="53" t="s">
        <v>153</v>
      </c>
      <c r="C251" s="31">
        <v>748.55</v>
      </c>
      <c r="D251" s="36">
        <v>748.5333333333333</v>
      </c>
      <c r="E251" s="36">
        <v>737.06666666666661</v>
      </c>
      <c r="F251" s="36">
        <v>725.58333333333326</v>
      </c>
      <c r="G251" s="36">
        <v>714.11666666666656</v>
      </c>
      <c r="H251" s="36">
        <v>760.01666666666665</v>
      </c>
      <c r="I251" s="36">
        <v>771.48333333333335</v>
      </c>
      <c r="J251" s="36">
        <v>782.9666666666667</v>
      </c>
      <c r="K251" s="31">
        <v>760</v>
      </c>
      <c r="L251" s="31">
        <v>737.05</v>
      </c>
      <c r="M251" s="31">
        <v>4.0399599999999998</v>
      </c>
      <c r="N251" s="1"/>
      <c r="O251" s="1"/>
    </row>
    <row r="252" spans="1:15" ht="12.75" customHeight="1">
      <c r="A252" s="33">
        <v>242</v>
      </c>
      <c r="B252" s="53" t="s">
        <v>149</v>
      </c>
      <c r="C252" s="31">
        <v>2897.95</v>
      </c>
      <c r="D252" s="36">
        <v>2903.4666666666667</v>
      </c>
      <c r="E252" s="36">
        <v>2868.1333333333332</v>
      </c>
      <c r="F252" s="36">
        <v>2838.3166666666666</v>
      </c>
      <c r="G252" s="36">
        <v>2802.9833333333331</v>
      </c>
      <c r="H252" s="36">
        <v>2933.2833333333333</v>
      </c>
      <c r="I252" s="36">
        <v>2968.6166666666663</v>
      </c>
      <c r="J252" s="36">
        <v>2998.4333333333334</v>
      </c>
      <c r="K252" s="31">
        <v>2938.8</v>
      </c>
      <c r="L252" s="31">
        <v>2873.65</v>
      </c>
      <c r="M252" s="31">
        <v>8.1864000000000008</v>
      </c>
      <c r="N252" s="1"/>
      <c r="O252" s="1"/>
    </row>
    <row r="253" spans="1:15" ht="12.75" customHeight="1">
      <c r="A253" s="33">
        <v>243</v>
      </c>
      <c r="B253" s="53" t="s">
        <v>155</v>
      </c>
      <c r="C253" s="31">
        <v>1119.3</v>
      </c>
      <c r="D253" s="36">
        <v>1122.0666666666666</v>
      </c>
      <c r="E253" s="36">
        <v>1105.4333333333332</v>
      </c>
      <c r="F253" s="36">
        <v>1091.5666666666666</v>
      </c>
      <c r="G253" s="36">
        <v>1074.9333333333332</v>
      </c>
      <c r="H253" s="36">
        <v>1135.9333333333332</v>
      </c>
      <c r="I253" s="36">
        <v>1152.5666666666664</v>
      </c>
      <c r="J253" s="36">
        <v>1166.4333333333332</v>
      </c>
      <c r="K253" s="31">
        <v>1138.7</v>
      </c>
      <c r="L253" s="31">
        <v>1108.2</v>
      </c>
      <c r="M253" s="31">
        <v>2.42631</v>
      </c>
      <c r="N253" s="1"/>
      <c r="O253" s="1"/>
    </row>
    <row r="254" spans="1:15" ht="12.75" customHeight="1">
      <c r="A254" s="33">
        <v>244</v>
      </c>
      <c r="B254" s="53" t="s">
        <v>417</v>
      </c>
      <c r="C254" s="31">
        <v>39.9</v>
      </c>
      <c r="D254" s="36">
        <v>39.883333333333333</v>
      </c>
      <c r="E254" s="36">
        <v>38.816666666666663</v>
      </c>
      <c r="F254" s="36">
        <v>37.733333333333327</v>
      </c>
      <c r="G254" s="36">
        <v>36.666666666666657</v>
      </c>
      <c r="H254" s="36">
        <v>40.966666666666669</v>
      </c>
      <c r="I254" s="36">
        <v>42.033333333333346</v>
      </c>
      <c r="J254" s="36">
        <v>43.116666666666674</v>
      </c>
      <c r="K254" s="31">
        <v>40.950000000000003</v>
      </c>
      <c r="L254" s="31">
        <v>38.799999999999997</v>
      </c>
      <c r="M254" s="31">
        <v>850.45630000000006</v>
      </c>
      <c r="N254" s="1"/>
      <c r="O254" s="1"/>
    </row>
    <row r="255" spans="1:15" ht="12.75" customHeight="1">
      <c r="A255" s="33">
        <v>245</v>
      </c>
      <c r="B255" s="53" t="s">
        <v>157</v>
      </c>
      <c r="C255" s="31">
        <v>449.15</v>
      </c>
      <c r="D255" s="36">
        <v>453.08333333333331</v>
      </c>
      <c r="E255" s="36">
        <v>444.56666666666661</v>
      </c>
      <c r="F255" s="36">
        <v>439.98333333333329</v>
      </c>
      <c r="G255" s="36">
        <v>431.46666666666658</v>
      </c>
      <c r="H255" s="36">
        <v>457.66666666666663</v>
      </c>
      <c r="I255" s="36">
        <v>466.18333333333339</v>
      </c>
      <c r="J255" s="36">
        <v>470.76666666666665</v>
      </c>
      <c r="K255" s="31">
        <v>461.6</v>
      </c>
      <c r="L255" s="31">
        <v>448.5</v>
      </c>
      <c r="M255" s="31">
        <v>186.67894999999999</v>
      </c>
      <c r="N255" s="1"/>
      <c r="O255" s="1"/>
    </row>
    <row r="256" spans="1:15" ht="12.75" customHeight="1">
      <c r="A256" s="33">
        <v>246</v>
      </c>
      <c r="B256" s="53" t="s">
        <v>418</v>
      </c>
      <c r="C256" s="31">
        <v>294.3</v>
      </c>
      <c r="D256" s="36">
        <v>300.58333333333331</v>
      </c>
      <c r="E256" s="36">
        <v>283.21666666666664</v>
      </c>
      <c r="F256" s="36">
        <v>272.13333333333333</v>
      </c>
      <c r="G256" s="36">
        <v>254.76666666666665</v>
      </c>
      <c r="H256" s="36">
        <v>311.66666666666663</v>
      </c>
      <c r="I256" s="36">
        <v>329.0333333333333</v>
      </c>
      <c r="J256" s="36">
        <v>340.11666666666662</v>
      </c>
      <c r="K256" s="31">
        <v>317.95</v>
      </c>
      <c r="L256" s="31">
        <v>289.5</v>
      </c>
      <c r="M256" s="31">
        <v>93.22569</v>
      </c>
      <c r="N256" s="1"/>
      <c r="O256" s="1"/>
    </row>
    <row r="257" spans="1:15" ht="12.75" customHeight="1">
      <c r="A257" s="33">
        <v>247</v>
      </c>
      <c r="B257" s="53" t="s">
        <v>424</v>
      </c>
      <c r="C257" s="31">
        <v>1452.8</v>
      </c>
      <c r="D257" s="36">
        <v>1469.95</v>
      </c>
      <c r="E257" s="36">
        <v>1423.8500000000001</v>
      </c>
      <c r="F257" s="36">
        <v>1394.9</v>
      </c>
      <c r="G257" s="36">
        <v>1348.8000000000002</v>
      </c>
      <c r="H257" s="36">
        <v>1498.9</v>
      </c>
      <c r="I257" s="36">
        <v>1545</v>
      </c>
      <c r="J257" s="36">
        <v>1573.95</v>
      </c>
      <c r="K257" s="31">
        <v>1516.05</v>
      </c>
      <c r="L257" s="31">
        <v>1441</v>
      </c>
      <c r="M257" s="31">
        <v>1.05318</v>
      </c>
      <c r="N257" s="1"/>
      <c r="O257" s="1"/>
    </row>
    <row r="258" spans="1:15" ht="12.75" customHeight="1">
      <c r="A258" s="33">
        <v>248</v>
      </c>
      <c r="B258" s="53" t="s">
        <v>159</v>
      </c>
      <c r="C258" s="31">
        <v>3798.05</v>
      </c>
      <c r="D258" s="36">
        <v>3787.2833333333333</v>
      </c>
      <c r="E258" s="36">
        <v>3740.7666666666664</v>
      </c>
      <c r="F258" s="36">
        <v>3683.4833333333331</v>
      </c>
      <c r="G258" s="36">
        <v>3636.9666666666662</v>
      </c>
      <c r="H258" s="36">
        <v>3844.5666666666666</v>
      </c>
      <c r="I258" s="36">
        <v>3891.0833333333339</v>
      </c>
      <c r="J258" s="36">
        <v>3948.3666666666668</v>
      </c>
      <c r="K258" s="31">
        <v>3833.8</v>
      </c>
      <c r="L258" s="31">
        <v>3730</v>
      </c>
      <c r="M258" s="31">
        <v>0.84397</v>
      </c>
      <c r="N258" s="1"/>
      <c r="O258" s="1"/>
    </row>
    <row r="259" spans="1:15" ht="12.75" customHeight="1">
      <c r="A259" s="33">
        <v>249</v>
      </c>
      <c r="B259" s="53" t="s">
        <v>429</v>
      </c>
      <c r="C259" s="31">
        <v>109.95</v>
      </c>
      <c r="D259" s="36">
        <v>110.36666666666667</v>
      </c>
      <c r="E259" s="36">
        <v>108.98333333333335</v>
      </c>
      <c r="F259" s="36">
        <v>108.01666666666668</v>
      </c>
      <c r="G259" s="36">
        <v>106.63333333333335</v>
      </c>
      <c r="H259" s="36">
        <v>111.33333333333334</v>
      </c>
      <c r="I259" s="36">
        <v>112.71666666666667</v>
      </c>
      <c r="J259" s="36">
        <v>113.68333333333334</v>
      </c>
      <c r="K259" s="31">
        <v>111.75</v>
      </c>
      <c r="L259" s="31">
        <v>109.4</v>
      </c>
      <c r="M259" s="31">
        <v>10.978429999999999</v>
      </c>
      <c r="N259" s="1"/>
      <c r="O259" s="1"/>
    </row>
    <row r="260" spans="1:15" ht="12.75" customHeight="1">
      <c r="A260" s="33">
        <v>250</v>
      </c>
      <c r="B260" s="53" t="s">
        <v>425</v>
      </c>
      <c r="C260" s="31">
        <v>1280.3499999999999</v>
      </c>
      <c r="D260" s="36">
        <v>1290.0999999999999</v>
      </c>
      <c r="E260" s="36">
        <v>1265.3499999999999</v>
      </c>
      <c r="F260" s="36">
        <v>1250.3499999999999</v>
      </c>
      <c r="G260" s="36">
        <v>1225.5999999999999</v>
      </c>
      <c r="H260" s="36">
        <v>1305.0999999999999</v>
      </c>
      <c r="I260" s="36">
        <v>1329.85</v>
      </c>
      <c r="J260" s="36">
        <v>1344.85</v>
      </c>
      <c r="K260" s="31">
        <v>1314.85</v>
      </c>
      <c r="L260" s="31">
        <v>1275.0999999999999</v>
      </c>
      <c r="M260" s="31">
        <v>0.68284</v>
      </c>
      <c r="N260" s="1"/>
      <c r="O260" s="1"/>
    </row>
    <row r="261" spans="1:15" ht="12.75" customHeight="1">
      <c r="A261" s="33">
        <v>251</v>
      </c>
      <c r="B261" s="53" t="s">
        <v>430</v>
      </c>
      <c r="C261" s="31">
        <v>540.20000000000005</v>
      </c>
      <c r="D261" s="36">
        <v>538.23333333333335</v>
      </c>
      <c r="E261" s="36">
        <v>534.26666666666665</v>
      </c>
      <c r="F261" s="36">
        <v>528.33333333333326</v>
      </c>
      <c r="G261" s="36">
        <v>524.36666666666656</v>
      </c>
      <c r="H261" s="36">
        <v>544.16666666666674</v>
      </c>
      <c r="I261" s="36">
        <v>548.13333333333344</v>
      </c>
      <c r="J261" s="36">
        <v>554.06666666666683</v>
      </c>
      <c r="K261" s="31">
        <v>542.20000000000005</v>
      </c>
      <c r="L261" s="31">
        <v>532.29999999999995</v>
      </c>
      <c r="M261" s="31">
        <v>11.48366</v>
      </c>
      <c r="N261" s="1"/>
      <c r="O261" s="1"/>
    </row>
    <row r="262" spans="1:15" ht="12.75" customHeight="1">
      <c r="A262" s="33">
        <v>252</v>
      </c>
      <c r="B262" s="53" t="s">
        <v>158</v>
      </c>
      <c r="C262" s="31">
        <v>686.25</v>
      </c>
      <c r="D262" s="36">
        <v>686.69999999999993</v>
      </c>
      <c r="E262" s="36">
        <v>675.94999999999982</v>
      </c>
      <c r="F262" s="36">
        <v>665.64999999999986</v>
      </c>
      <c r="G262" s="36">
        <v>654.89999999999975</v>
      </c>
      <c r="H262" s="36">
        <v>696.99999999999989</v>
      </c>
      <c r="I262" s="36">
        <v>707.75000000000011</v>
      </c>
      <c r="J262" s="36">
        <v>718.05</v>
      </c>
      <c r="K262" s="31">
        <v>697.45</v>
      </c>
      <c r="L262" s="31">
        <v>676.4</v>
      </c>
      <c r="M262" s="31">
        <v>21.318020000000001</v>
      </c>
      <c r="N262" s="1"/>
      <c r="O262" s="1"/>
    </row>
    <row r="263" spans="1:15" ht="12.75" customHeight="1">
      <c r="A263" s="33">
        <v>253</v>
      </c>
      <c r="B263" s="53" t="s">
        <v>852</v>
      </c>
      <c r="C263" s="31">
        <v>326.3</v>
      </c>
      <c r="D263" s="36">
        <v>325.76666666666665</v>
      </c>
      <c r="E263" s="36">
        <v>322.58333333333331</v>
      </c>
      <c r="F263" s="36">
        <v>318.86666666666667</v>
      </c>
      <c r="G263" s="36">
        <v>315.68333333333334</v>
      </c>
      <c r="H263" s="36">
        <v>329.48333333333329</v>
      </c>
      <c r="I263" s="36">
        <v>332.66666666666669</v>
      </c>
      <c r="J263" s="36">
        <v>336.38333333333327</v>
      </c>
      <c r="K263" s="31">
        <v>328.95</v>
      </c>
      <c r="L263" s="31">
        <v>322.05</v>
      </c>
      <c r="M263" s="31">
        <v>0.39827000000000001</v>
      </c>
      <c r="N263" s="1"/>
      <c r="O263" s="1"/>
    </row>
    <row r="264" spans="1:15" ht="12.75" customHeight="1">
      <c r="A264" s="33">
        <v>254</v>
      </c>
      <c r="B264" s="53" t="s">
        <v>426</v>
      </c>
      <c r="C264" s="31">
        <v>877.9</v>
      </c>
      <c r="D264" s="36">
        <v>882.15</v>
      </c>
      <c r="E264" s="36">
        <v>869.3</v>
      </c>
      <c r="F264" s="36">
        <v>860.69999999999993</v>
      </c>
      <c r="G264" s="36">
        <v>847.84999999999991</v>
      </c>
      <c r="H264" s="36">
        <v>890.75</v>
      </c>
      <c r="I264" s="36">
        <v>903.60000000000014</v>
      </c>
      <c r="J264" s="36">
        <v>912.2</v>
      </c>
      <c r="K264" s="31">
        <v>895</v>
      </c>
      <c r="L264" s="31">
        <v>873.55</v>
      </c>
      <c r="M264" s="31">
        <v>1.3560000000000001</v>
      </c>
      <c r="N264" s="1"/>
      <c r="O264" s="1"/>
    </row>
    <row r="265" spans="1:15" ht="12.75" customHeight="1">
      <c r="A265" s="33">
        <v>255</v>
      </c>
      <c r="B265" s="53" t="s">
        <v>427</v>
      </c>
      <c r="C265" s="31">
        <v>394.55</v>
      </c>
      <c r="D265" s="36">
        <v>397.14999999999992</v>
      </c>
      <c r="E265" s="36">
        <v>389.04999999999984</v>
      </c>
      <c r="F265" s="36">
        <v>383.5499999999999</v>
      </c>
      <c r="G265" s="36">
        <v>375.44999999999982</v>
      </c>
      <c r="H265" s="36">
        <v>402.64999999999986</v>
      </c>
      <c r="I265" s="36">
        <v>410.74999999999989</v>
      </c>
      <c r="J265" s="36">
        <v>416.24999999999989</v>
      </c>
      <c r="K265" s="31">
        <v>405.25</v>
      </c>
      <c r="L265" s="31">
        <v>391.65</v>
      </c>
      <c r="M265" s="31">
        <v>7.5946499999999997</v>
      </c>
      <c r="N265" s="1"/>
      <c r="O265" s="1"/>
    </row>
    <row r="266" spans="1:15" ht="12.75" customHeight="1">
      <c r="A266" s="33">
        <v>256</v>
      </c>
      <c r="B266" s="53" t="s">
        <v>428</v>
      </c>
      <c r="C266" s="31">
        <v>88</v>
      </c>
      <c r="D266" s="36">
        <v>88.366666666666674</v>
      </c>
      <c r="E266" s="36">
        <v>86.633333333333354</v>
      </c>
      <c r="F266" s="36">
        <v>85.26666666666668</v>
      </c>
      <c r="G266" s="36">
        <v>83.53333333333336</v>
      </c>
      <c r="H266" s="36">
        <v>89.733333333333348</v>
      </c>
      <c r="I266" s="36">
        <v>91.466666666666669</v>
      </c>
      <c r="J266" s="36">
        <v>92.833333333333343</v>
      </c>
      <c r="K266" s="31">
        <v>90.1</v>
      </c>
      <c r="L266" s="31">
        <v>87</v>
      </c>
      <c r="M266" s="31">
        <v>50.786160000000002</v>
      </c>
      <c r="N266" s="1"/>
      <c r="O266" s="1"/>
    </row>
    <row r="267" spans="1:15" ht="12.75" customHeight="1">
      <c r="A267" s="33">
        <v>257</v>
      </c>
      <c r="B267" s="53" t="s">
        <v>283</v>
      </c>
      <c r="C267" s="31">
        <v>451.8</v>
      </c>
      <c r="D267" s="36">
        <v>458.48333333333329</v>
      </c>
      <c r="E267" s="36">
        <v>439.96666666666658</v>
      </c>
      <c r="F267" s="36">
        <v>428.13333333333327</v>
      </c>
      <c r="G267" s="36">
        <v>409.61666666666656</v>
      </c>
      <c r="H267" s="36">
        <v>470.31666666666661</v>
      </c>
      <c r="I267" s="36">
        <v>488.83333333333337</v>
      </c>
      <c r="J267" s="36">
        <v>500.66666666666663</v>
      </c>
      <c r="K267" s="31">
        <v>477</v>
      </c>
      <c r="L267" s="31">
        <v>446.65</v>
      </c>
      <c r="M267" s="31">
        <v>85.666409999999999</v>
      </c>
      <c r="N267" s="1"/>
      <c r="O267" s="1"/>
    </row>
    <row r="268" spans="1:15" ht="12.75" customHeight="1">
      <c r="A268" s="33">
        <v>258</v>
      </c>
      <c r="B268" s="53" t="s">
        <v>160</v>
      </c>
      <c r="C268" s="31">
        <v>839.35</v>
      </c>
      <c r="D268" s="36">
        <v>838.30000000000007</v>
      </c>
      <c r="E268" s="36">
        <v>823.15000000000009</v>
      </c>
      <c r="F268" s="36">
        <v>806.95</v>
      </c>
      <c r="G268" s="36">
        <v>791.80000000000007</v>
      </c>
      <c r="H268" s="36">
        <v>854.50000000000011</v>
      </c>
      <c r="I268" s="36">
        <v>869.65</v>
      </c>
      <c r="J268" s="36">
        <v>885.85000000000014</v>
      </c>
      <c r="K268" s="31">
        <v>853.45</v>
      </c>
      <c r="L268" s="31">
        <v>822.1</v>
      </c>
      <c r="M268" s="31">
        <v>71.420370000000005</v>
      </c>
      <c r="N268" s="1"/>
      <c r="O268" s="1"/>
    </row>
    <row r="269" spans="1:15" ht="12.75" customHeight="1">
      <c r="A269" s="33">
        <v>259</v>
      </c>
      <c r="B269" s="53" t="s">
        <v>161</v>
      </c>
      <c r="C269" s="31">
        <v>559.75</v>
      </c>
      <c r="D269" s="36">
        <v>560.25</v>
      </c>
      <c r="E269" s="36">
        <v>555.5</v>
      </c>
      <c r="F269" s="36">
        <v>551.25</v>
      </c>
      <c r="G269" s="36">
        <v>546.5</v>
      </c>
      <c r="H269" s="36">
        <v>564.5</v>
      </c>
      <c r="I269" s="36">
        <v>569.25</v>
      </c>
      <c r="J269" s="36">
        <v>573.5</v>
      </c>
      <c r="K269" s="31">
        <v>565</v>
      </c>
      <c r="L269" s="31">
        <v>556</v>
      </c>
      <c r="M269" s="31">
        <v>14.59271</v>
      </c>
      <c r="N269" s="1"/>
      <c r="O269" s="1"/>
    </row>
    <row r="270" spans="1:15" ht="12.75" customHeight="1">
      <c r="A270" s="33">
        <v>260</v>
      </c>
      <c r="B270" s="53" t="s">
        <v>431</v>
      </c>
      <c r="C270" s="31">
        <v>456.1</v>
      </c>
      <c r="D270" s="36">
        <v>452.25</v>
      </c>
      <c r="E270" s="36">
        <v>444.5</v>
      </c>
      <c r="F270" s="36">
        <v>432.9</v>
      </c>
      <c r="G270" s="36">
        <v>425.15</v>
      </c>
      <c r="H270" s="36">
        <v>463.85</v>
      </c>
      <c r="I270" s="36">
        <v>471.6</v>
      </c>
      <c r="J270" s="36">
        <v>483.20000000000005</v>
      </c>
      <c r="K270" s="31">
        <v>460</v>
      </c>
      <c r="L270" s="31">
        <v>440.65</v>
      </c>
      <c r="M270" s="31">
        <v>3.2177699999999998</v>
      </c>
      <c r="N270" s="1"/>
      <c r="O270" s="1"/>
    </row>
    <row r="271" spans="1:15" ht="12.75" customHeight="1">
      <c r="A271" s="33">
        <v>261</v>
      </c>
      <c r="B271" s="53" t="s">
        <v>432</v>
      </c>
      <c r="C271" s="31">
        <v>472.6</v>
      </c>
      <c r="D271" s="36">
        <v>478.2</v>
      </c>
      <c r="E271" s="36">
        <v>464</v>
      </c>
      <c r="F271" s="36">
        <v>455.40000000000003</v>
      </c>
      <c r="G271" s="36">
        <v>441.20000000000005</v>
      </c>
      <c r="H271" s="36">
        <v>486.79999999999995</v>
      </c>
      <c r="I271" s="36">
        <v>500.99999999999989</v>
      </c>
      <c r="J271" s="36">
        <v>509.59999999999991</v>
      </c>
      <c r="K271" s="31">
        <v>492.4</v>
      </c>
      <c r="L271" s="31">
        <v>469.6</v>
      </c>
      <c r="M271" s="31">
        <v>6.7982699999999996</v>
      </c>
      <c r="N271" s="1"/>
      <c r="O271" s="1"/>
    </row>
    <row r="272" spans="1:15" ht="12.75" customHeight="1">
      <c r="A272" s="33">
        <v>262</v>
      </c>
      <c r="B272" s="53" t="s">
        <v>433</v>
      </c>
      <c r="C272" s="31">
        <v>754.6</v>
      </c>
      <c r="D272" s="36">
        <v>760.41666666666663</v>
      </c>
      <c r="E272" s="36">
        <v>746.88333333333321</v>
      </c>
      <c r="F272" s="36">
        <v>739.16666666666663</v>
      </c>
      <c r="G272" s="36">
        <v>725.63333333333321</v>
      </c>
      <c r="H272" s="36">
        <v>768.13333333333321</v>
      </c>
      <c r="I272" s="36">
        <v>781.66666666666674</v>
      </c>
      <c r="J272" s="36">
        <v>789.38333333333321</v>
      </c>
      <c r="K272" s="31">
        <v>773.95</v>
      </c>
      <c r="L272" s="31">
        <v>752.7</v>
      </c>
      <c r="M272" s="31">
        <v>1.1769799999999999</v>
      </c>
      <c r="N272" s="1"/>
      <c r="O272" s="1"/>
    </row>
    <row r="273" spans="1:15" ht="12.75" customHeight="1">
      <c r="A273" s="33">
        <v>263</v>
      </c>
      <c r="B273" s="53" t="s">
        <v>434</v>
      </c>
      <c r="C273" s="31">
        <v>453.4</v>
      </c>
      <c r="D273" s="36">
        <v>456.55</v>
      </c>
      <c r="E273" s="36">
        <v>443.85</v>
      </c>
      <c r="F273" s="36">
        <v>434.3</v>
      </c>
      <c r="G273" s="36">
        <v>421.6</v>
      </c>
      <c r="H273" s="36">
        <v>466.1</v>
      </c>
      <c r="I273" s="36">
        <v>478.79999999999995</v>
      </c>
      <c r="J273" s="36">
        <v>488.35</v>
      </c>
      <c r="K273" s="31">
        <v>469.25</v>
      </c>
      <c r="L273" s="31">
        <v>447</v>
      </c>
      <c r="M273" s="31">
        <v>9.0263899999999992</v>
      </c>
      <c r="N273" s="1"/>
      <c r="O273" s="1"/>
    </row>
    <row r="274" spans="1:15" ht="12.75" customHeight="1">
      <c r="A274" s="33">
        <v>264</v>
      </c>
      <c r="B274" s="53" t="s">
        <v>435</v>
      </c>
      <c r="C274" s="31">
        <v>822.2</v>
      </c>
      <c r="D274" s="36">
        <v>828.54999999999984</v>
      </c>
      <c r="E274" s="36">
        <v>810.1999999999997</v>
      </c>
      <c r="F274" s="36">
        <v>798.19999999999982</v>
      </c>
      <c r="G274" s="36">
        <v>779.84999999999968</v>
      </c>
      <c r="H274" s="36">
        <v>840.54999999999973</v>
      </c>
      <c r="I274" s="36">
        <v>858.89999999999986</v>
      </c>
      <c r="J274" s="36">
        <v>870.89999999999975</v>
      </c>
      <c r="K274" s="31">
        <v>846.9</v>
      </c>
      <c r="L274" s="31">
        <v>816.55</v>
      </c>
      <c r="M274" s="31">
        <v>1.8264</v>
      </c>
      <c r="N274" s="1"/>
      <c r="O274" s="1"/>
    </row>
    <row r="275" spans="1:15" ht="12.75" customHeight="1">
      <c r="A275" s="33">
        <v>265</v>
      </c>
      <c r="B275" s="53" t="s">
        <v>440</v>
      </c>
      <c r="C275" s="31">
        <v>1385.5</v>
      </c>
      <c r="D275" s="36">
        <v>1381.95</v>
      </c>
      <c r="E275" s="36">
        <v>1376.6000000000001</v>
      </c>
      <c r="F275" s="36">
        <v>1367.7</v>
      </c>
      <c r="G275" s="36">
        <v>1362.3500000000001</v>
      </c>
      <c r="H275" s="36">
        <v>1390.8500000000001</v>
      </c>
      <c r="I275" s="36">
        <v>1396.2</v>
      </c>
      <c r="J275" s="36">
        <v>1405.1000000000001</v>
      </c>
      <c r="K275" s="31">
        <v>1387.3</v>
      </c>
      <c r="L275" s="31">
        <v>1373.05</v>
      </c>
      <c r="M275" s="31">
        <v>1.1471899999999999</v>
      </c>
      <c r="N275" s="1"/>
      <c r="O275" s="1"/>
    </row>
    <row r="276" spans="1:15" ht="12.75" customHeight="1">
      <c r="A276" s="33">
        <v>266</v>
      </c>
      <c r="B276" s="53" t="s">
        <v>840</v>
      </c>
      <c r="C276" s="31">
        <v>684.1</v>
      </c>
      <c r="D276" s="36">
        <v>689.53333333333342</v>
      </c>
      <c r="E276" s="36">
        <v>665.61666666666679</v>
      </c>
      <c r="F276" s="36">
        <v>647.13333333333333</v>
      </c>
      <c r="G276" s="36">
        <v>623.2166666666667</v>
      </c>
      <c r="H276" s="36">
        <v>708.01666666666688</v>
      </c>
      <c r="I276" s="36">
        <v>731.93333333333362</v>
      </c>
      <c r="J276" s="36">
        <v>750.41666666666697</v>
      </c>
      <c r="K276" s="31">
        <v>713.45</v>
      </c>
      <c r="L276" s="31">
        <v>671.05</v>
      </c>
      <c r="M276" s="31">
        <v>1.07222</v>
      </c>
      <c r="N276" s="1"/>
      <c r="O276" s="1"/>
    </row>
    <row r="277" spans="1:15" ht="12.75" customHeight="1">
      <c r="A277" s="33">
        <v>267</v>
      </c>
      <c r="B277" s="53" t="s">
        <v>441</v>
      </c>
      <c r="C277" s="31">
        <v>323.60000000000002</v>
      </c>
      <c r="D277" s="36">
        <v>323.55</v>
      </c>
      <c r="E277" s="36">
        <v>320.10000000000002</v>
      </c>
      <c r="F277" s="36">
        <v>316.60000000000002</v>
      </c>
      <c r="G277" s="36">
        <v>313.15000000000003</v>
      </c>
      <c r="H277" s="36">
        <v>327.05</v>
      </c>
      <c r="I277" s="36">
        <v>330.49999999999994</v>
      </c>
      <c r="J277" s="36">
        <v>334</v>
      </c>
      <c r="K277" s="31">
        <v>327</v>
      </c>
      <c r="L277" s="31">
        <v>320.05</v>
      </c>
      <c r="M277" s="31">
        <v>17.78201</v>
      </c>
      <c r="N277" s="1"/>
      <c r="O277" s="1"/>
    </row>
    <row r="278" spans="1:15" ht="12.75" customHeight="1">
      <c r="A278" s="33">
        <v>268</v>
      </c>
      <c r="B278" s="53" t="s">
        <v>442</v>
      </c>
      <c r="C278" s="31">
        <v>330.35</v>
      </c>
      <c r="D278" s="36">
        <v>330.36666666666667</v>
      </c>
      <c r="E278" s="36">
        <v>325.73333333333335</v>
      </c>
      <c r="F278" s="36">
        <v>321.11666666666667</v>
      </c>
      <c r="G278" s="36">
        <v>316.48333333333335</v>
      </c>
      <c r="H278" s="36">
        <v>334.98333333333335</v>
      </c>
      <c r="I278" s="36">
        <v>339.61666666666667</v>
      </c>
      <c r="J278" s="36">
        <v>344.23333333333335</v>
      </c>
      <c r="K278" s="31">
        <v>335</v>
      </c>
      <c r="L278" s="31">
        <v>325.75</v>
      </c>
      <c r="M278" s="31">
        <v>2.6980200000000001</v>
      </c>
      <c r="N278" s="1"/>
      <c r="O278" s="1"/>
    </row>
    <row r="279" spans="1:15" ht="12.75" customHeight="1">
      <c r="A279" s="33">
        <v>269</v>
      </c>
      <c r="B279" s="53" t="s">
        <v>443</v>
      </c>
      <c r="C279" s="31">
        <v>154.4</v>
      </c>
      <c r="D279" s="36">
        <v>155.1</v>
      </c>
      <c r="E279" s="36">
        <v>153.29999999999998</v>
      </c>
      <c r="F279" s="36">
        <v>152.19999999999999</v>
      </c>
      <c r="G279" s="36">
        <v>150.39999999999998</v>
      </c>
      <c r="H279" s="36">
        <v>156.19999999999999</v>
      </c>
      <c r="I279" s="36">
        <v>158</v>
      </c>
      <c r="J279" s="36">
        <v>159.1</v>
      </c>
      <c r="K279" s="31">
        <v>156.9</v>
      </c>
      <c r="L279" s="31">
        <v>154</v>
      </c>
      <c r="M279" s="31">
        <v>12.59216</v>
      </c>
      <c r="N279" s="1"/>
      <c r="O279" s="1"/>
    </row>
    <row r="280" spans="1:15" ht="12.75" customHeight="1">
      <c r="A280" s="33">
        <v>270</v>
      </c>
      <c r="B280" s="53" t="s">
        <v>444</v>
      </c>
      <c r="C280" s="31">
        <v>626.29999999999995</v>
      </c>
      <c r="D280" s="36">
        <v>626.69999999999993</v>
      </c>
      <c r="E280" s="36">
        <v>621.59999999999991</v>
      </c>
      <c r="F280" s="36">
        <v>616.9</v>
      </c>
      <c r="G280" s="36">
        <v>611.79999999999995</v>
      </c>
      <c r="H280" s="36">
        <v>631.39999999999986</v>
      </c>
      <c r="I280" s="36">
        <v>636.5</v>
      </c>
      <c r="J280" s="36">
        <v>641.19999999999982</v>
      </c>
      <c r="K280" s="31">
        <v>631.79999999999995</v>
      </c>
      <c r="L280" s="31">
        <v>622</v>
      </c>
      <c r="M280" s="31">
        <v>1.72363</v>
      </c>
      <c r="N280" s="1"/>
      <c r="O280" s="1"/>
    </row>
    <row r="281" spans="1:15" ht="12.75" customHeight="1">
      <c r="A281" s="33">
        <v>271</v>
      </c>
      <c r="B281" s="53" t="s">
        <v>436</v>
      </c>
      <c r="C281" s="31">
        <v>2966.6</v>
      </c>
      <c r="D281" s="36">
        <v>2985.25</v>
      </c>
      <c r="E281" s="36">
        <v>2939.35</v>
      </c>
      <c r="F281" s="36">
        <v>2912.1</v>
      </c>
      <c r="G281" s="36">
        <v>2866.2</v>
      </c>
      <c r="H281" s="36">
        <v>3012.5</v>
      </c>
      <c r="I281" s="36">
        <v>3058.3999999999996</v>
      </c>
      <c r="J281" s="36">
        <v>3085.65</v>
      </c>
      <c r="K281" s="31">
        <v>3031.15</v>
      </c>
      <c r="L281" s="31">
        <v>2958</v>
      </c>
      <c r="M281" s="31">
        <v>1.7202599999999999</v>
      </c>
      <c r="N281" s="1"/>
      <c r="O281" s="1"/>
    </row>
    <row r="282" spans="1:15" ht="12.75" customHeight="1">
      <c r="A282" s="33">
        <v>272</v>
      </c>
      <c r="B282" s="53" t="s">
        <v>857</v>
      </c>
      <c r="C282" s="31">
        <v>590.4</v>
      </c>
      <c r="D282" s="36">
        <v>590.43333333333328</v>
      </c>
      <c r="E282" s="36">
        <v>580.96666666666658</v>
      </c>
      <c r="F282" s="36">
        <v>571.5333333333333</v>
      </c>
      <c r="G282" s="36">
        <v>562.06666666666661</v>
      </c>
      <c r="H282" s="36">
        <v>599.86666666666656</v>
      </c>
      <c r="I282" s="36">
        <v>609.33333333333326</v>
      </c>
      <c r="J282" s="36">
        <v>618.76666666666654</v>
      </c>
      <c r="K282" s="31">
        <v>599.9</v>
      </c>
      <c r="L282" s="31">
        <v>581</v>
      </c>
      <c r="M282" s="31">
        <v>0.5786</v>
      </c>
      <c r="N282" s="1"/>
      <c r="O282" s="1"/>
    </row>
    <row r="283" spans="1:15" ht="12.75" customHeight="1">
      <c r="A283" s="33">
        <v>273</v>
      </c>
      <c r="B283" s="53" t="s">
        <v>853</v>
      </c>
      <c r="C283" s="31">
        <v>519.54999999999995</v>
      </c>
      <c r="D283" s="36">
        <v>526.51666666666665</v>
      </c>
      <c r="E283" s="36">
        <v>508.08333333333326</v>
      </c>
      <c r="F283" s="36">
        <v>496.61666666666656</v>
      </c>
      <c r="G283" s="36">
        <v>478.18333333333317</v>
      </c>
      <c r="H283" s="36">
        <v>537.98333333333335</v>
      </c>
      <c r="I283" s="36">
        <v>556.41666666666674</v>
      </c>
      <c r="J283" s="36">
        <v>567.88333333333344</v>
      </c>
      <c r="K283" s="31">
        <v>544.95000000000005</v>
      </c>
      <c r="L283" s="31">
        <v>515.04999999999995</v>
      </c>
      <c r="M283" s="31">
        <v>2.0134500000000002</v>
      </c>
      <c r="N283" s="1"/>
      <c r="O283" s="1"/>
    </row>
    <row r="284" spans="1:15" ht="12.75" customHeight="1">
      <c r="A284" s="33">
        <v>274</v>
      </c>
      <c r="B284" s="53" t="s">
        <v>437</v>
      </c>
      <c r="C284" s="31">
        <v>267.75</v>
      </c>
      <c r="D284" s="36">
        <v>268.76666666666665</v>
      </c>
      <c r="E284" s="36">
        <v>264.5333333333333</v>
      </c>
      <c r="F284" s="36">
        <v>261.31666666666666</v>
      </c>
      <c r="G284" s="36">
        <v>257.08333333333331</v>
      </c>
      <c r="H284" s="36">
        <v>271.98333333333329</v>
      </c>
      <c r="I284" s="36">
        <v>276.21666666666664</v>
      </c>
      <c r="J284" s="36">
        <v>279.43333333333328</v>
      </c>
      <c r="K284" s="31">
        <v>273</v>
      </c>
      <c r="L284" s="31">
        <v>265.55</v>
      </c>
      <c r="M284" s="31">
        <v>8.8307900000000004</v>
      </c>
      <c r="N284" s="1"/>
      <c r="O284" s="1"/>
    </row>
    <row r="285" spans="1:15" ht="12.75" customHeight="1">
      <c r="A285" s="33">
        <v>275</v>
      </c>
      <c r="B285" s="53" t="s">
        <v>162</v>
      </c>
      <c r="C285" s="31">
        <v>1838.45</v>
      </c>
      <c r="D285" s="36">
        <v>1834.05</v>
      </c>
      <c r="E285" s="36">
        <v>1825.1</v>
      </c>
      <c r="F285" s="36">
        <v>1811.75</v>
      </c>
      <c r="G285" s="36">
        <v>1802.8</v>
      </c>
      <c r="H285" s="36">
        <v>1847.3999999999999</v>
      </c>
      <c r="I285" s="36">
        <v>1856.3500000000001</v>
      </c>
      <c r="J285" s="36">
        <v>1869.6999999999998</v>
      </c>
      <c r="K285" s="31">
        <v>1843</v>
      </c>
      <c r="L285" s="31">
        <v>1820.7</v>
      </c>
      <c r="M285" s="31">
        <v>29.854659999999999</v>
      </c>
      <c r="N285" s="1"/>
      <c r="O285" s="1"/>
    </row>
    <row r="286" spans="1:15" ht="12.75" customHeight="1">
      <c r="A286" s="33">
        <v>276</v>
      </c>
      <c r="B286" s="53" t="s">
        <v>438</v>
      </c>
      <c r="C286" s="31">
        <v>1478.6</v>
      </c>
      <c r="D286" s="36">
        <v>1476.8333333333333</v>
      </c>
      <c r="E286" s="36">
        <v>1469.1666666666665</v>
      </c>
      <c r="F286" s="36">
        <v>1459.7333333333333</v>
      </c>
      <c r="G286" s="36">
        <v>1452.0666666666666</v>
      </c>
      <c r="H286" s="36">
        <v>1486.2666666666664</v>
      </c>
      <c r="I286" s="36">
        <v>1493.9333333333329</v>
      </c>
      <c r="J286" s="36">
        <v>1503.3666666666663</v>
      </c>
      <c r="K286" s="31">
        <v>1484.5</v>
      </c>
      <c r="L286" s="31">
        <v>1467.4</v>
      </c>
      <c r="M286" s="31">
        <v>5.8554500000000003</v>
      </c>
      <c r="N286" s="1"/>
      <c r="O286" s="1"/>
    </row>
    <row r="287" spans="1:15" ht="12.75" customHeight="1">
      <c r="A287" s="33">
        <v>277</v>
      </c>
      <c r="B287" s="53" t="s">
        <v>439</v>
      </c>
      <c r="C287" s="31">
        <v>357.55</v>
      </c>
      <c r="D287" s="36">
        <v>359.43333333333334</v>
      </c>
      <c r="E287" s="36">
        <v>352.56666666666666</v>
      </c>
      <c r="F287" s="36">
        <v>347.58333333333331</v>
      </c>
      <c r="G287" s="36">
        <v>340.71666666666664</v>
      </c>
      <c r="H287" s="36">
        <v>364.41666666666669</v>
      </c>
      <c r="I287" s="36">
        <v>371.28333333333336</v>
      </c>
      <c r="J287" s="36">
        <v>376.26666666666671</v>
      </c>
      <c r="K287" s="31">
        <v>366.3</v>
      </c>
      <c r="L287" s="31">
        <v>354.45</v>
      </c>
      <c r="M287" s="31">
        <v>3.5306799999999998</v>
      </c>
      <c r="N287" s="1"/>
      <c r="O287" s="1"/>
    </row>
    <row r="288" spans="1:15" ht="12.75" customHeight="1">
      <c r="A288" s="33">
        <v>278</v>
      </c>
      <c r="B288" s="53" t="s">
        <v>445</v>
      </c>
      <c r="C288" s="31">
        <v>1924.3</v>
      </c>
      <c r="D288" s="36">
        <v>1935</v>
      </c>
      <c r="E288" s="36">
        <v>1901</v>
      </c>
      <c r="F288" s="36">
        <v>1877.7</v>
      </c>
      <c r="G288" s="36">
        <v>1843.7</v>
      </c>
      <c r="H288" s="36">
        <v>1958.3</v>
      </c>
      <c r="I288" s="36">
        <v>1992.3</v>
      </c>
      <c r="J288" s="36">
        <v>2015.6</v>
      </c>
      <c r="K288" s="31">
        <v>1969</v>
      </c>
      <c r="L288" s="31">
        <v>1911.7</v>
      </c>
      <c r="M288" s="31">
        <v>0.51488</v>
      </c>
      <c r="N288" s="1"/>
      <c r="O288" s="1"/>
    </row>
    <row r="289" spans="1:15" ht="12.75" customHeight="1">
      <c r="A289" s="33">
        <v>279</v>
      </c>
      <c r="B289" s="53" t="s">
        <v>854</v>
      </c>
      <c r="C289" s="31">
        <v>3426.1</v>
      </c>
      <c r="D289" s="36">
        <v>3432.0333333333333</v>
      </c>
      <c r="E289" s="36">
        <v>3384.0666666666666</v>
      </c>
      <c r="F289" s="36">
        <v>3342.0333333333333</v>
      </c>
      <c r="G289" s="36">
        <v>3294.0666666666666</v>
      </c>
      <c r="H289" s="36">
        <v>3474.0666666666666</v>
      </c>
      <c r="I289" s="36">
        <v>3522.0333333333328</v>
      </c>
      <c r="J289" s="36">
        <v>3564.0666666666666</v>
      </c>
      <c r="K289" s="31">
        <v>3480</v>
      </c>
      <c r="L289" s="31">
        <v>3390</v>
      </c>
      <c r="M289" s="31">
        <v>0.24004</v>
      </c>
      <c r="N289" s="1"/>
      <c r="O289" s="1"/>
    </row>
    <row r="290" spans="1:15" ht="12.75" customHeight="1">
      <c r="A290" s="33">
        <v>280</v>
      </c>
      <c r="B290" s="53" t="s">
        <v>163</v>
      </c>
      <c r="C290" s="31">
        <v>153.80000000000001</v>
      </c>
      <c r="D290" s="36">
        <v>153.95000000000002</v>
      </c>
      <c r="E290" s="36">
        <v>151.45000000000005</v>
      </c>
      <c r="F290" s="36">
        <v>149.10000000000002</v>
      </c>
      <c r="G290" s="36">
        <v>146.60000000000005</v>
      </c>
      <c r="H290" s="36">
        <v>156.30000000000004</v>
      </c>
      <c r="I290" s="36">
        <v>158.79999999999998</v>
      </c>
      <c r="J290" s="36">
        <v>161.15000000000003</v>
      </c>
      <c r="K290" s="31">
        <v>156.44999999999999</v>
      </c>
      <c r="L290" s="31">
        <v>151.6</v>
      </c>
      <c r="M290" s="31">
        <v>46.347459999999998</v>
      </c>
      <c r="N290" s="1"/>
      <c r="O290" s="1"/>
    </row>
    <row r="291" spans="1:15" ht="12.75" customHeight="1">
      <c r="A291" s="33">
        <v>281</v>
      </c>
      <c r="B291" s="53" t="s">
        <v>169</v>
      </c>
      <c r="C291" s="31">
        <v>4939.05</v>
      </c>
      <c r="D291" s="36">
        <v>4939.5666666666666</v>
      </c>
      <c r="E291" s="36">
        <v>4890.4833333333336</v>
      </c>
      <c r="F291" s="36">
        <v>4841.916666666667</v>
      </c>
      <c r="G291" s="36">
        <v>4792.8333333333339</v>
      </c>
      <c r="H291" s="36">
        <v>4988.1333333333332</v>
      </c>
      <c r="I291" s="36">
        <v>5037.2166666666672</v>
      </c>
      <c r="J291" s="36">
        <v>5085.7833333333328</v>
      </c>
      <c r="K291" s="31">
        <v>4988.6499999999996</v>
      </c>
      <c r="L291" s="31">
        <v>4891</v>
      </c>
      <c r="M291" s="31">
        <v>2.1408200000000002</v>
      </c>
      <c r="N291" s="1"/>
      <c r="O291" s="1"/>
    </row>
    <row r="292" spans="1:15" ht="12.75" customHeight="1">
      <c r="A292" s="33">
        <v>282</v>
      </c>
      <c r="B292" s="53" t="s">
        <v>446</v>
      </c>
      <c r="C292" s="31">
        <v>13509.5</v>
      </c>
      <c r="D292" s="36">
        <v>13617.5</v>
      </c>
      <c r="E292" s="36">
        <v>13367</v>
      </c>
      <c r="F292" s="36">
        <v>13224.5</v>
      </c>
      <c r="G292" s="36">
        <v>12974</v>
      </c>
      <c r="H292" s="36">
        <v>13760</v>
      </c>
      <c r="I292" s="36">
        <v>14010.5</v>
      </c>
      <c r="J292" s="36">
        <v>14153</v>
      </c>
      <c r="K292" s="31">
        <v>13868</v>
      </c>
      <c r="L292" s="31">
        <v>13475</v>
      </c>
      <c r="M292" s="31">
        <v>2.3539999999999998E-2</v>
      </c>
      <c r="N292" s="1"/>
      <c r="O292" s="1"/>
    </row>
    <row r="293" spans="1:15" ht="12.75" customHeight="1">
      <c r="A293" s="33">
        <v>283</v>
      </c>
      <c r="B293" s="53" t="s">
        <v>167</v>
      </c>
      <c r="C293" s="31">
        <v>3378.45</v>
      </c>
      <c r="D293" s="36">
        <v>3391.4833333333336</v>
      </c>
      <c r="E293" s="36">
        <v>3352.9666666666672</v>
      </c>
      <c r="F293" s="36">
        <v>3327.4833333333336</v>
      </c>
      <c r="G293" s="36">
        <v>3288.9666666666672</v>
      </c>
      <c r="H293" s="36">
        <v>3416.9666666666672</v>
      </c>
      <c r="I293" s="36">
        <v>3455.4833333333336</v>
      </c>
      <c r="J293" s="36">
        <v>3480.9666666666672</v>
      </c>
      <c r="K293" s="31">
        <v>3430</v>
      </c>
      <c r="L293" s="31">
        <v>3366</v>
      </c>
      <c r="M293" s="31">
        <v>24.288910000000001</v>
      </c>
      <c r="N293" s="1"/>
      <c r="O293" s="1"/>
    </row>
    <row r="294" spans="1:15" ht="12.75" customHeight="1">
      <c r="A294" s="33">
        <v>284</v>
      </c>
      <c r="B294" s="53" t="s">
        <v>447</v>
      </c>
      <c r="C294" s="31">
        <v>469.6</v>
      </c>
      <c r="D294" s="36">
        <v>473.08333333333331</v>
      </c>
      <c r="E294" s="36">
        <v>462.51666666666665</v>
      </c>
      <c r="F294" s="36">
        <v>455.43333333333334</v>
      </c>
      <c r="G294" s="36">
        <v>444.86666666666667</v>
      </c>
      <c r="H294" s="36">
        <v>480.16666666666663</v>
      </c>
      <c r="I294" s="36">
        <v>490.73333333333335</v>
      </c>
      <c r="J294" s="36">
        <v>497.81666666666661</v>
      </c>
      <c r="K294" s="31">
        <v>483.65</v>
      </c>
      <c r="L294" s="31">
        <v>466</v>
      </c>
      <c r="M294" s="31">
        <v>7.2539899999999999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383.65</v>
      </c>
      <c r="D295" s="36">
        <v>387.15000000000003</v>
      </c>
      <c r="E295" s="36">
        <v>378.00000000000006</v>
      </c>
      <c r="F295" s="36">
        <v>372.35</v>
      </c>
      <c r="G295" s="36">
        <v>363.20000000000005</v>
      </c>
      <c r="H295" s="36">
        <v>392.80000000000007</v>
      </c>
      <c r="I295" s="36">
        <v>401.95000000000005</v>
      </c>
      <c r="J295" s="36">
        <v>407.60000000000008</v>
      </c>
      <c r="K295" s="31">
        <v>396.3</v>
      </c>
      <c r="L295" s="31">
        <v>381.5</v>
      </c>
      <c r="M295" s="31">
        <v>33.229770000000002</v>
      </c>
      <c r="N295" s="1"/>
      <c r="O295" s="1"/>
    </row>
    <row r="296" spans="1:15" ht="12.75" customHeight="1">
      <c r="A296" s="33">
        <v>286</v>
      </c>
      <c r="B296" s="53" t="s">
        <v>448</v>
      </c>
      <c r="C296" s="31">
        <v>278.64999999999998</v>
      </c>
      <c r="D296" s="36">
        <v>281.0333333333333</v>
      </c>
      <c r="E296" s="36">
        <v>274.56666666666661</v>
      </c>
      <c r="F296" s="36">
        <v>270.48333333333329</v>
      </c>
      <c r="G296" s="36">
        <v>264.01666666666659</v>
      </c>
      <c r="H296" s="36">
        <v>285.11666666666662</v>
      </c>
      <c r="I296" s="36">
        <v>291.58333333333331</v>
      </c>
      <c r="J296" s="36">
        <v>295.66666666666663</v>
      </c>
      <c r="K296" s="31">
        <v>287.5</v>
      </c>
      <c r="L296" s="31">
        <v>276.95</v>
      </c>
      <c r="M296" s="31">
        <v>7.4467400000000001</v>
      </c>
      <c r="N296" s="1"/>
      <c r="O296" s="1"/>
    </row>
    <row r="297" spans="1:15" ht="12.75" customHeight="1">
      <c r="A297" s="33">
        <v>287</v>
      </c>
      <c r="B297" s="53" t="s">
        <v>449</v>
      </c>
      <c r="C297" s="31">
        <v>117.8</v>
      </c>
      <c r="D297" s="36">
        <v>118.01666666666665</v>
      </c>
      <c r="E297" s="36">
        <v>116.18333333333331</v>
      </c>
      <c r="F297" s="36">
        <v>114.56666666666666</v>
      </c>
      <c r="G297" s="36">
        <v>112.73333333333332</v>
      </c>
      <c r="H297" s="36">
        <v>119.6333333333333</v>
      </c>
      <c r="I297" s="36">
        <v>121.46666666666664</v>
      </c>
      <c r="J297" s="36">
        <v>123.08333333333329</v>
      </c>
      <c r="K297" s="31">
        <v>119.85</v>
      </c>
      <c r="L297" s="31">
        <v>116.4</v>
      </c>
      <c r="M297" s="31">
        <v>24.07386</v>
      </c>
      <c r="N297" s="1"/>
      <c r="O297" s="1"/>
    </row>
    <row r="298" spans="1:15" ht="12.75" customHeight="1">
      <c r="A298" s="33">
        <v>288</v>
      </c>
      <c r="B298" s="53" t="s">
        <v>166</v>
      </c>
      <c r="C298" s="31">
        <v>532.29999999999995</v>
      </c>
      <c r="D298" s="36">
        <v>531.4</v>
      </c>
      <c r="E298" s="36">
        <v>518.9</v>
      </c>
      <c r="F298" s="36">
        <v>505.5</v>
      </c>
      <c r="G298" s="36">
        <v>493</v>
      </c>
      <c r="H298" s="36">
        <v>544.79999999999995</v>
      </c>
      <c r="I298" s="36">
        <v>557.29999999999995</v>
      </c>
      <c r="J298" s="36">
        <v>570.69999999999993</v>
      </c>
      <c r="K298" s="31">
        <v>543.9</v>
      </c>
      <c r="L298" s="31">
        <v>518</v>
      </c>
      <c r="M298" s="31">
        <v>73.886960000000002</v>
      </c>
      <c r="N298" s="1"/>
      <c r="O298" s="1"/>
    </row>
    <row r="299" spans="1:15" ht="12.75" customHeight="1">
      <c r="A299" s="33">
        <v>289</v>
      </c>
      <c r="B299" s="53" t="s">
        <v>284</v>
      </c>
      <c r="C299" s="31">
        <v>772.45</v>
      </c>
      <c r="D299" s="36">
        <v>781.94999999999993</v>
      </c>
      <c r="E299" s="36">
        <v>760.49999999999989</v>
      </c>
      <c r="F299" s="36">
        <v>748.55</v>
      </c>
      <c r="G299" s="36">
        <v>727.09999999999991</v>
      </c>
      <c r="H299" s="36">
        <v>793.89999999999986</v>
      </c>
      <c r="I299" s="36">
        <v>815.34999999999991</v>
      </c>
      <c r="J299" s="36">
        <v>827.29999999999984</v>
      </c>
      <c r="K299" s="31">
        <v>803.4</v>
      </c>
      <c r="L299" s="31">
        <v>770</v>
      </c>
      <c r="M299" s="31">
        <v>69.271640000000005</v>
      </c>
      <c r="N299" s="1"/>
      <c r="O299" s="1"/>
    </row>
    <row r="300" spans="1:15" ht="12.75" customHeight="1">
      <c r="A300" s="33">
        <v>290</v>
      </c>
      <c r="B300" s="53" t="s">
        <v>285</v>
      </c>
      <c r="C300" s="31">
        <v>5859.6</v>
      </c>
      <c r="D300" s="36">
        <v>5888.2</v>
      </c>
      <c r="E300" s="36">
        <v>5816.4</v>
      </c>
      <c r="F300" s="36">
        <v>5773.2</v>
      </c>
      <c r="G300" s="36">
        <v>5701.4</v>
      </c>
      <c r="H300" s="36">
        <v>5931.4</v>
      </c>
      <c r="I300" s="36">
        <v>6003.2000000000007</v>
      </c>
      <c r="J300" s="36">
        <v>6046.4</v>
      </c>
      <c r="K300" s="31">
        <v>5960</v>
      </c>
      <c r="L300" s="31">
        <v>5845</v>
      </c>
      <c r="M300" s="31">
        <v>0.19275</v>
      </c>
      <c r="N300" s="1"/>
      <c r="O300" s="1"/>
    </row>
    <row r="301" spans="1:15" ht="12.75" customHeight="1">
      <c r="A301" s="33">
        <v>291</v>
      </c>
      <c r="B301" s="53" t="s">
        <v>168</v>
      </c>
      <c r="C301" s="31">
        <v>5708.7</v>
      </c>
      <c r="D301" s="36">
        <v>5682.5666666666666</v>
      </c>
      <c r="E301" s="36">
        <v>5611.1333333333332</v>
      </c>
      <c r="F301" s="36">
        <v>5513.5666666666666</v>
      </c>
      <c r="G301" s="36">
        <v>5442.1333333333332</v>
      </c>
      <c r="H301" s="36">
        <v>5780.1333333333332</v>
      </c>
      <c r="I301" s="36">
        <v>5851.5666666666657</v>
      </c>
      <c r="J301" s="36">
        <v>5949.1333333333332</v>
      </c>
      <c r="K301" s="31">
        <v>5754</v>
      </c>
      <c r="L301" s="31">
        <v>5585</v>
      </c>
      <c r="M301" s="31">
        <v>7.8009599999999999</v>
      </c>
      <c r="N301" s="1"/>
      <c r="O301" s="1"/>
    </row>
    <row r="302" spans="1:15" ht="12.75" customHeight="1">
      <c r="A302" s="33">
        <v>292</v>
      </c>
      <c r="B302" s="53" t="s">
        <v>170</v>
      </c>
      <c r="C302" s="31">
        <v>1239.3499999999999</v>
      </c>
      <c r="D302" s="36">
        <v>1241.9833333333333</v>
      </c>
      <c r="E302" s="36">
        <v>1227.9666666666667</v>
      </c>
      <c r="F302" s="36">
        <v>1216.5833333333333</v>
      </c>
      <c r="G302" s="36">
        <v>1202.5666666666666</v>
      </c>
      <c r="H302" s="36">
        <v>1253.3666666666668</v>
      </c>
      <c r="I302" s="36">
        <v>1267.3833333333337</v>
      </c>
      <c r="J302" s="36">
        <v>1278.7666666666669</v>
      </c>
      <c r="K302" s="31">
        <v>1256</v>
      </c>
      <c r="L302" s="31">
        <v>1230.5999999999999</v>
      </c>
      <c r="M302" s="31">
        <v>5.6046300000000002</v>
      </c>
      <c r="N302" s="1"/>
      <c r="O302" s="1"/>
    </row>
    <row r="303" spans="1:15" ht="12.75" customHeight="1">
      <c r="A303" s="33">
        <v>293</v>
      </c>
      <c r="B303" s="53" t="s">
        <v>450</v>
      </c>
      <c r="C303" s="31">
        <v>1371.65</v>
      </c>
      <c r="D303" s="36">
        <v>1374.6499999999999</v>
      </c>
      <c r="E303" s="36">
        <v>1363.4499999999998</v>
      </c>
      <c r="F303" s="36">
        <v>1355.25</v>
      </c>
      <c r="G303" s="36">
        <v>1344.05</v>
      </c>
      <c r="H303" s="36">
        <v>1382.8499999999997</v>
      </c>
      <c r="I303" s="36">
        <v>1394.05</v>
      </c>
      <c r="J303" s="36">
        <v>1402.2499999999995</v>
      </c>
      <c r="K303" s="31">
        <v>1385.85</v>
      </c>
      <c r="L303" s="31">
        <v>1366.45</v>
      </c>
      <c r="M303" s="31">
        <v>0.36862</v>
      </c>
      <c r="N303" s="1"/>
      <c r="O303" s="1"/>
    </row>
    <row r="304" spans="1:15" ht="12.75" customHeight="1">
      <c r="A304" s="33">
        <v>294</v>
      </c>
      <c r="B304" s="53" t="s">
        <v>453</v>
      </c>
      <c r="C304" s="31">
        <v>917.7</v>
      </c>
      <c r="D304" s="36">
        <v>913.19999999999993</v>
      </c>
      <c r="E304" s="36">
        <v>901.39999999999986</v>
      </c>
      <c r="F304" s="36">
        <v>885.09999999999991</v>
      </c>
      <c r="G304" s="36">
        <v>873.29999999999984</v>
      </c>
      <c r="H304" s="36">
        <v>929.49999999999989</v>
      </c>
      <c r="I304" s="36">
        <v>941.29999999999984</v>
      </c>
      <c r="J304" s="36">
        <v>957.59999999999991</v>
      </c>
      <c r="K304" s="31">
        <v>925</v>
      </c>
      <c r="L304" s="31">
        <v>896.9</v>
      </c>
      <c r="M304" s="31">
        <v>8.4997100000000003</v>
      </c>
      <c r="N304" s="1"/>
      <c r="O304" s="1"/>
    </row>
    <row r="305" spans="1:15" ht="12.75" customHeight="1">
      <c r="A305" s="33">
        <v>295</v>
      </c>
      <c r="B305" s="53" t="s">
        <v>180</v>
      </c>
      <c r="C305" s="31">
        <v>1155.75</v>
      </c>
      <c r="D305" s="36">
        <v>1158.1666666666667</v>
      </c>
      <c r="E305" s="36">
        <v>1138.1833333333334</v>
      </c>
      <c r="F305" s="36">
        <v>1120.6166666666666</v>
      </c>
      <c r="G305" s="36">
        <v>1100.6333333333332</v>
      </c>
      <c r="H305" s="36">
        <v>1175.7333333333336</v>
      </c>
      <c r="I305" s="36">
        <v>1195.7166666666667</v>
      </c>
      <c r="J305" s="36">
        <v>1213.2833333333338</v>
      </c>
      <c r="K305" s="31">
        <v>1178.1500000000001</v>
      </c>
      <c r="L305" s="31">
        <v>1140.5999999999999</v>
      </c>
      <c r="M305" s="31">
        <v>6.3556400000000002</v>
      </c>
      <c r="N305" s="1"/>
      <c r="O305" s="1"/>
    </row>
    <row r="306" spans="1:15" ht="12.75" customHeight="1">
      <c r="A306" s="33">
        <v>296</v>
      </c>
      <c r="B306" s="53" t="s">
        <v>172</v>
      </c>
      <c r="C306" s="31">
        <v>273.25</v>
      </c>
      <c r="D306" s="36">
        <v>273.48333333333335</v>
      </c>
      <c r="E306" s="36">
        <v>270.31666666666672</v>
      </c>
      <c r="F306" s="36">
        <v>267.38333333333338</v>
      </c>
      <c r="G306" s="36">
        <v>264.21666666666675</v>
      </c>
      <c r="H306" s="36">
        <v>276.41666666666669</v>
      </c>
      <c r="I306" s="36">
        <v>279.58333333333331</v>
      </c>
      <c r="J306" s="36">
        <v>282.51666666666665</v>
      </c>
      <c r="K306" s="31">
        <v>276.64999999999998</v>
      </c>
      <c r="L306" s="31">
        <v>270.55</v>
      </c>
      <c r="M306" s="31">
        <v>33.139290000000003</v>
      </c>
      <c r="N306" s="1"/>
      <c r="O306" s="1"/>
    </row>
    <row r="307" spans="1:15" ht="12.75" customHeight="1">
      <c r="A307" s="33">
        <v>297</v>
      </c>
      <c r="B307" s="53" t="s">
        <v>171</v>
      </c>
      <c r="C307" s="31">
        <v>1668.55</v>
      </c>
      <c r="D307" s="36">
        <v>1679.75</v>
      </c>
      <c r="E307" s="36">
        <v>1651.35</v>
      </c>
      <c r="F307" s="36">
        <v>1634.1499999999999</v>
      </c>
      <c r="G307" s="36">
        <v>1605.7499999999998</v>
      </c>
      <c r="H307" s="36">
        <v>1696.95</v>
      </c>
      <c r="I307" s="36">
        <v>1725.3500000000001</v>
      </c>
      <c r="J307" s="36">
        <v>1742.5500000000002</v>
      </c>
      <c r="K307" s="31">
        <v>1708.15</v>
      </c>
      <c r="L307" s="31">
        <v>1662.55</v>
      </c>
      <c r="M307" s="31">
        <v>19.426670000000001</v>
      </c>
      <c r="N307" s="1"/>
      <c r="O307" s="1"/>
    </row>
    <row r="308" spans="1:15" ht="12.75" customHeight="1">
      <c r="A308" s="33">
        <v>298</v>
      </c>
      <c r="B308" s="53" t="s">
        <v>454</v>
      </c>
      <c r="C308" s="31">
        <v>391.6</v>
      </c>
      <c r="D308" s="36">
        <v>391.35000000000008</v>
      </c>
      <c r="E308" s="36">
        <v>388.35000000000014</v>
      </c>
      <c r="F308" s="36">
        <v>385.10000000000008</v>
      </c>
      <c r="G308" s="36">
        <v>382.10000000000014</v>
      </c>
      <c r="H308" s="36">
        <v>394.60000000000014</v>
      </c>
      <c r="I308" s="36">
        <v>397.6</v>
      </c>
      <c r="J308" s="36">
        <v>400.85000000000014</v>
      </c>
      <c r="K308" s="31">
        <v>394.35</v>
      </c>
      <c r="L308" s="31">
        <v>388.1</v>
      </c>
      <c r="M308" s="31">
        <v>0.67693999999999999</v>
      </c>
      <c r="N308" s="1"/>
      <c r="O308" s="1"/>
    </row>
    <row r="309" spans="1:15" ht="12.75" customHeight="1">
      <c r="A309" s="33">
        <v>299</v>
      </c>
      <c r="B309" s="53" t="s">
        <v>455</v>
      </c>
      <c r="C309" s="31">
        <v>529.85</v>
      </c>
      <c r="D309" s="36">
        <v>531.33333333333337</v>
      </c>
      <c r="E309" s="36">
        <v>526.01666666666677</v>
      </c>
      <c r="F309" s="36">
        <v>522.18333333333339</v>
      </c>
      <c r="G309" s="36">
        <v>516.86666666666679</v>
      </c>
      <c r="H309" s="36">
        <v>535.16666666666674</v>
      </c>
      <c r="I309" s="36">
        <v>540.48333333333335</v>
      </c>
      <c r="J309" s="36">
        <v>544.31666666666672</v>
      </c>
      <c r="K309" s="31">
        <v>536.65</v>
      </c>
      <c r="L309" s="31">
        <v>527.5</v>
      </c>
      <c r="M309" s="31">
        <v>1.48593</v>
      </c>
      <c r="N309" s="1"/>
      <c r="O309" s="1"/>
    </row>
    <row r="310" spans="1:15" ht="12.75" customHeight="1">
      <c r="A310" s="33">
        <v>300</v>
      </c>
      <c r="B310" s="53" t="s">
        <v>456</v>
      </c>
      <c r="C310" s="31">
        <v>381.35</v>
      </c>
      <c r="D310" s="36">
        <v>374.91666666666669</v>
      </c>
      <c r="E310" s="36">
        <v>366.43333333333339</v>
      </c>
      <c r="F310" s="36">
        <v>351.51666666666671</v>
      </c>
      <c r="G310" s="36">
        <v>343.03333333333342</v>
      </c>
      <c r="H310" s="36">
        <v>389.83333333333337</v>
      </c>
      <c r="I310" s="36">
        <v>398.31666666666661</v>
      </c>
      <c r="J310" s="36">
        <v>413.23333333333335</v>
      </c>
      <c r="K310" s="31">
        <v>383.4</v>
      </c>
      <c r="L310" s="31">
        <v>360</v>
      </c>
      <c r="M310" s="31">
        <v>28.881550000000001</v>
      </c>
      <c r="N310" s="1"/>
      <c r="O310" s="1"/>
    </row>
    <row r="311" spans="1:15" ht="12.75" customHeight="1">
      <c r="A311" s="33">
        <v>301</v>
      </c>
      <c r="B311" s="53" t="s">
        <v>173</v>
      </c>
      <c r="C311" s="31">
        <v>163.85</v>
      </c>
      <c r="D311" s="36">
        <v>164.83333333333334</v>
      </c>
      <c r="E311" s="36">
        <v>161.06666666666669</v>
      </c>
      <c r="F311" s="36">
        <v>158.28333333333336</v>
      </c>
      <c r="G311" s="36">
        <v>154.51666666666671</v>
      </c>
      <c r="H311" s="36">
        <v>167.61666666666667</v>
      </c>
      <c r="I311" s="36">
        <v>171.38333333333333</v>
      </c>
      <c r="J311" s="36">
        <v>174.16666666666666</v>
      </c>
      <c r="K311" s="31">
        <v>168.6</v>
      </c>
      <c r="L311" s="31">
        <v>162.05000000000001</v>
      </c>
      <c r="M311" s="31">
        <v>65.695350000000005</v>
      </c>
      <c r="N311" s="1"/>
      <c r="O311" s="1"/>
    </row>
    <row r="312" spans="1:15" ht="12.75" customHeight="1">
      <c r="A312" s="33">
        <v>302</v>
      </c>
      <c r="B312" s="53" t="s">
        <v>457</v>
      </c>
      <c r="C312" s="31">
        <v>127.95</v>
      </c>
      <c r="D312" s="36">
        <v>128.04999999999998</v>
      </c>
      <c r="E312" s="36">
        <v>124.39999999999998</v>
      </c>
      <c r="F312" s="36">
        <v>120.85</v>
      </c>
      <c r="G312" s="36">
        <v>117.19999999999999</v>
      </c>
      <c r="H312" s="36">
        <v>131.59999999999997</v>
      </c>
      <c r="I312" s="36">
        <v>135.25</v>
      </c>
      <c r="J312" s="36">
        <v>138.79999999999995</v>
      </c>
      <c r="K312" s="31">
        <v>131.69999999999999</v>
      </c>
      <c r="L312" s="31">
        <v>124.5</v>
      </c>
      <c r="M312" s="31">
        <v>43.476520000000001</v>
      </c>
      <c r="N312" s="1"/>
      <c r="O312" s="1"/>
    </row>
    <row r="313" spans="1:15" ht="12.75" customHeight="1">
      <c r="A313" s="33">
        <v>303</v>
      </c>
      <c r="B313" s="53" t="s">
        <v>861</v>
      </c>
      <c r="C313" s="31">
        <v>1952.85</v>
      </c>
      <c r="D313" s="36">
        <v>1971.3</v>
      </c>
      <c r="E313" s="36">
        <v>1926.55</v>
      </c>
      <c r="F313" s="36">
        <v>1900.25</v>
      </c>
      <c r="G313" s="36">
        <v>1855.5</v>
      </c>
      <c r="H313" s="36">
        <v>1997.6</v>
      </c>
      <c r="I313" s="36">
        <v>2042.35</v>
      </c>
      <c r="J313" s="36">
        <v>2068.6499999999996</v>
      </c>
      <c r="K313" s="31">
        <v>2016.05</v>
      </c>
      <c r="L313" s="31">
        <v>1945</v>
      </c>
      <c r="M313" s="31">
        <v>1.00528</v>
      </c>
      <c r="N313" s="1"/>
      <c r="O313" s="1"/>
    </row>
    <row r="314" spans="1:15" ht="12.75" customHeight="1">
      <c r="A314" s="33">
        <v>304</v>
      </c>
      <c r="B314" s="53" t="s">
        <v>174</v>
      </c>
      <c r="C314" s="31">
        <v>530.5</v>
      </c>
      <c r="D314" s="36">
        <v>531.73333333333335</v>
      </c>
      <c r="E314" s="36">
        <v>526.26666666666665</v>
      </c>
      <c r="F314" s="36">
        <v>522.0333333333333</v>
      </c>
      <c r="G314" s="36">
        <v>516.56666666666661</v>
      </c>
      <c r="H314" s="36">
        <v>535.9666666666667</v>
      </c>
      <c r="I314" s="36">
        <v>541.43333333333339</v>
      </c>
      <c r="J314" s="36">
        <v>545.66666666666674</v>
      </c>
      <c r="K314" s="31">
        <v>537.20000000000005</v>
      </c>
      <c r="L314" s="31">
        <v>527.5</v>
      </c>
      <c r="M314" s="31">
        <v>17.619599999999998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10618.55</v>
      </c>
      <c r="D315" s="36">
        <v>10639.183333333332</v>
      </c>
      <c r="E315" s="36">
        <v>10530.366666666665</v>
      </c>
      <c r="F315" s="36">
        <v>10442.183333333332</v>
      </c>
      <c r="G315" s="36">
        <v>10333.366666666665</v>
      </c>
      <c r="H315" s="36">
        <v>10727.366666666665</v>
      </c>
      <c r="I315" s="36">
        <v>10836.183333333334</v>
      </c>
      <c r="J315" s="36">
        <v>10924.366666666665</v>
      </c>
      <c r="K315" s="31">
        <v>10748</v>
      </c>
      <c r="L315" s="31">
        <v>10551</v>
      </c>
      <c r="M315" s="31">
        <v>5.4837300000000004</v>
      </c>
      <c r="N315" s="1"/>
      <c r="O315" s="1"/>
    </row>
    <row r="316" spans="1:15" ht="12.75" customHeight="1">
      <c r="A316" s="33">
        <v>306</v>
      </c>
      <c r="B316" s="53" t="s">
        <v>458</v>
      </c>
      <c r="C316" s="31">
        <v>2370.3000000000002</v>
      </c>
      <c r="D316" s="36">
        <v>2362.9500000000003</v>
      </c>
      <c r="E316" s="36">
        <v>2336.9000000000005</v>
      </c>
      <c r="F316" s="36">
        <v>2303.5000000000005</v>
      </c>
      <c r="G316" s="36">
        <v>2277.4500000000007</v>
      </c>
      <c r="H316" s="36">
        <v>2396.3500000000004</v>
      </c>
      <c r="I316" s="36">
        <v>2422.4000000000005</v>
      </c>
      <c r="J316" s="36">
        <v>2455.8000000000002</v>
      </c>
      <c r="K316" s="31">
        <v>2389</v>
      </c>
      <c r="L316" s="31">
        <v>2329.5500000000002</v>
      </c>
      <c r="M316" s="31">
        <v>0.37590000000000001</v>
      </c>
      <c r="N316" s="1"/>
      <c r="O316" s="1"/>
    </row>
    <row r="317" spans="1:15" ht="12.75" customHeight="1">
      <c r="A317" s="33">
        <v>307</v>
      </c>
      <c r="B317" s="53" t="s">
        <v>179</v>
      </c>
      <c r="C317" s="31">
        <v>1035.8</v>
      </c>
      <c r="D317" s="36">
        <v>1033.9333333333334</v>
      </c>
      <c r="E317" s="36">
        <v>1027.9166666666667</v>
      </c>
      <c r="F317" s="36">
        <v>1020.0333333333333</v>
      </c>
      <c r="G317" s="36">
        <v>1014.0166666666667</v>
      </c>
      <c r="H317" s="36">
        <v>1041.8166666666668</v>
      </c>
      <c r="I317" s="36">
        <v>1047.8333333333333</v>
      </c>
      <c r="J317" s="36">
        <v>1055.7166666666669</v>
      </c>
      <c r="K317" s="31">
        <v>1039.95</v>
      </c>
      <c r="L317" s="31">
        <v>1026.05</v>
      </c>
      <c r="M317" s="31">
        <v>3.89168</v>
      </c>
      <c r="N317" s="1"/>
      <c r="O317" s="1"/>
    </row>
    <row r="318" spans="1:15" ht="12.75" customHeight="1">
      <c r="A318" s="33">
        <v>308</v>
      </c>
      <c r="B318" s="53" t="s">
        <v>286</v>
      </c>
      <c r="C318" s="31">
        <v>678.2</v>
      </c>
      <c r="D318" s="36">
        <v>675.28333333333342</v>
      </c>
      <c r="E318" s="36">
        <v>668.36666666666679</v>
      </c>
      <c r="F318" s="36">
        <v>658.53333333333342</v>
      </c>
      <c r="G318" s="36">
        <v>651.61666666666679</v>
      </c>
      <c r="H318" s="36">
        <v>685.11666666666679</v>
      </c>
      <c r="I318" s="36">
        <v>692.03333333333353</v>
      </c>
      <c r="J318" s="36">
        <v>701.86666666666679</v>
      </c>
      <c r="K318" s="31">
        <v>682.2</v>
      </c>
      <c r="L318" s="31">
        <v>665.45</v>
      </c>
      <c r="M318" s="31">
        <v>15.94882</v>
      </c>
      <c r="N318" s="1"/>
      <c r="O318" s="1"/>
    </row>
    <row r="319" spans="1:15" ht="12.75" customHeight="1">
      <c r="A319" s="33">
        <v>309</v>
      </c>
      <c r="B319" s="53" t="s">
        <v>459</v>
      </c>
      <c r="C319" s="31">
        <v>2059.35</v>
      </c>
      <c r="D319" s="36">
        <v>2074.7833333333333</v>
      </c>
      <c r="E319" s="36">
        <v>2025.5666666666666</v>
      </c>
      <c r="F319" s="36">
        <v>1991.7833333333333</v>
      </c>
      <c r="G319" s="36">
        <v>1942.5666666666666</v>
      </c>
      <c r="H319" s="36">
        <v>2108.5666666666666</v>
      </c>
      <c r="I319" s="36">
        <v>2157.7833333333328</v>
      </c>
      <c r="J319" s="36">
        <v>2191.5666666666666</v>
      </c>
      <c r="K319" s="31">
        <v>2124</v>
      </c>
      <c r="L319" s="31">
        <v>2041</v>
      </c>
      <c r="M319" s="31">
        <v>9.0897299999999994</v>
      </c>
      <c r="N319" s="1"/>
      <c r="O319" s="1"/>
    </row>
    <row r="320" spans="1:15" ht="12.75" customHeight="1">
      <c r="A320" s="33">
        <v>310</v>
      </c>
      <c r="B320" s="53" t="s">
        <v>460</v>
      </c>
      <c r="C320" s="31">
        <v>727.15</v>
      </c>
      <c r="D320" s="36">
        <v>731.65</v>
      </c>
      <c r="E320" s="36">
        <v>712.9</v>
      </c>
      <c r="F320" s="36">
        <v>698.65</v>
      </c>
      <c r="G320" s="36">
        <v>679.9</v>
      </c>
      <c r="H320" s="36">
        <v>745.9</v>
      </c>
      <c r="I320" s="36">
        <v>764.65</v>
      </c>
      <c r="J320" s="36">
        <v>778.9</v>
      </c>
      <c r="K320" s="31">
        <v>750.4</v>
      </c>
      <c r="L320" s="31">
        <v>717.4</v>
      </c>
      <c r="M320" s="31">
        <v>2.0428600000000001</v>
      </c>
      <c r="N320" s="1"/>
      <c r="O320" s="1"/>
    </row>
    <row r="321" spans="1:15" ht="12.75" customHeight="1">
      <c r="A321" s="33">
        <v>311</v>
      </c>
      <c r="B321" s="53" t="s">
        <v>870</v>
      </c>
      <c r="C321" s="31">
        <v>929.2</v>
      </c>
      <c r="D321" s="36">
        <v>933.08333333333337</v>
      </c>
      <c r="E321" s="36">
        <v>921.11666666666679</v>
      </c>
      <c r="F321" s="36">
        <v>913.03333333333342</v>
      </c>
      <c r="G321" s="36">
        <v>901.06666666666683</v>
      </c>
      <c r="H321" s="36">
        <v>941.16666666666674</v>
      </c>
      <c r="I321" s="36">
        <v>953.13333333333321</v>
      </c>
      <c r="J321" s="36">
        <v>961.2166666666667</v>
      </c>
      <c r="K321" s="31">
        <v>945.05</v>
      </c>
      <c r="L321" s="31">
        <v>925</v>
      </c>
      <c r="M321" s="31">
        <v>0.40210000000000001</v>
      </c>
      <c r="N321" s="1"/>
      <c r="O321" s="1"/>
    </row>
    <row r="322" spans="1:15" ht="12.75" customHeight="1">
      <c r="A322" s="33">
        <v>312</v>
      </c>
      <c r="B322" s="53" t="s">
        <v>461</v>
      </c>
      <c r="C322" s="31">
        <v>1294.5999999999999</v>
      </c>
      <c r="D322" s="36">
        <v>1314.2166666666665</v>
      </c>
      <c r="E322" s="36">
        <v>1265.383333333333</v>
      </c>
      <c r="F322" s="36">
        <v>1236.1666666666665</v>
      </c>
      <c r="G322" s="36">
        <v>1187.333333333333</v>
      </c>
      <c r="H322" s="36">
        <v>1343.4333333333329</v>
      </c>
      <c r="I322" s="36">
        <v>1392.2666666666664</v>
      </c>
      <c r="J322" s="36">
        <v>1421.4833333333329</v>
      </c>
      <c r="K322" s="31">
        <v>1363.05</v>
      </c>
      <c r="L322" s="31">
        <v>1285</v>
      </c>
      <c r="M322" s="31">
        <v>0.69125000000000003</v>
      </c>
      <c r="N322" s="1"/>
      <c r="O322" s="1"/>
    </row>
    <row r="323" spans="1:15" ht="12.75" customHeight="1">
      <c r="A323" s="33">
        <v>313</v>
      </c>
      <c r="B323" s="53" t="s">
        <v>178</v>
      </c>
      <c r="C323" s="31">
        <v>1653.7</v>
      </c>
      <c r="D323" s="36">
        <v>1658.2</v>
      </c>
      <c r="E323" s="36">
        <v>1637.5</v>
      </c>
      <c r="F323" s="36">
        <v>1621.3</v>
      </c>
      <c r="G323" s="36">
        <v>1600.6</v>
      </c>
      <c r="H323" s="36">
        <v>1674.4</v>
      </c>
      <c r="I323" s="36">
        <v>1695.1000000000004</v>
      </c>
      <c r="J323" s="36">
        <v>1711.3000000000002</v>
      </c>
      <c r="K323" s="31">
        <v>1678.9</v>
      </c>
      <c r="L323" s="31">
        <v>1642</v>
      </c>
      <c r="M323" s="31">
        <v>1.06036</v>
      </c>
      <c r="N323" s="1"/>
      <c r="O323" s="1"/>
    </row>
    <row r="324" spans="1:15" ht="12.75" customHeight="1">
      <c r="A324" s="33">
        <v>314</v>
      </c>
      <c r="B324" s="53" t="s">
        <v>451</v>
      </c>
      <c r="C324" s="31">
        <v>58.55</v>
      </c>
      <c r="D324" s="36">
        <v>58.85</v>
      </c>
      <c r="E324" s="36">
        <v>56.7</v>
      </c>
      <c r="F324" s="36">
        <v>54.85</v>
      </c>
      <c r="G324" s="36">
        <v>52.7</v>
      </c>
      <c r="H324" s="36">
        <v>60.7</v>
      </c>
      <c r="I324" s="36">
        <v>62.849999999999994</v>
      </c>
      <c r="J324" s="36">
        <v>64.7</v>
      </c>
      <c r="K324" s="31">
        <v>61</v>
      </c>
      <c r="L324" s="31">
        <v>57</v>
      </c>
      <c r="M324" s="31">
        <v>281.71467000000001</v>
      </c>
      <c r="N324" s="1"/>
      <c r="O324" s="1"/>
    </row>
    <row r="325" spans="1:15" ht="12.75" customHeight="1">
      <c r="A325" s="33">
        <v>315</v>
      </c>
      <c r="B325" s="53" t="s">
        <v>287</v>
      </c>
      <c r="C325" s="31">
        <v>61.9</v>
      </c>
      <c r="D325" s="36">
        <v>61.6</v>
      </c>
      <c r="E325" s="36">
        <v>61.050000000000004</v>
      </c>
      <c r="F325" s="36">
        <v>60.2</v>
      </c>
      <c r="G325" s="36">
        <v>59.650000000000006</v>
      </c>
      <c r="H325" s="36">
        <v>62.45</v>
      </c>
      <c r="I325" s="36">
        <v>63</v>
      </c>
      <c r="J325" s="36">
        <v>63.85</v>
      </c>
      <c r="K325" s="31">
        <v>62.15</v>
      </c>
      <c r="L325" s="31">
        <v>60.75</v>
      </c>
      <c r="M325" s="31">
        <v>66.195250000000001</v>
      </c>
      <c r="N325" s="1"/>
      <c r="O325" s="1"/>
    </row>
    <row r="326" spans="1:15" ht="12.75" customHeight="1">
      <c r="A326" s="33">
        <v>316</v>
      </c>
      <c r="B326" s="53" t="s">
        <v>462</v>
      </c>
      <c r="C326" s="31">
        <v>1196.5</v>
      </c>
      <c r="D326" s="36">
        <v>1198.1166666666666</v>
      </c>
      <c r="E326" s="36">
        <v>1168.3833333333332</v>
      </c>
      <c r="F326" s="36">
        <v>1140.2666666666667</v>
      </c>
      <c r="G326" s="36">
        <v>1110.5333333333333</v>
      </c>
      <c r="H326" s="36">
        <v>1226.2333333333331</v>
      </c>
      <c r="I326" s="36">
        <v>1255.9666666666662</v>
      </c>
      <c r="J326" s="36">
        <v>1284.083333333333</v>
      </c>
      <c r="K326" s="31">
        <v>1227.8499999999999</v>
      </c>
      <c r="L326" s="31">
        <v>1170</v>
      </c>
      <c r="M326" s="31">
        <v>1.7429699999999999</v>
      </c>
      <c r="N326" s="1"/>
      <c r="O326" s="1"/>
    </row>
    <row r="327" spans="1:15" ht="12.75" customHeight="1">
      <c r="A327" s="33">
        <v>317</v>
      </c>
      <c r="B327" s="53" t="s">
        <v>182</v>
      </c>
      <c r="C327" s="31">
        <v>2427.0500000000002</v>
      </c>
      <c r="D327" s="36">
        <v>2428.0166666666669</v>
      </c>
      <c r="E327" s="36">
        <v>2401.0333333333338</v>
      </c>
      <c r="F327" s="36">
        <v>2375.0166666666669</v>
      </c>
      <c r="G327" s="36">
        <v>2348.0333333333338</v>
      </c>
      <c r="H327" s="36">
        <v>2454.0333333333338</v>
      </c>
      <c r="I327" s="36">
        <v>2481.0166666666664</v>
      </c>
      <c r="J327" s="36">
        <v>2507.0333333333338</v>
      </c>
      <c r="K327" s="31">
        <v>2455</v>
      </c>
      <c r="L327" s="31">
        <v>2402</v>
      </c>
      <c r="M327" s="31">
        <v>5.2946799999999996</v>
      </c>
      <c r="N327" s="1"/>
      <c r="O327" s="1"/>
    </row>
    <row r="328" spans="1:15" ht="12.75" customHeight="1">
      <c r="A328" s="33">
        <v>318</v>
      </c>
      <c r="B328" s="53" t="s">
        <v>183</v>
      </c>
      <c r="C328" s="31">
        <v>117949.4</v>
      </c>
      <c r="D328" s="36">
        <v>117690.15000000001</v>
      </c>
      <c r="E328" s="36">
        <v>117280.50000000001</v>
      </c>
      <c r="F328" s="36">
        <v>116611.6</v>
      </c>
      <c r="G328" s="36">
        <v>116201.95000000001</v>
      </c>
      <c r="H328" s="36">
        <v>118359.05000000002</v>
      </c>
      <c r="I328" s="36">
        <v>118768.70000000001</v>
      </c>
      <c r="J328" s="36">
        <v>119437.60000000002</v>
      </c>
      <c r="K328" s="31">
        <v>118099.8</v>
      </c>
      <c r="L328" s="31">
        <v>117021.25</v>
      </c>
      <c r="M328" s="31">
        <v>7.6840000000000006E-2</v>
      </c>
      <c r="N328" s="1"/>
      <c r="O328" s="1"/>
    </row>
    <row r="329" spans="1:15" ht="12.75" customHeight="1">
      <c r="A329" s="33">
        <v>319</v>
      </c>
      <c r="B329" s="53" t="s">
        <v>452</v>
      </c>
      <c r="C329" s="31">
        <v>2278.9</v>
      </c>
      <c r="D329" s="36">
        <v>2284.6333333333332</v>
      </c>
      <c r="E329" s="36">
        <v>2249.2666666666664</v>
      </c>
      <c r="F329" s="36">
        <v>2219.6333333333332</v>
      </c>
      <c r="G329" s="36">
        <v>2184.2666666666664</v>
      </c>
      <c r="H329" s="36">
        <v>2314.2666666666664</v>
      </c>
      <c r="I329" s="36">
        <v>2349.6333333333332</v>
      </c>
      <c r="J329" s="36">
        <v>2379.2666666666664</v>
      </c>
      <c r="K329" s="31">
        <v>2320</v>
      </c>
      <c r="L329" s="31">
        <v>2255</v>
      </c>
      <c r="M329" s="31">
        <v>1.4570099999999999</v>
      </c>
      <c r="N329" s="1"/>
      <c r="O329" s="1"/>
    </row>
    <row r="330" spans="1:15" ht="12.75" customHeight="1">
      <c r="A330" s="33">
        <v>320</v>
      </c>
      <c r="B330" s="53" t="s">
        <v>177</v>
      </c>
      <c r="C330" s="31">
        <v>3181.55</v>
      </c>
      <c r="D330" s="36">
        <v>3231.4333333333329</v>
      </c>
      <c r="E330" s="36">
        <v>3118.8666666666659</v>
      </c>
      <c r="F330" s="36">
        <v>3056.1833333333329</v>
      </c>
      <c r="G330" s="36">
        <v>2943.6166666666659</v>
      </c>
      <c r="H330" s="36">
        <v>3294.1166666666659</v>
      </c>
      <c r="I330" s="36">
        <v>3406.6833333333325</v>
      </c>
      <c r="J330" s="36">
        <v>3469.3666666666659</v>
      </c>
      <c r="K330" s="31">
        <v>3344</v>
      </c>
      <c r="L330" s="31">
        <v>3168.75</v>
      </c>
      <c r="M330" s="31">
        <v>9.6733600000000006</v>
      </c>
      <c r="N330" s="1"/>
      <c r="O330" s="1"/>
    </row>
    <row r="331" spans="1:15" ht="12.75" customHeight="1">
      <c r="A331" s="33">
        <v>321</v>
      </c>
      <c r="B331" s="53" t="s">
        <v>184</v>
      </c>
      <c r="C331" s="31">
        <v>1440.65</v>
      </c>
      <c r="D331" s="36">
        <v>1441.6666666666667</v>
      </c>
      <c r="E331" s="36">
        <v>1421.3333333333335</v>
      </c>
      <c r="F331" s="36">
        <v>1402.0166666666667</v>
      </c>
      <c r="G331" s="36">
        <v>1381.6833333333334</v>
      </c>
      <c r="H331" s="36">
        <v>1460.9833333333336</v>
      </c>
      <c r="I331" s="36">
        <v>1481.3166666666671</v>
      </c>
      <c r="J331" s="36">
        <v>1500.6333333333337</v>
      </c>
      <c r="K331" s="31">
        <v>1462</v>
      </c>
      <c r="L331" s="31">
        <v>1422.35</v>
      </c>
      <c r="M331" s="31">
        <v>2.7460599999999999</v>
      </c>
      <c r="N331" s="1"/>
      <c r="O331" s="1"/>
    </row>
    <row r="332" spans="1:15" ht="12.75" customHeight="1">
      <c r="A332" s="33">
        <v>322</v>
      </c>
      <c r="B332" s="53" t="s">
        <v>469</v>
      </c>
      <c r="C332" s="31">
        <v>1172.5</v>
      </c>
      <c r="D332" s="36">
        <v>1183.0166666666667</v>
      </c>
      <c r="E332" s="36">
        <v>1156.4833333333333</v>
      </c>
      <c r="F332" s="36">
        <v>1140.4666666666667</v>
      </c>
      <c r="G332" s="36">
        <v>1113.9333333333334</v>
      </c>
      <c r="H332" s="36">
        <v>1199.0333333333333</v>
      </c>
      <c r="I332" s="36">
        <v>1225.5666666666666</v>
      </c>
      <c r="J332" s="36">
        <v>1241.5833333333333</v>
      </c>
      <c r="K332" s="31">
        <v>1209.55</v>
      </c>
      <c r="L332" s="31">
        <v>1167</v>
      </c>
      <c r="M332" s="31">
        <v>2.2299099999999998</v>
      </c>
      <c r="N332" s="1"/>
      <c r="O332" s="1"/>
    </row>
    <row r="333" spans="1:15" ht="12.75" customHeight="1">
      <c r="A333" s="33">
        <v>323</v>
      </c>
      <c r="B333" s="53" t="s">
        <v>463</v>
      </c>
      <c r="C333" s="31">
        <v>780.25</v>
      </c>
      <c r="D333" s="36">
        <v>782.30000000000007</v>
      </c>
      <c r="E333" s="36">
        <v>774.90000000000009</v>
      </c>
      <c r="F333" s="36">
        <v>769.55000000000007</v>
      </c>
      <c r="G333" s="36">
        <v>762.15000000000009</v>
      </c>
      <c r="H333" s="36">
        <v>787.65000000000009</v>
      </c>
      <c r="I333" s="36">
        <v>795.05</v>
      </c>
      <c r="J333" s="36">
        <v>800.40000000000009</v>
      </c>
      <c r="K333" s="31">
        <v>789.7</v>
      </c>
      <c r="L333" s="31">
        <v>776.95</v>
      </c>
      <c r="M333" s="31">
        <v>3.1065299999999998</v>
      </c>
      <c r="N333" s="1"/>
      <c r="O333" s="1"/>
    </row>
    <row r="334" spans="1:15" ht="12.75" customHeight="1">
      <c r="A334" s="33">
        <v>324</v>
      </c>
      <c r="B334" s="53" t="s">
        <v>185</v>
      </c>
      <c r="C334" s="31">
        <v>97.45</v>
      </c>
      <c r="D334" s="36">
        <v>97.616666666666674</v>
      </c>
      <c r="E334" s="36">
        <v>95.133333333333354</v>
      </c>
      <c r="F334" s="36">
        <v>92.816666666666677</v>
      </c>
      <c r="G334" s="36">
        <v>90.333333333333357</v>
      </c>
      <c r="H334" s="36">
        <v>99.933333333333351</v>
      </c>
      <c r="I334" s="36">
        <v>102.41666666666667</v>
      </c>
      <c r="J334" s="36">
        <v>104.73333333333335</v>
      </c>
      <c r="K334" s="31">
        <v>100.1</v>
      </c>
      <c r="L334" s="31">
        <v>95.3</v>
      </c>
      <c r="M334" s="31">
        <v>247.83459999999999</v>
      </c>
      <c r="N334" s="1"/>
      <c r="O334" s="1"/>
    </row>
    <row r="335" spans="1:15" ht="12.75" customHeight="1">
      <c r="A335" s="33">
        <v>325</v>
      </c>
      <c r="B335" s="53" t="s">
        <v>187</v>
      </c>
      <c r="C335" s="31">
        <v>3802.9</v>
      </c>
      <c r="D335" s="36">
        <v>3795.2666666666664</v>
      </c>
      <c r="E335" s="36">
        <v>3762.6333333333328</v>
      </c>
      <c r="F335" s="36">
        <v>3722.3666666666663</v>
      </c>
      <c r="G335" s="36">
        <v>3689.7333333333327</v>
      </c>
      <c r="H335" s="36">
        <v>3835.5333333333328</v>
      </c>
      <c r="I335" s="36">
        <v>3868.1666666666661</v>
      </c>
      <c r="J335" s="36">
        <v>3908.4333333333329</v>
      </c>
      <c r="K335" s="31">
        <v>3827.9</v>
      </c>
      <c r="L335" s="31">
        <v>3755</v>
      </c>
      <c r="M335" s="31">
        <v>1.3051699999999999</v>
      </c>
      <c r="N335" s="1"/>
      <c r="O335" s="1"/>
    </row>
    <row r="336" spans="1:15" ht="12.75" customHeight="1">
      <c r="A336" s="33">
        <v>326</v>
      </c>
      <c r="B336" s="53" t="s">
        <v>470</v>
      </c>
      <c r="C336" s="31">
        <v>813.6</v>
      </c>
      <c r="D336" s="36">
        <v>812.51666666666677</v>
      </c>
      <c r="E336" s="36">
        <v>797.53333333333353</v>
      </c>
      <c r="F336" s="36">
        <v>781.46666666666681</v>
      </c>
      <c r="G336" s="36">
        <v>766.48333333333358</v>
      </c>
      <c r="H336" s="36">
        <v>828.58333333333348</v>
      </c>
      <c r="I336" s="36">
        <v>843.56666666666683</v>
      </c>
      <c r="J336" s="36">
        <v>859.63333333333344</v>
      </c>
      <c r="K336" s="31">
        <v>827.5</v>
      </c>
      <c r="L336" s="31">
        <v>796.45</v>
      </c>
      <c r="M336" s="31">
        <v>8.0715699999999995</v>
      </c>
      <c r="N336" s="1"/>
      <c r="O336" s="1"/>
    </row>
    <row r="337" spans="1:15" ht="12.75" customHeight="1">
      <c r="A337" s="33">
        <v>327</v>
      </c>
      <c r="B337" s="53" t="s">
        <v>464</v>
      </c>
      <c r="C337" s="31">
        <v>78.8</v>
      </c>
      <c r="D337" s="36">
        <v>79.599999999999994</v>
      </c>
      <c r="E337" s="36">
        <v>76.599999999999994</v>
      </c>
      <c r="F337" s="36">
        <v>74.400000000000006</v>
      </c>
      <c r="G337" s="36">
        <v>71.400000000000006</v>
      </c>
      <c r="H337" s="36">
        <v>81.799999999999983</v>
      </c>
      <c r="I337" s="36">
        <v>84.799999999999983</v>
      </c>
      <c r="J337" s="36">
        <v>86.999999999999972</v>
      </c>
      <c r="K337" s="31">
        <v>82.6</v>
      </c>
      <c r="L337" s="31">
        <v>77.400000000000006</v>
      </c>
      <c r="M337" s="31">
        <v>269.04593999999997</v>
      </c>
      <c r="N337" s="1"/>
      <c r="O337" s="1"/>
    </row>
    <row r="338" spans="1:15" ht="12.75" customHeight="1">
      <c r="A338" s="33">
        <v>328</v>
      </c>
      <c r="B338" s="53" t="s">
        <v>465</v>
      </c>
      <c r="C338" s="31">
        <v>174.7</v>
      </c>
      <c r="D338" s="36">
        <v>176.73333333333335</v>
      </c>
      <c r="E338" s="36">
        <v>170.56666666666669</v>
      </c>
      <c r="F338" s="36">
        <v>166.43333333333334</v>
      </c>
      <c r="G338" s="36">
        <v>160.26666666666668</v>
      </c>
      <c r="H338" s="36">
        <v>180.8666666666667</v>
      </c>
      <c r="I338" s="36">
        <v>187.03333333333333</v>
      </c>
      <c r="J338" s="36">
        <v>191.16666666666671</v>
      </c>
      <c r="K338" s="31">
        <v>182.9</v>
      </c>
      <c r="L338" s="31">
        <v>172.6</v>
      </c>
      <c r="M338" s="31">
        <v>129.33405999999999</v>
      </c>
      <c r="N338" s="1"/>
      <c r="O338" s="1"/>
    </row>
    <row r="339" spans="1:15" ht="12.75" customHeight="1">
      <c r="A339" s="33">
        <v>329</v>
      </c>
      <c r="B339" s="53" t="s">
        <v>188</v>
      </c>
      <c r="C339" s="31">
        <v>24789.599999999999</v>
      </c>
      <c r="D339" s="36">
        <v>24907.216666666664</v>
      </c>
      <c r="E339" s="36">
        <v>24638.733333333326</v>
      </c>
      <c r="F339" s="36">
        <v>24487.866666666661</v>
      </c>
      <c r="G339" s="36">
        <v>24219.383333333324</v>
      </c>
      <c r="H339" s="36">
        <v>25058.083333333328</v>
      </c>
      <c r="I339" s="36">
        <v>25326.566666666666</v>
      </c>
      <c r="J339" s="36">
        <v>25477.433333333331</v>
      </c>
      <c r="K339" s="31">
        <v>25175.7</v>
      </c>
      <c r="L339" s="31">
        <v>24756.35</v>
      </c>
      <c r="M339" s="31">
        <v>0.70076000000000005</v>
      </c>
      <c r="N339" s="1"/>
      <c r="O339" s="1"/>
    </row>
    <row r="340" spans="1:15" ht="12.75" customHeight="1">
      <c r="A340" s="33">
        <v>330</v>
      </c>
      <c r="B340" s="53" t="s">
        <v>471</v>
      </c>
      <c r="C340" s="31">
        <v>87.55</v>
      </c>
      <c r="D340" s="36">
        <v>88.516666666666666</v>
      </c>
      <c r="E340" s="36">
        <v>85.333333333333329</v>
      </c>
      <c r="F340" s="36">
        <v>83.11666666666666</v>
      </c>
      <c r="G340" s="36">
        <v>79.933333333333323</v>
      </c>
      <c r="H340" s="36">
        <v>90.733333333333334</v>
      </c>
      <c r="I340" s="36">
        <v>93.916666666666671</v>
      </c>
      <c r="J340" s="36">
        <v>96.13333333333334</v>
      </c>
      <c r="K340" s="31">
        <v>91.7</v>
      </c>
      <c r="L340" s="31">
        <v>86.3</v>
      </c>
      <c r="M340" s="31">
        <v>99.865620000000007</v>
      </c>
      <c r="N340" s="1"/>
      <c r="O340" s="1"/>
    </row>
    <row r="341" spans="1:15" ht="12.75" customHeight="1">
      <c r="A341" s="33">
        <v>331</v>
      </c>
      <c r="B341" s="53" t="s">
        <v>466</v>
      </c>
      <c r="C341" s="31">
        <v>63.2</v>
      </c>
      <c r="D341" s="36">
        <v>63.533333333333339</v>
      </c>
      <c r="E341" s="36">
        <v>61.366666666666674</v>
      </c>
      <c r="F341" s="36">
        <v>59.533333333333339</v>
      </c>
      <c r="G341" s="36">
        <v>57.366666666666674</v>
      </c>
      <c r="H341" s="36">
        <v>65.366666666666674</v>
      </c>
      <c r="I341" s="36">
        <v>67.533333333333346</v>
      </c>
      <c r="J341" s="36">
        <v>69.366666666666674</v>
      </c>
      <c r="K341" s="31">
        <v>65.7</v>
      </c>
      <c r="L341" s="31">
        <v>61.7</v>
      </c>
      <c r="M341" s="31">
        <v>413.23842999999999</v>
      </c>
      <c r="N341" s="1"/>
      <c r="O341" s="1"/>
    </row>
    <row r="342" spans="1:15" ht="12.75" customHeight="1">
      <c r="A342" s="33">
        <v>332</v>
      </c>
      <c r="B342" s="53" t="s">
        <v>288</v>
      </c>
      <c r="C342" s="31">
        <v>433.55</v>
      </c>
      <c r="D342" s="36">
        <v>437.86666666666662</v>
      </c>
      <c r="E342" s="36">
        <v>427.73333333333323</v>
      </c>
      <c r="F342" s="36">
        <v>421.91666666666663</v>
      </c>
      <c r="G342" s="36">
        <v>411.78333333333325</v>
      </c>
      <c r="H342" s="36">
        <v>443.68333333333322</v>
      </c>
      <c r="I342" s="36">
        <v>453.81666666666655</v>
      </c>
      <c r="J342" s="36">
        <v>459.63333333333321</v>
      </c>
      <c r="K342" s="31">
        <v>448</v>
      </c>
      <c r="L342" s="31">
        <v>432.05</v>
      </c>
      <c r="M342" s="31">
        <v>3.80016</v>
      </c>
      <c r="N342" s="1"/>
      <c r="O342" s="1"/>
    </row>
    <row r="343" spans="1:15" ht="12.75" customHeight="1">
      <c r="A343" s="33">
        <v>333</v>
      </c>
      <c r="B343" s="53" t="s">
        <v>467</v>
      </c>
      <c r="C343" s="31">
        <v>182.45</v>
      </c>
      <c r="D343" s="36">
        <v>183.36666666666667</v>
      </c>
      <c r="E343" s="36">
        <v>176.23333333333335</v>
      </c>
      <c r="F343" s="36">
        <v>170.01666666666668</v>
      </c>
      <c r="G343" s="36">
        <v>162.88333333333335</v>
      </c>
      <c r="H343" s="36">
        <v>189.58333333333334</v>
      </c>
      <c r="I343" s="36">
        <v>196.71666666666667</v>
      </c>
      <c r="J343" s="36">
        <v>202.93333333333334</v>
      </c>
      <c r="K343" s="31">
        <v>190.5</v>
      </c>
      <c r="L343" s="31">
        <v>177.15</v>
      </c>
      <c r="M343" s="31">
        <v>31.175070000000002</v>
      </c>
      <c r="N343" s="1"/>
      <c r="O343" s="1"/>
    </row>
    <row r="344" spans="1:15" ht="12.75" customHeight="1">
      <c r="A344" s="33">
        <v>334</v>
      </c>
      <c r="B344" s="53" t="s">
        <v>189</v>
      </c>
      <c r="C344" s="31">
        <v>183.6</v>
      </c>
      <c r="D344" s="36">
        <v>184.5</v>
      </c>
      <c r="E344" s="36">
        <v>180</v>
      </c>
      <c r="F344" s="36">
        <v>176.4</v>
      </c>
      <c r="G344" s="36">
        <v>171.9</v>
      </c>
      <c r="H344" s="36">
        <v>188.1</v>
      </c>
      <c r="I344" s="36">
        <v>192.6</v>
      </c>
      <c r="J344" s="36">
        <v>196.2</v>
      </c>
      <c r="K344" s="31">
        <v>189</v>
      </c>
      <c r="L344" s="31">
        <v>180.9</v>
      </c>
      <c r="M344" s="31">
        <v>122.71442</v>
      </c>
      <c r="N344" s="1"/>
      <c r="O344" s="1"/>
    </row>
    <row r="345" spans="1:15" ht="12.75" customHeight="1">
      <c r="A345" s="33">
        <v>335</v>
      </c>
      <c r="B345" s="53" t="s">
        <v>856</v>
      </c>
      <c r="C345" s="31">
        <v>46.8</v>
      </c>
      <c r="D345" s="36">
        <v>47.066666666666663</v>
      </c>
      <c r="E345" s="36">
        <v>45.833333333333329</v>
      </c>
      <c r="F345" s="36">
        <v>44.866666666666667</v>
      </c>
      <c r="G345" s="36">
        <v>43.633333333333333</v>
      </c>
      <c r="H345" s="36">
        <v>48.033333333333324</v>
      </c>
      <c r="I345" s="36">
        <v>49.266666666666659</v>
      </c>
      <c r="J345" s="36">
        <v>50.23333333333332</v>
      </c>
      <c r="K345" s="31">
        <v>48.3</v>
      </c>
      <c r="L345" s="31">
        <v>46.1</v>
      </c>
      <c r="M345" s="31">
        <v>139.35999000000001</v>
      </c>
      <c r="N345" s="1"/>
      <c r="O345" s="1"/>
    </row>
    <row r="346" spans="1:15" ht="12.75" customHeight="1">
      <c r="A346" s="33">
        <v>336</v>
      </c>
      <c r="B346" s="53" t="s">
        <v>468</v>
      </c>
      <c r="C346" s="31">
        <v>258.45</v>
      </c>
      <c r="D346" s="36">
        <v>257.34999999999997</v>
      </c>
      <c r="E346" s="36">
        <v>253.09999999999991</v>
      </c>
      <c r="F346" s="36">
        <v>247.74999999999994</v>
      </c>
      <c r="G346" s="36">
        <v>243.49999999999989</v>
      </c>
      <c r="H346" s="36">
        <v>262.69999999999993</v>
      </c>
      <c r="I346" s="36">
        <v>266.95000000000005</v>
      </c>
      <c r="J346" s="36">
        <v>272.29999999999995</v>
      </c>
      <c r="K346" s="31">
        <v>261.60000000000002</v>
      </c>
      <c r="L346" s="31">
        <v>252</v>
      </c>
      <c r="M346" s="31">
        <v>69.216800000000006</v>
      </c>
      <c r="N346" s="1"/>
      <c r="O346" s="1"/>
    </row>
    <row r="347" spans="1:15" ht="12.75" customHeight="1">
      <c r="A347" s="33">
        <v>337</v>
      </c>
      <c r="B347" s="53" t="s">
        <v>191</v>
      </c>
      <c r="C347" s="31">
        <v>285.05</v>
      </c>
      <c r="D347" s="36">
        <v>285.98333333333335</v>
      </c>
      <c r="E347" s="36">
        <v>280.06666666666672</v>
      </c>
      <c r="F347" s="36">
        <v>275.08333333333337</v>
      </c>
      <c r="G347" s="36">
        <v>269.16666666666674</v>
      </c>
      <c r="H347" s="36">
        <v>290.9666666666667</v>
      </c>
      <c r="I347" s="36">
        <v>296.88333333333333</v>
      </c>
      <c r="J347" s="36">
        <v>301.86666666666667</v>
      </c>
      <c r="K347" s="31">
        <v>291.89999999999998</v>
      </c>
      <c r="L347" s="31">
        <v>281</v>
      </c>
      <c r="M347" s="31">
        <v>208.15064000000001</v>
      </c>
      <c r="N347" s="1"/>
      <c r="O347" s="1"/>
    </row>
    <row r="348" spans="1:15" ht="12.75" customHeight="1">
      <c r="A348" s="33">
        <v>338</v>
      </c>
      <c r="B348" s="53" t="s">
        <v>472</v>
      </c>
      <c r="C348" s="31">
        <v>367.25</v>
      </c>
      <c r="D348" s="36">
        <v>370.59999999999997</v>
      </c>
      <c r="E348" s="36">
        <v>361.89999999999992</v>
      </c>
      <c r="F348" s="36">
        <v>356.54999999999995</v>
      </c>
      <c r="G348" s="36">
        <v>347.84999999999991</v>
      </c>
      <c r="H348" s="36">
        <v>375.94999999999993</v>
      </c>
      <c r="I348" s="36">
        <v>384.65</v>
      </c>
      <c r="J348" s="36">
        <v>389.99999999999994</v>
      </c>
      <c r="K348" s="31">
        <v>379.3</v>
      </c>
      <c r="L348" s="31">
        <v>365.25</v>
      </c>
      <c r="M348" s="31">
        <v>3.05396</v>
      </c>
      <c r="N348" s="1"/>
      <c r="O348" s="1"/>
    </row>
    <row r="349" spans="1:15" ht="12.75" customHeight="1">
      <c r="A349" s="33">
        <v>339</v>
      </c>
      <c r="B349" s="53" t="s">
        <v>192</v>
      </c>
      <c r="C349" s="31">
        <v>1447.35</v>
      </c>
      <c r="D349" s="36">
        <v>1455</v>
      </c>
      <c r="E349" s="36">
        <v>1430</v>
      </c>
      <c r="F349" s="36">
        <v>1412.65</v>
      </c>
      <c r="G349" s="36">
        <v>1387.65</v>
      </c>
      <c r="H349" s="36">
        <v>1472.35</v>
      </c>
      <c r="I349" s="36">
        <v>1497.35</v>
      </c>
      <c r="J349" s="36">
        <v>1514.6999999999998</v>
      </c>
      <c r="K349" s="31">
        <v>1480</v>
      </c>
      <c r="L349" s="31">
        <v>1437.65</v>
      </c>
      <c r="M349" s="31">
        <v>4.0490500000000003</v>
      </c>
      <c r="N349" s="1"/>
      <c r="O349" s="1"/>
    </row>
    <row r="350" spans="1:15" ht="12.75" customHeight="1">
      <c r="A350" s="33">
        <v>340</v>
      </c>
      <c r="B350" s="53" t="s">
        <v>194</v>
      </c>
      <c r="C350" s="31">
        <v>195.95</v>
      </c>
      <c r="D350" s="36">
        <v>196.78333333333333</v>
      </c>
      <c r="E350" s="36">
        <v>193.26666666666665</v>
      </c>
      <c r="F350" s="36">
        <v>190.58333333333331</v>
      </c>
      <c r="G350" s="36">
        <v>187.06666666666663</v>
      </c>
      <c r="H350" s="36">
        <v>199.46666666666667</v>
      </c>
      <c r="I350" s="36">
        <v>202.98333333333338</v>
      </c>
      <c r="J350" s="36">
        <v>205.66666666666669</v>
      </c>
      <c r="K350" s="31">
        <v>200.3</v>
      </c>
      <c r="L350" s="31">
        <v>194.1</v>
      </c>
      <c r="M350" s="31">
        <v>104.14387000000001</v>
      </c>
      <c r="N350" s="1"/>
      <c r="O350" s="1"/>
    </row>
    <row r="351" spans="1:15" ht="12.75" customHeight="1">
      <c r="A351" s="33">
        <v>341</v>
      </c>
      <c r="B351" s="53" t="s">
        <v>289</v>
      </c>
      <c r="C351" s="31">
        <v>319.89999999999998</v>
      </c>
      <c r="D351" s="36">
        <v>320.2</v>
      </c>
      <c r="E351" s="36">
        <v>315.59999999999997</v>
      </c>
      <c r="F351" s="36">
        <v>311.29999999999995</v>
      </c>
      <c r="G351" s="36">
        <v>306.69999999999993</v>
      </c>
      <c r="H351" s="36">
        <v>324.5</v>
      </c>
      <c r="I351" s="36">
        <v>329.1</v>
      </c>
      <c r="J351" s="36">
        <v>333.40000000000003</v>
      </c>
      <c r="K351" s="31">
        <v>324.8</v>
      </c>
      <c r="L351" s="31">
        <v>315.89999999999998</v>
      </c>
      <c r="M351" s="31">
        <v>22.270790000000002</v>
      </c>
      <c r="N351" s="1"/>
      <c r="O351" s="1"/>
    </row>
    <row r="352" spans="1:15" ht="12.75" customHeight="1">
      <c r="A352" s="33">
        <v>342</v>
      </c>
      <c r="B352" s="53" t="s">
        <v>473</v>
      </c>
      <c r="C352" s="31">
        <v>1232.25</v>
      </c>
      <c r="D352" s="36">
        <v>1242.75</v>
      </c>
      <c r="E352" s="36">
        <v>1213.5</v>
      </c>
      <c r="F352" s="36">
        <v>1194.75</v>
      </c>
      <c r="G352" s="36">
        <v>1165.5</v>
      </c>
      <c r="H352" s="36">
        <v>1261.5</v>
      </c>
      <c r="I352" s="36">
        <v>1290.75</v>
      </c>
      <c r="J352" s="36">
        <v>1309.5</v>
      </c>
      <c r="K352" s="31">
        <v>1272</v>
      </c>
      <c r="L352" s="31">
        <v>1224</v>
      </c>
      <c r="M352" s="31">
        <v>8.2262000000000004</v>
      </c>
      <c r="N352" s="1"/>
      <c r="O352" s="1"/>
    </row>
    <row r="353" spans="1:15" ht="12.75" customHeight="1">
      <c r="A353" s="33">
        <v>343</v>
      </c>
      <c r="B353" s="53" t="s">
        <v>290</v>
      </c>
      <c r="C353" s="31">
        <v>651.25</v>
      </c>
      <c r="D353" s="36">
        <v>656.0333333333333</v>
      </c>
      <c r="E353" s="36">
        <v>632.21666666666658</v>
      </c>
      <c r="F353" s="36">
        <v>613.18333333333328</v>
      </c>
      <c r="G353" s="36">
        <v>589.36666666666656</v>
      </c>
      <c r="H353" s="36">
        <v>675.06666666666661</v>
      </c>
      <c r="I353" s="36">
        <v>698.88333333333321</v>
      </c>
      <c r="J353" s="36">
        <v>717.91666666666663</v>
      </c>
      <c r="K353" s="31">
        <v>679.85</v>
      </c>
      <c r="L353" s="31">
        <v>637</v>
      </c>
      <c r="M353" s="31">
        <v>152.79182</v>
      </c>
      <c r="N353" s="1"/>
      <c r="O353" s="1"/>
    </row>
    <row r="354" spans="1:15" ht="12.75" customHeight="1">
      <c r="A354" s="33">
        <v>344</v>
      </c>
      <c r="B354" s="53" t="s">
        <v>193</v>
      </c>
      <c r="C354" s="31">
        <v>4131.3500000000004</v>
      </c>
      <c r="D354" s="36">
        <v>4140.45</v>
      </c>
      <c r="E354" s="36">
        <v>4100.8999999999996</v>
      </c>
      <c r="F354" s="36">
        <v>4070.45</v>
      </c>
      <c r="G354" s="36">
        <v>4030.8999999999996</v>
      </c>
      <c r="H354" s="36">
        <v>4170.8999999999996</v>
      </c>
      <c r="I354" s="36">
        <v>4210.4500000000007</v>
      </c>
      <c r="J354" s="36">
        <v>4240.8999999999996</v>
      </c>
      <c r="K354" s="31">
        <v>4180</v>
      </c>
      <c r="L354" s="31">
        <v>4110</v>
      </c>
      <c r="M354" s="31">
        <v>1.0207900000000001</v>
      </c>
      <c r="N354" s="1"/>
      <c r="O354" s="1"/>
    </row>
    <row r="355" spans="1:15" ht="12.75" customHeight="1">
      <c r="A355" s="33">
        <v>345</v>
      </c>
      <c r="B355" s="53" t="s">
        <v>474</v>
      </c>
      <c r="C355" s="31">
        <v>217.9</v>
      </c>
      <c r="D355" s="36">
        <v>218.86666666666667</v>
      </c>
      <c r="E355" s="36">
        <v>216.13333333333335</v>
      </c>
      <c r="F355" s="36">
        <v>214.36666666666667</v>
      </c>
      <c r="G355" s="36">
        <v>211.63333333333335</v>
      </c>
      <c r="H355" s="36">
        <v>220.63333333333335</v>
      </c>
      <c r="I355" s="36">
        <v>223.3666666666667</v>
      </c>
      <c r="J355" s="36">
        <v>225.13333333333335</v>
      </c>
      <c r="K355" s="31">
        <v>221.6</v>
      </c>
      <c r="L355" s="31">
        <v>217.1</v>
      </c>
      <c r="M355" s="31">
        <v>1.83806</v>
      </c>
      <c r="N355" s="1"/>
      <c r="O355" s="1"/>
    </row>
    <row r="356" spans="1:15" ht="12.75" customHeight="1">
      <c r="A356" s="33">
        <v>346</v>
      </c>
      <c r="B356" s="53" t="s">
        <v>195</v>
      </c>
      <c r="C356" s="31">
        <v>37335.5</v>
      </c>
      <c r="D356" s="36">
        <v>37407.15</v>
      </c>
      <c r="E356" s="36">
        <v>37039.350000000006</v>
      </c>
      <c r="F356" s="36">
        <v>36743.200000000004</v>
      </c>
      <c r="G356" s="36">
        <v>36375.400000000009</v>
      </c>
      <c r="H356" s="36">
        <v>37703.300000000003</v>
      </c>
      <c r="I356" s="36">
        <v>38071.100000000006</v>
      </c>
      <c r="J356" s="36">
        <v>38367.25</v>
      </c>
      <c r="K356" s="31">
        <v>37774.949999999997</v>
      </c>
      <c r="L356" s="31">
        <v>37111</v>
      </c>
      <c r="M356" s="31">
        <v>0.69745999999999997</v>
      </c>
      <c r="N356" s="1"/>
      <c r="O356" s="1"/>
    </row>
    <row r="357" spans="1:15" ht="12.75" customHeight="1">
      <c r="A357" s="33">
        <v>347</v>
      </c>
      <c r="B357" s="53" t="s">
        <v>292</v>
      </c>
      <c r="C357" s="31">
        <v>1602.95</v>
      </c>
      <c r="D357" s="36">
        <v>1602.2833333333335</v>
      </c>
      <c r="E357" s="36">
        <v>1582.666666666667</v>
      </c>
      <c r="F357" s="36">
        <v>1562.3833333333334</v>
      </c>
      <c r="G357" s="36">
        <v>1542.7666666666669</v>
      </c>
      <c r="H357" s="36">
        <v>1622.5666666666671</v>
      </c>
      <c r="I357" s="36">
        <v>1642.1833333333334</v>
      </c>
      <c r="J357" s="36">
        <v>1662.4666666666672</v>
      </c>
      <c r="K357" s="31">
        <v>1621.9</v>
      </c>
      <c r="L357" s="31">
        <v>1582</v>
      </c>
      <c r="M357" s="31">
        <v>15.119120000000001</v>
      </c>
      <c r="N357" s="1"/>
      <c r="O357" s="1"/>
    </row>
    <row r="358" spans="1:15" ht="12.75" customHeight="1">
      <c r="A358" s="33">
        <v>348</v>
      </c>
      <c r="B358" s="53" t="s">
        <v>291</v>
      </c>
      <c r="C358" s="31">
        <v>818.9</v>
      </c>
      <c r="D358" s="36">
        <v>827.76666666666677</v>
      </c>
      <c r="E358" s="36">
        <v>802.93333333333351</v>
      </c>
      <c r="F358" s="36">
        <v>786.9666666666667</v>
      </c>
      <c r="G358" s="36">
        <v>762.13333333333344</v>
      </c>
      <c r="H358" s="36">
        <v>843.73333333333358</v>
      </c>
      <c r="I358" s="36">
        <v>868.56666666666683</v>
      </c>
      <c r="J358" s="36">
        <v>884.53333333333364</v>
      </c>
      <c r="K358" s="31">
        <v>852.6</v>
      </c>
      <c r="L358" s="31">
        <v>811.8</v>
      </c>
      <c r="M358" s="31">
        <v>27.14442</v>
      </c>
      <c r="N358" s="1"/>
      <c r="O358" s="1"/>
    </row>
    <row r="359" spans="1:15" ht="12.75" customHeight="1">
      <c r="A359" s="33">
        <v>349</v>
      </c>
      <c r="B359" s="53" t="s">
        <v>475</v>
      </c>
      <c r="C359" s="31">
        <v>258.95</v>
      </c>
      <c r="D359" s="36">
        <v>260.16666666666663</v>
      </c>
      <c r="E359" s="36">
        <v>252.93333333333328</v>
      </c>
      <c r="F359" s="36">
        <v>246.91666666666666</v>
      </c>
      <c r="G359" s="36">
        <v>239.68333333333331</v>
      </c>
      <c r="H359" s="36">
        <v>266.18333333333328</v>
      </c>
      <c r="I359" s="36">
        <v>273.41666666666663</v>
      </c>
      <c r="J359" s="36">
        <v>279.43333333333322</v>
      </c>
      <c r="K359" s="31">
        <v>267.39999999999998</v>
      </c>
      <c r="L359" s="31">
        <v>254.15</v>
      </c>
      <c r="M359" s="31">
        <v>21.723800000000001</v>
      </c>
      <c r="N359" s="1"/>
      <c r="O359" s="1"/>
    </row>
    <row r="360" spans="1:15" ht="12.75" customHeight="1">
      <c r="A360" s="33">
        <v>350</v>
      </c>
      <c r="B360" s="53" t="s">
        <v>197</v>
      </c>
      <c r="C360" s="31">
        <v>6464.5</v>
      </c>
      <c r="D360" s="36">
        <v>6438.2833333333328</v>
      </c>
      <c r="E360" s="36">
        <v>6340.5666666666657</v>
      </c>
      <c r="F360" s="36">
        <v>6216.6333333333332</v>
      </c>
      <c r="G360" s="36">
        <v>6118.9166666666661</v>
      </c>
      <c r="H360" s="36">
        <v>6562.2166666666653</v>
      </c>
      <c r="I360" s="36">
        <v>6659.9333333333325</v>
      </c>
      <c r="J360" s="36">
        <v>6783.866666666665</v>
      </c>
      <c r="K360" s="31">
        <v>6536</v>
      </c>
      <c r="L360" s="31">
        <v>6314.35</v>
      </c>
      <c r="M360" s="31">
        <v>5.1124599999999996</v>
      </c>
      <c r="N360" s="1"/>
      <c r="O360" s="1"/>
    </row>
    <row r="361" spans="1:15" ht="12.75" customHeight="1">
      <c r="A361" s="33">
        <v>351</v>
      </c>
      <c r="B361" s="53" t="s">
        <v>198</v>
      </c>
      <c r="C361" s="31">
        <v>210</v>
      </c>
      <c r="D361" s="36">
        <v>210.28333333333333</v>
      </c>
      <c r="E361" s="36">
        <v>206.61666666666667</v>
      </c>
      <c r="F361" s="36">
        <v>203.23333333333335</v>
      </c>
      <c r="G361" s="36">
        <v>199.56666666666669</v>
      </c>
      <c r="H361" s="36">
        <v>213.66666666666666</v>
      </c>
      <c r="I361" s="36">
        <v>217.33333333333334</v>
      </c>
      <c r="J361" s="36">
        <v>220.71666666666664</v>
      </c>
      <c r="K361" s="31">
        <v>213.95</v>
      </c>
      <c r="L361" s="31">
        <v>206.9</v>
      </c>
      <c r="M361" s="31">
        <v>61.258110000000002</v>
      </c>
      <c r="N361" s="1"/>
      <c r="O361" s="1"/>
    </row>
    <row r="362" spans="1:15" ht="12.75" customHeight="1">
      <c r="A362" s="33">
        <v>352</v>
      </c>
      <c r="B362" s="53" t="s">
        <v>478</v>
      </c>
      <c r="C362" s="31">
        <v>4080.6</v>
      </c>
      <c r="D362" s="36">
        <v>4073.8833333333332</v>
      </c>
      <c r="E362" s="36">
        <v>4056.7166666666662</v>
      </c>
      <c r="F362" s="36">
        <v>4032.833333333333</v>
      </c>
      <c r="G362" s="36">
        <v>4015.6666666666661</v>
      </c>
      <c r="H362" s="36">
        <v>4097.7666666666664</v>
      </c>
      <c r="I362" s="36">
        <v>4114.9333333333334</v>
      </c>
      <c r="J362" s="36">
        <v>4138.8166666666666</v>
      </c>
      <c r="K362" s="31">
        <v>4091.05</v>
      </c>
      <c r="L362" s="31">
        <v>4050</v>
      </c>
      <c r="M362" s="31">
        <v>0.16224</v>
      </c>
      <c r="N362" s="1"/>
      <c r="O362" s="1"/>
    </row>
    <row r="363" spans="1:15" ht="12.75" customHeight="1">
      <c r="A363" s="33">
        <v>353</v>
      </c>
      <c r="B363" s="53" t="s">
        <v>479</v>
      </c>
      <c r="C363" s="31">
        <v>2209.0500000000002</v>
      </c>
      <c r="D363" s="36">
        <v>2209.7833333333333</v>
      </c>
      <c r="E363" s="36">
        <v>2155.6666666666665</v>
      </c>
      <c r="F363" s="36">
        <v>2102.2833333333333</v>
      </c>
      <c r="G363" s="36">
        <v>2048.1666666666665</v>
      </c>
      <c r="H363" s="36">
        <v>2263.1666666666665</v>
      </c>
      <c r="I363" s="36">
        <v>2317.2833333333333</v>
      </c>
      <c r="J363" s="36">
        <v>2370.6666666666665</v>
      </c>
      <c r="K363" s="31">
        <v>2263.9</v>
      </c>
      <c r="L363" s="31">
        <v>2156.4</v>
      </c>
      <c r="M363" s="31">
        <v>4.8055500000000002</v>
      </c>
      <c r="N363" s="1"/>
      <c r="O363" s="1"/>
    </row>
    <row r="364" spans="1:15" ht="12.75" customHeight="1">
      <c r="A364" s="33">
        <v>354</v>
      </c>
      <c r="B364" s="53" t="s">
        <v>201</v>
      </c>
      <c r="C364" s="31">
        <v>3843.5</v>
      </c>
      <c r="D364" s="36">
        <v>3845.35</v>
      </c>
      <c r="E364" s="36">
        <v>3802.7999999999997</v>
      </c>
      <c r="F364" s="36">
        <v>3762.1</v>
      </c>
      <c r="G364" s="36">
        <v>3719.5499999999997</v>
      </c>
      <c r="H364" s="36">
        <v>3886.0499999999997</v>
      </c>
      <c r="I364" s="36">
        <v>3928.6</v>
      </c>
      <c r="J364" s="36">
        <v>3969.2999999999997</v>
      </c>
      <c r="K364" s="31">
        <v>3887.9</v>
      </c>
      <c r="L364" s="31">
        <v>3804.65</v>
      </c>
      <c r="M364" s="31">
        <v>4.7465099999999998</v>
      </c>
      <c r="N364" s="1"/>
      <c r="O364" s="1"/>
    </row>
    <row r="365" spans="1:15" ht="12.75" customHeight="1">
      <c r="A365" s="33">
        <v>355</v>
      </c>
      <c r="B365" s="53" t="s">
        <v>200</v>
      </c>
      <c r="C365" s="31">
        <v>2561.65</v>
      </c>
      <c r="D365" s="36">
        <v>2571.2166666666667</v>
      </c>
      <c r="E365" s="36">
        <v>2535.4333333333334</v>
      </c>
      <c r="F365" s="36">
        <v>2509.2166666666667</v>
      </c>
      <c r="G365" s="36">
        <v>2473.4333333333334</v>
      </c>
      <c r="H365" s="36">
        <v>2597.4333333333334</v>
      </c>
      <c r="I365" s="36">
        <v>2633.2166666666672</v>
      </c>
      <c r="J365" s="36">
        <v>2659.4333333333334</v>
      </c>
      <c r="K365" s="31">
        <v>2607</v>
      </c>
      <c r="L365" s="31">
        <v>2545</v>
      </c>
      <c r="M365" s="31">
        <v>2.1593</v>
      </c>
      <c r="N365" s="1"/>
      <c r="O365" s="1"/>
    </row>
    <row r="366" spans="1:15" ht="12.75" customHeight="1">
      <c r="A366" s="33">
        <v>356</v>
      </c>
      <c r="B366" s="53" t="s">
        <v>196</v>
      </c>
      <c r="C366" s="31">
        <v>918.9</v>
      </c>
      <c r="D366" s="36">
        <v>920.63333333333333</v>
      </c>
      <c r="E366" s="36">
        <v>909.76666666666665</v>
      </c>
      <c r="F366" s="36">
        <v>900.63333333333333</v>
      </c>
      <c r="G366" s="36">
        <v>889.76666666666665</v>
      </c>
      <c r="H366" s="36">
        <v>929.76666666666665</v>
      </c>
      <c r="I366" s="36">
        <v>940.63333333333321</v>
      </c>
      <c r="J366" s="36">
        <v>949.76666666666665</v>
      </c>
      <c r="K366" s="31">
        <v>931.5</v>
      </c>
      <c r="L366" s="31">
        <v>911.5</v>
      </c>
      <c r="M366" s="31">
        <v>8.0216600000000007</v>
      </c>
      <c r="N366" s="1"/>
      <c r="O366" s="1"/>
    </row>
    <row r="367" spans="1:15" ht="12.75" customHeight="1">
      <c r="A367" s="33">
        <v>357</v>
      </c>
      <c r="B367" s="53" t="s">
        <v>480</v>
      </c>
      <c r="C367" s="31">
        <v>126.75</v>
      </c>
      <c r="D367" s="36">
        <v>127.3</v>
      </c>
      <c r="E367" s="36">
        <v>125.35</v>
      </c>
      <c r="F367" s="36">
        <v>123.95</v>
      </c>
      <c r="G367" s="36">
        <v>122</v>
      </c>
      <c r="H367" s="36">
        <v>128.69999999999999</v>
      </c>
      <c r="I367" s="36">
        <v>130.65</v>
      </c>
      <c r="J367" s="36">
        <v>132.04999999999998</v>
      </c>
      <c r="K367" s="31">
        <v>129.25</v>
      </c>
      <c r="L367" s="31">
        <v>125.9</v>
      </c>
      <c r="M367" s="31">
        <v>52.952950000000001</v>
      </c>
      <c r="N367" s="1"/>
      <c r="O367" s="1"/>
    </row>
    <row r="368" spans="1:15" ht="12.75" customHeight="1">
      <c r="A368" s="33">
        <v>358</v>
      </c>
      <c r="B368" s="53" t="s">
        <v>476</v>
      </c>
      <c r="C368" s="31">
        <v>781.05</v>
      </c>
      <c r="D368" s="36">
        <v>751.7833333333333</v>
      </c>
      <c r="E368" s="36">
        <v>680.36666666666656</v>
      </c>
      <c r="F368" s="36">
        <v>579.68333333333328</v>
      </c>
      <c r="G368" s="36">
        <v>508.26666666666654</v>
      </c>
      <c r="H368" s="36">
        <v>852.46666666666658</v>
      </c>
      <c r="I368" s="36">
        <v>923.88333333333333</v>
      </c>
      <c r="J368" s="36">
        <v>1024.5666666666666</v>
      </c>
      <c r="K368" s="31">
        <v>823.2</v>
      </c>
      <c r="L368" s="31">
        <v>651.1</v>
      </c>
      <c r="M368" s="31">
        <v>9.45092</v>
      </c>
      <c r="N368" s="1"/>
      <c r="O368" s="1"/>
    </row>
    <row r="369" spans="1:15" ht="12.75" customHeight="1">
      <c r="A369" s="33">
        <v>359</v>
      </c>
      <c r="B369" s="53" t="s">
        <v>477</v>
      </c>
      <c r="C369" s="31">
        <v>339.9</v>
      </c>
      <c r="D369" s="36">
        <v>343.55</v>
      </c>
      <c r="E369" s="36">
        <v>335.35</v>
      </c>
      <c r="F369" s="36">
        <v>330.8</v>
      </c>
      <c r="G369" s="36">
        <v>322.60000000000002</v>
      </c>
      <c r="H369" s="36">
        <v>348.1</v>
      </c>
      <c r="I369" s="36">
        <v>356.29999999999995</v>
      </c>
      <c r="J369" s="36">
        <v>360.85</v>
      </c>
      <c r="K369" s="31">
        <v>351.75</v>
      </c>
      <c r="L369" s="31">
        <v>339</v>
      </c>
      <c r="M369" s="31">
        <v>3.07972</v>
      </c>
      <c r="N369" s="1"/>
      <c r="O369" s="1"/>
    </row>
    <row r="370" spans="1:15" ht="12.75" customHeight="1">
      <c r="A370" s="33">
        <v>360</v>
      </c>
      <c r="B370" s="53" t="s">
        <v>481</v>
      </c>
      <c r="C370" s="31">
        <v>1582.65</v>
      </c>
      <c r="D370" s="36">
        <v>1605.55</v>
      </c>
      <c r="E370" s="36">
        <v>1534.1</v>
      </c>
      <c r="F370" s="36">
        <v>1485.55</v>
      </c>
      <c r="G370" s="36">
        <v>1414.1</v>
      </c>
      <c r="H370" s="36">
        <v>1654.1</v>
      </c>
      <c r="I370" s="36">
        <v>1725.5500000000002</v>
      </c>
      <c r="J370" s="36">
        <v>1774.1</v>
      </c>
      <c r="K370" s="31">
        <v>1677</v>
      </c>
      <c r="L370" s="31">
        <v>1557</v>
      </c>
      <c r="M370" s="31">
        <v>0.97255000000000003</v>
      </c>
      <c r="N370" s="1"/>
      <c r="O370" s="1"/>
    </row>
    <row r="371" spans="1:15" ht="12.75" customHeight="1">
      <c r="A371" s="33">
        <v>361</v>
      </c>
      <c r="B371" s="53" t="s">
        <v>203</v>
      </c>
      <c r="C371" s="31">
        <v>5446.65</v>
      </c>
      <c r="D371" s="36">
        <v>5453.3166666666666</v>
      </c>
      <c r="E371" s="36">
        <v>5385.833333333333</v>
      </c>
      <c r="F371" s="36">
        <v>5325.0166666666664</v>
      </c>
      <c r="G371" s="36">
        <v>5257.5333333333328</v>
      </c>
      <c r="H371" s="36">
        <v>5514.1333333333332</v>
      </c>
      <c r="I371" s="36">
        <v>5581.6166666666668</v>
      </c>
      <c r="J371" s="36">
        <v>5642.4333333333334</v>
      </c>
      <c r="K371" s="31">
        <v>5520.8</v>
      </c>
      <c r="L371" s="31">
        <v>5392.5</v>
      </c>
      <c r="M371" s="31">
        <v>4.1977900000000004</v>
      </c>
      <c r="N371" s="1"/>
      <c r="O371" s="1"/>
    </row>
    <row r="372" spans="1:15" ht="12.75" customHeight="1">
      <c r="A372" s="33">
        <v>362</v>
      </c>
      <c r="B372" s="53" t="s">
        <v>482</v>
      </c>
      <c r="C372" s="31">
        <v>1034.9000000000001</v>
      </c>
      <c r="D372" s="36">
        <v>1037.1833333333334</v>
      </c>
      <c r="E372" s="36">
        <v>1023.7166666666667</v>
      </c>
      <c r="F372" s="36">
        <v>1012.5333333333333</v>
      </c>
      <c r="G372" s="36">
        <v>999.06666666666661</v>
      </c>
      <c r="H372" s="36">
        <v>1048.3666666666668</v>
      </c>
      <c r="I372" s="36">
        <v>1061.8333333333335</v>
      </c>
      <c r="J372" s="36">
        <v>1073.0166666666669</v>
      </c>
      <c r="K372" s="31">
        <v>1050.6500000000001</v>
      </c>
      <c r="L372" s="31">
        <v>1026</v>
      </c>
      <c r="M372" s="31">
        <v>0.88822999999999996</v>
      </c>
      <c r="N372" s="1"/>
      <c r="O372" s="1"/>
    </row>
    <row r="373" spans="1:15" ht="12.75" customHeight="1">
      <c r="A373" s="33">
        <v>363</v>
      </c>
      <c r="B373" s="53" t="s">
        <v>293</v>
      </c>
      <c r="C373" s="31">
        <v>418.45</v>
      </c>
      <c r="D373" s="36">
        <v>419.76666666666671</v>
      </c>
      <c r="E373" s="36">
        <v>414.28333333333342</v>
      </c>
      <c r="F373" s="36">
        <v>410.11666666666673</v>
      </c>
      <c r="G373" s="36">
        <v>404.63333333333344</v>
      </c>
      <c r="H373" s="36">
        <v>423.93333333333339</v>
      </c>
      <c r="I373" s="36">
        <v>429.41666666666663</v>
      </c>
      <c r="J373" s="36">
        <v>433.58333333333337</v>
      </c>
      <c r="K373" s="31">
        <v>425.25</v>
      </c>
      <c r="L373" s="31">
        <v>415.6</v>
      </c>
      <c r="M373" s="31">
        <v>22.814109999999999</v>
      </c>
      <c r="N373" s="1"/>
      <c r="O373" s="1"/>
    </row>
    <row r="374" spans="1:15" ht="12.75" customHeight="1">
      <c r="A374" s="33">
        <v>364</v>
      </c>
      <c r="B374" s="53" t="s">
        <v>199</v>
      </c>
      <c r="C374" s="31">
        <v>384.6</v>
      </c>
      <c r="D374" s="36">
        <v>384.4666666666667</v>
      </c>
      <c r="E374" s="36">
        <v>378.23333333333341</v>
      </c>
      <c r="F374" s="36">
        <v>371.86666666666673</v>
      </c>
      <c r="G374" s="36">
        <v>365.63333333333344</v>
      </c>
      <c r="H374" s="36">
        <v>390.83333333333337</v>
      </c>
      <c r="I374" s="36">
        <v>397.06666666666672</v>
      </c>
      <c r="J374" s="36">
        <v>403.43333333333334</v>
      </c>
      <c r="K374" s="31">
        <v>390.7</v>
      </c>
      <c r="L374" s="31">
        <v>378.1</v>
      </c>
      <c r="M374" s="31">
        <v>222.41954999999999</v>
      </c>
      <c r="N374" s="1"/>
      <c r="O374" s="1"/>
    </row>
    <row r="375" spans="1:15" ht="12.75" customHeight="1">
      <c r="A375" s="33">
        <v>365</v>
      </c>
      <c r="B375" s="53" t="s">
        <v>204</v>
      </c>
      <c r="C375" s="31">
        <v>228.6</v>
      </c>
      <c r="D375" s="36">
        <v>229.48333333333335</v>
      </c>
      <c r="E375" s="36">
        <v>225.56666666666669</v>
      </c>
      <c r="F375" s="36">
        <v>222.53333333333333</v>
      </c>
      <c r="G375" s="36">
        <v>218.61666666666667</v>
      </c>
      <c r="H375" s="36">
        <v>232.51666666666671</v>
      </c>
      <c r="I375" s="36">
        <v>236.43333333333334</v>
      </c>
      <c r="J375" s="36">
        <v>239.46666666666673</v>
      </c>
      <c r="K375" s="31">
        <v>233.4</v>
      </c>
      <c r="L375" s="31">
        <v>226.45</v>
      </c>
      <c r="M375" s="31">
        <v>222.06319999999999</v>
      </c>
      <c r="N375" s="1"/>
      <c r="O375" s="1"/>
    </row>
    <row r="376" spans="1:15" ht="12.75" customHeight="1">
      <c r="A376" s="33">
        <v>366</v>
      </c>
      <c r="B376" s="53" t="s">
        <v>483</v>
      </c>
      <c r="C376" s="31">
        <v>545.04999999999995</v>
      </c>
      <c r="D376" s="36">
        <v>551.34999999999991</v>
      </c>
      <c r="E376" s="36">
        <v>516.29999999999984</v>
      </c>
      <c r="F376" s="36">
        <v>487.54999999999995</v>
      </c>
      <c r="G376" s="36">
        <v>452.49999999999989</v>
      </c>
      <c r="H376" s="36">
        <v>580.0999999999998</v>
      </c>
      <c r="I376" s="36">
        <v>615.15</v>
      </c>
      <c r="J376" s="36">
        <v>643.89999999999975</v>
      </c>
      <c r="K376" s="31">
        <v>586.4</v>
      </c>
      <c r="L376" s="31">
        <v>522.6</v>
      </c>
      <c r="M376" s="31">
        <v>122.89856</v>
      </c>
      <c r="N376" s="1"/>
      <c r="O376" s="1"/>
    </row>
    <row r="377" spans="1:15" ht="12.75" customHeight="1">
      <c r="A377" s="33">
        <v>367</v>
      </c>
      <c r="B377" s="53" t="s">
        <v>294</v>
      </c>
      <c r="C377" s="31">
        <v>1186.45</v>
      </c>
      <c r="D377" s="36">
        <v>1169.6499999999999</v>
      </c>
      <c r="E377" s="36">
        <v>1146.7999999999997</v>
      </c>
      <c r="F377" s="36">
        <v>1107.1499999999999</v>
      </c>
      <c r="G377" s="36">
        <v>1084.2999999999997</v>
      </c>
      <c r="H377" s="36">
        <v>1209.2999999999997</v>
      </c>
      <c r="I377" s="36">
        <v>1232.1499999999996</v>
      </c>
      <c r="J377" s="36">
        <v>1271.7999999999997</v>
      </c>
      <c r="K377" s="31">
        <v>1192.5</v>
      </c>
      <c r="L377" s="31">
        <v>1130</v>
      </c>
      <c r="M377" s="31">
        <v>29.468579999999999</v>
      </c>
      <c r="N377" s="1"/>
      <c r="O377" s="1"/>
    </row>
    <row r="378" spans="1:15" ht="12.75" customHeight="1">
      <c r="A378" s="33">
        <v>368</v>
      </c>
      <c r="B378" s="53" t="s">
        <v>484</v>
      </c>
      <c r="C378" s="31">
        <v>688.95</v>
      </c>
      <c r="D378" s="36">
        <v>691.7166666666667</v>
      </c>
      <c r="E378" s="36">
        <v>677.23333333333335</v>
      </c>
      <c r="F378" s="36">
        <v>665.51666666666665</v>
      </c>
      <c r="G378" s="36">
        <v>651.0333333333333</v>
      </c>
      <c r="H378" s="36">
        <v>703.43333333333339</v>
      </c>
      <c r="I378" s="36">
        <v>717.91666666666674</v>
      </c>
      <c r="J378" s="36">
        <v>729.63333333333344</v>
      </c>
      <c r="K378" s="31">
        <v>706.2</v>
      </c>
      <c r="L378" s="31">
        <v>680</v>
      </c>
      <c r="M378" s="31">
        <v>2.69129</v>
      </c>
      <c r="N378" s="1"/>
      <c r="O378" s="1"/>
    </row>
    <row r="379" spans="1:15" ht="12.75" customHeight="1">
      <c r="A379" s="33">
        <v>369</v>
      </c>
      <c r="B379" s="53" t="s">
        <v>485</v>
      </c>
      <c r="C379" s="31">
        <v>181.55</v>
      </c>
      <c r="D379" s="36">
        <v>184.41666666666666</v>
      </c>
      <c r="E379" s="36">
        <v>177.13333333333333</v>
      </c>
      <c r="F379" s="36">
        <v>172.71666666666667</v>
      </c>
      <c r="G379" s="36">
        <v>165.43333333333334</v>
      </c>
      <c r="H379" s="36">
        <v>188.83333333333331</v>
      </c>
      <c r="I379" s="36">
        <v>196.11666666666667</v>
      </c>
      <c r="J379" s="36">
        <v>200.5333333333333</v>
      </c>
      <c r="K379" s="31">
        <v>191.7</v>
      </c>
      <c r="L379" s="31">
        <v>180</v>
      </c>
      <c r="M379" s="31">
        <v>18.572410000000001</v>
      </c>
      <c r="N379" s="1"/>
      <c r="O379" s="1"/>
    </row>
    <row r="380" spans="1:15" ht="12.75" customHeight="1">
      <c r="A380" s="33">
        <v>370</v>
      </c>
      <c r="B380" s="53" t="s">
        <v>295</v>
      </c>
      <c r="C380" s="31">
        <v>17162.099999999999</v>
      </c>
      <c r="D380" s="36">
        <v>17265.016666666666</v>
      </c>
      <c r="E380" s="36">
        <v>16997.083333333332</v>
      </c>
      <c r="F380" s="36">
        <v>16832.066666666666</v>
      </c>
      <c r="G380" s="36">
        <v>16564.133333333331</v>
      </c>
      <c r="H380" s="36">
        <v>17430.033333333333</v>
      </c>
      <c r="I380" s="36">
        <v>17697.966666666667</v>
      </c>
      <c r="J380" s="36">
        <v>17862.983333333334</v>
      </c>
      <c r="K380" s="31">
        <v>17532.95</v>
      </c>
      <c r="L380" s="31">
        <v>17100</v>
      </c>
      <c r="M380" s="31">
        <v>3.8269999999999998E-2</v>
      </c>
      <c r="N380" s="1"/>
      <c r="O380" s="1"/>
    </row>
    <row r="381" spans="1:15" ht="12.75" customHeight="1">
      <c r="A381" s="33">
        <v>371</v>
      </c>
      <c r="B381" s="53" t="s">
        <v>202</v>
      </c>
      <c r="C381" s="31">
        <v>86.55</v>
      </c>
      <c r="D381" s="36">
        <v>86.416666666666671</v>
      </c>
      <c r="E381" s="36">
        <v>84.733333333333348</v>
      </c>
      <c r="F381" s="36">
        <v>82.916666666666671</v>
      </c>
      <c r="G381" s="36">
        <v>81.233333333333348</v>
      </c>
      <c r="H381" s="36">
        <v>88.233333333333348</v>
      </c>
      <c r="I381" s="36">
        <v>89.916666666666657</v>
      </c>
      <c r="J381" s="36">
        <v>91.733333333333348</v>
      </c>
      <c r="K381" s="31">
        <v>88.1</v>
      </c>
      <c r="L381" s="31">
        <v>84.6</v>
      </c>
      <c r="M381" s="31">
        <v>642.05638999999996</v>
      </c>
      <c r="N381" s="1"/>
      <c r="O381" s="1"/>
    </row>
    <row r="382" spans="1:15" ht="12.75" customHeight="1">
      <c r="A382" s="33">
        <v>372</v>
      </c>
      <c r="B382" s="53" t="s">
        <v>206</v>
      </c>
      <c r="C382" s="31">
        <v>1744.85</v>
      </c>
      <c r="D382" s="36">
        <v>1746</v>
      </c>
      <c r="E382" s="36">
        <v>1733</v>
      </c>
      <c r="F382" s="36">
        <v>1721.15</v>
      </c>
      <c r="G382" s="36">
        <v>1708.15</v>
      </c>
      <c r="H382" s="36">
        <v>1757.85</v>
      </c>
      <c r="I382" s="36">
        <v>1770.85</v>
      </c>
      <c r="J382" s="36">
        <v>1782.6999999999998</v>
      </c>
      <c r="K382" s="31">
        <v>1759</v>
      </c>
      <c r="L382" s="31">
        <v>1734.15</v>
      </c>
      <c r="M382" s="31">
        <v>3.4481899999999999</v>
      </c>
      <c r="N382" s="1"/>
      <c r="O382" s="1"/>
    </row>
    <row r="383" spans="1:15" ht="12.75" customHeight="1">
      <c r="A383" s="33">
        <v>373</v>
      </c>
      <c r="B383" s="53" t="s">
        <v>486</v>
      </c>
      <c r="C383" s="31">
        <v>485.35</v>
      </c>
      <c r="D383" s="36">
        <v>488.03333333333336</v>
      </c>
      <c r="E383" s="36">
        <v>478.51666666666671</v>
      </c>
      <c r="F383" s="36">
        <v>471.68333333333334</v>
      </c>
      <c r="G383" s="36">
        <v>462.16666666666669</v>
      </c>
      <c r="H383" s="36">
        <v>494.86666666666673</v>
      </c>
      <c r="I383" s="36">
        <v>504.38333333333338</v>
      </c>
      <c r="J383" s="36">
        <v>511.21666666666675</v>
      </c>
      <c r="K383" s="31">
        <v>497.55</v>
      </c>
      <c r="L383" s="31">
        <v>481.2</v>
      </c>
      <c r="M383" s="31">
        <v>2.2398500000000001</v>
      </c>
      <c r="N383" s="1"/>
      <c r="O383" s="1"/>
    </row>
    <row r="384" spans="1:15" ht="12.75" customHeight="1">
      <c r="A384" s="33">
        <v>374</v>
      </c>
      <c r="B384" s="53" t="s">
        <v>489</v>
      </c>
      <c r="C384" s="31">
        <v>1568.85</v>
      </c>
      <c r="D384" s="36">
        <v>1585.9333333333334</v>
      </c>
      <c r="E384" s="36">
        <v>1544.9166666666667</v>
      </c>
      <c r="F384" s="36">
        <v>1520.9833333333333</v>
      </c>
      <c r="G384" s="36">
        <v>1479.9666666666667</v>
      </c>
      <c r="H384" s="36">
        <v>1609.8666666666668</v>
      </c>
      <c r="I384" s="36">
        <v>1650.8833333333332</v>
      </c>
      <c r="J384" s="36">
        <v>1674.8166666666668</v>
      </c>
      <c r="K384" s="31">
        <v>1626.95</v>
      </c>
      <c r="L384" s="31">
        <v>1562</v>
      </c>
      <c r="M384" s="31">
        <v>2.20478</v>
      </c>
      <c r="N384" s="1"/>
      <c r="O384" s="1"/>
    </row>
    <row r="385" spans="1:15" ht="12.75" customHeight="1">
      <c r="A385" s="33">
        <v>375</v>
      </c>
      <c r="B385" s="53" t="s">
        <v>490</v>
      </c>
      <c r="C385" s="31">
        <v>171.15</v>
      </c>
      <c r="D385" s="36">
        <v>172.15</v>
      </c>
      <c r="E385" s="36">
        <v>168.55</v>
      </c>
      <c r="F385" s="36">
        <v>165.95000000000002</v>
      </c>
      <c r="G385" s="36">
        <v>162.35000000000002</v>
      </c>
      <c r="H385" s="36">
        <v>174.75</v>
      </c>
      <c r="I385" s="36">
        <v>178.34999999999997</v>
      </c>
      <c r="J385" s="36">
        <v>180.95</v>
      </c>
      <c r="K385" s="31">
        <v>175.75</v>
      </c>
      <c r="L385" s="31">
        <v>169.55</v>
      </c>
      <c r="M385" s="31">
        <v>246.20500000000001</v>
      </c>
      <c r="N385" s="1"/>
      <c r="O385" s="1"/>
    </row>
    <row r="386" spans="1:15" ht="12.75" customHeight="1">
      <c r="A386" s="33">
        <v>376</v>
      </c>
      <c r="B386" s="53" t="s">
        <v>207</v>
      </c>
      <c r="C386" s="31">
        <v>148.1</v>
      </c>
      <c r="D386" s="36">
        <v>148.68333333333331</v>
      </c>
      <c r="E386" s="36">
        <v>146.01666666666662</v>
      </c>
      <c r="F386" s="36">
        <v>143.93333333333331</v>
      </c>
      <c r="G386" s="36">
        <v>141.26666666666662</v>
      </c>
      <c r="H386" s="36">
        <v>150.76666666666662</v>
      </c>
      <c r="I386" s="36">
        <v>153.43333333333331</v>
      </c>
      <c r="J386" s="36">
        <v>155.51666666666662</v>
      </c>
      <c r="K386" s="31">
        <v>151.35</v>
      </c>
      <c r="L386" s="31">
        <v>146.6</v>
      </c>
      <c r="M386" s="31">
        <v>16.68721</v>
      </c>
      <c r="N386" s="1"/>
      <c r="O386" s="1"/>
    </row>
    <row r="387" spans="1:15" ht="12.75" customHeight="1">
      <c r="A387" s="33">
        <v>377</v>
      </c>
      <c r="B387" s="53" t="s">
        <v>491</v>
      </c>
      <c r="C387" s="31">
        <v>1090.25</v>
      </c>
      <c r="D387" s="36">
        <v>1107.3499999999999</v>
      </c>
      <c r="E387" s="36">
        <v>1067.9999999999998</v>
      </c>
      <c r="F387" s="36">
        <v>1045.7499999999998</v>
      </c>
      <c r="G387" s="36">
        <v>1006.3999999999996</v>
      </c>
      <c r="H387" s="36">
        <v>1129.5999999999999</v>
      </c>
      <c r="I387" s="36">
        <v>1168.9500000000003</v>
      </c>
      <c r="J387" s="36">
        <v>1191.2</v>
      </c>
      <c r="K387" s="31">
        <v>1146.7</v>
      </c>
      <c r="L387" s="31">
        <v>1085.0999999999999</v>
      </c>
      <c r="M387" s="31">
        <v>3.4961799999999998</v>
      </c>
      <c r="N387" s="1"/>
      <c r="O387" s="1"/>
    </row>
    <row r="388" spans="1:15" ht="12.75" customHeight="1">
      <c r="A388" s="33">
        <v>378</v>
      </c>
      <c r="B388" s="53" t="s">
        <v>492</v>
      </c>
      <c r="C388" s="31">
        <v>357.7</v>
      </c>
      <c r="D388" s="36">
        <v>357.26666666666665</v>
      </c>
      <c r="E388" s="36">
        <v>353.58333333333331</v>
      </c>
      <c r="F388" s="36">
        <v>349.46666666666664</v>
      </c>
      <c r="G388" s="36">
        <v>345.7833333333333</v>
      </c>
      <c r="H388" s="36">
        <v>361.38333333333333</v>
      </c>
      <c r="I388" s="36">
        <v>365.06666666666672</v>
      </c>
      <c r="J388" s="36">
        <v>369.18333333333334</v>
      </c>
      <c r="K388" s="31">
        <v>360.95</v>
      </c>
      <c r="L388" s="31">
        <v>353.15</v>
      </c>
      <c r="M388" s="31">
        <v>6.4470200000000002</v>
      </c>
      <c r="N388" s="1"/>
      <c r="O388" s="1"/>
    </row>
    <row r="389" spans="1:15" ht="12.75" customHeight="1">
      <c r="A389" s="33">
        <v>379</v>
      </c>
      <c r="B389" s="53" t="s">
        <v>493</v>
      </c>
      <c r="C389" s="31">
        <v>253.25</v>
      </c>
      <c r="D389" s="36">
        <v>253.9</v>
      </c>
      <c r="E389" s="36">
        <v>250.40000000000003</v>
      </c>
      <c r="F389" s="36">
        <v>247.55000000000004</v>
      </c>
      <c r="G389" s="36">
        <v>244.05000000000007</v>
      </c>
      <c r="H389" s="36">
        <v>256.75</v>
      </c>
      <c r="I389" s="36">
        <v>260.24999999999994</v>
      </c>
      <c r="J389" s="36">
        <v>263.09999999999997</v>
      </c>
      <c r="K389" s="31">
        <v>257.39999999999998</v>
      </c>
      <c r="L389" s="31">
        <v>251.05</v>
      </c>
      <c r="M389" s="31">
        <v>14.12261</v>
      </c>
      <c r="N389" s="1"/>
      <c r="O389" s="1"/>
    </row>
    <row r="390" spans="1:15" ht="12.75" customHeight="1">
      <c r="A390" s="33">
        <v>380</v>
      </c>
      <c r="B390" s="53" t="s">
        <v>494</v>
      </c>
      <c r="C390" s="31">
        <v>151.4</v>
      </c>
      <c r="D390" s="36">
        <v>152.71666666666667</v>
      </c>
      <c r="E390" s="36">
        <v>147.73333333333335</v>
      </c>
      <c r="F390" s="36">
        <v>144.06666666666669</v>
      </c>
      <c r="G390" s="36">
        <v>139.08333333333337</v>
      </c>
      <c r="H390" s="36">
        <v>156.38333333333333</v>
      </c>
      <c r="I390" s="36">
        <v>161.36666666666662</v>
      </c>
      <c r="J390" s="36">
        <v>165.0333333333333</v>
      </c>
      <c r="K390" s="31">
        <v>157.69999999999999</v>
      </c>
      <c r="L390" s="31">
        <v>149.05000000000001</v>
      </c>
      <c r="M390" s="31">
        <v>152.51692</v>
      </c>
      <c r="N390" s="1"/>
      <c r="O390" s="1"/>
    </row>
    <row r="391" spans="1:15" ht="12.75" customHeight="1">
      <c r="A391" s="33">
        <v>381</v>
      </c>
      <c r="B391" s="53" t="s">
        <v>495</v>
      </c>
      <c r="C391" s="31">
        <v>3590.25</v>
      </c>
      <c r="D391" s="36">
        <v>3630.7666666666664</v>
      </c>
      <c r="E391" s="36">
        <v>3527.583333333333</v>
      </c>
      <c r="F391" s="36">
        <v>3464.9166666666665</v>
      </c>
      <c r="G391" s="36">
        <v>3361.7333333333331</v>
      </c>
      <c r="H391" s="36">
        <v>3693.4333333333329</v>
      </c>
      <c r="I391" s="36">
        <v>3796.6166666666663</v>
      </c>
      <c r="J391" s="36">
        <v>3859.2833333333328</v>
      </c>
      <c r="K391" s="31">
        <v>3733.95</v>
      </c>
      <c r="L391" s="31">
        <v>3568.1</v>
      </c>
      <c r="M391" s="31">
        <v>0.54903000000000002</v>
      </c>
      <c r="N391" s="1"/>
      <c r="O391" s="1"/>
    </row>
    <row r="392" spans="1:15" ht="12.75" customHeight="1">
      <c r="A392" s="33">
        <v>382</v>
      </c>
      <c r="B392" s="53" t="s">
        <v>496</v>
      </c>
      <c r="C392" s="31">
        <v>78.55</v>
      </c>
      <c r="D392" s="36">
        <v>79.483333333333334</v>
      </c>
      <c r="E392" s="36">
        <v>76.566666666666663</v>
      </c>
      <c r="F392" s="36">
        <v>74.583333333333329</v>
      </c>
      <c r="G392" s="36">
        <v>71.666666666666657</v>
      </c>
      <c r="H392" s="36">
        <v>81.466666666666669</v>
      </c>
      <c r="I392" s="36">
        <v>84.383333333333326</v>
      </c>
      <c r="J392" s="36">
        <v>86.366666666666674</v>
      </c>
      <c r="K392" s="31">
        <v>82.4</v>
      </c>
      <c r="L392" s="31">
        <v>77.5</v>
      </c>
      <c r="M392" s="31">
        <v>98.246089999999995</v>
      </c>
      <c r="N392" s="1"/>
      <c r="O392" s="1"/>
    </row>
    <row r="393" spans="1:15" ht="12.75" customHeight="1">
      <c r="A393" s="33">
        <v>383</v>
      </c>
      <c r="B393" s="53" t="s">
        <v>497</v>
      </c>
      <c r="C393" s="31">
        <v>1710.8</v>
      </c>
      <c r="D393" s="36">
        <v>1708.8166666666668</v>
      </c>
      <c r="E393" s="36">
        <v>1681.8833333333337</v>
      </c>
      <c r="F393" s="36">
        <v>1652.9666666666669</v>
      </c>
      <c r="G393" s="36">
        <v>1626.0333333333338</v>
      </c>
      <c r="H393" s="36">
        <v>1737.7333333333336</v>
      </c>
      <c r="I393" s="36">
        <v>1764.6666666666665</v>
      </c>
      <c r="J393" s="36">
        <v>1793.5833333333335</v>
      </c>
      <c r="K393" s="31">
        <v>1735.75</v>
      </c>
      <c r="L393" s="31">
        <v>1679.9</v>
      </c>
      <c r="M393" s="31">
        <v>6.3120200000000004</v>
      </c>
      <c r="N393" s="1"/>
      <c r="O393" s="1"/>
    </row>
    <row r="394" spans="1:15" ht="12.75" customHeight="1">
      <c r="A394" s="33">
        <v>384</v>
      </c>
      <c r="B394" s="53" t="s">
        <v>209</v>
      </c>
      <c r="C394" s="31">
        <v>267.7</v>
      </c>
      <c r="D394" s="36">
        <v>267.10000000000002</v>
      </c>
      <c r="E394" s="36">
        <v>257.70000000000005</v>
      </c>
      <c r="F394" s="36">
        <v>247.70000000000005</v>
      </c>
      <c r="G394" s="36">
        <v>238.30000000000007</v>
      </c>
      <c r="H394" s="36">
        <v>277.10000000000002</v>
      </c>
      <c r="I394" s="36">
        <v>286.5</v>
      </c>
      <c r="J394" s="36">
        <v>296.5</v>
      </c>
      <c r="K394" s="31">
        <v>276.5</v>
      </c>
      <c r="L394" s="31">
        <v>257.10000000000002</v>
      </c>
      <c r="M394" s="31">
        <v>404.62806999999998</v>
      </c>
      <c r="N394" s="1"/>
      <c r="O394" s="1"/>
    </row>
    <row r="395" spans="1:15" ht="12.75" customHeight="1">
      <c r="A395" s="33">
        <v>385</v>
      </c>
      <c r="B395" s="53" t="s">
        <v>210</v>
      </c>
      <c r="C395" s="31">
        <v>405.45</v>
      </c>
      <c r="D395" s="36">
        <v>403.25</v>
      </c>
      <c r="E395" s="36">
        <v>397.3</v>
      </c>
      <c r="F395" s="36">
        <v>389.15000000000003</v>
      </c>
      <c r="G395" s="36">
        <v>383.20000000000005</v>
      </c>
      <c r="H395" s="36">
        <v>411.4</v>
      </c>
      <c r="I395" s="36">
        <v>417.35</v>
      </c>
      <c r="J395" s="36">
        <v>425.49999999999994</v>
      </c>
      <c r="K395" s="31">
        <v>409.2</v>
      </c>
      <c r="L395" s="31">
        <v>395.1</v>
      </c>
      <c r="M395" s="31">
        <v>157.81777</v>
      </c>
      <c r="N395" s="1"/>
      <c r="O395" s="1"/>
    </row>
    <row r="396" spans="1:15" ht="12.75" customHeight="1">
      <c r="A396" s="33">
        <v>386</v>
      </c>
      <c r="B396" s="53" t="s">
        <v>498</v>
      </c>
      <c r="C396" s="31">
        <v>168.85</v>
      </c>
      <c r="D396" s="36">
        <v>170.83333333333334</v>
      </c>
      <c r="E396" s="36">
        <v>166.01666666666668</v>
      </c>
      <c r="F396" s="36">
        <v>163.18333333333334</v>
      </c>
      <c r="G396" s="36">
        <v>158.36666666666667</v>
      </c>
      <c r="H396" s="36">
        <v>173.66666666666669</v>
      </c>
      <c r="I396" s="36">
        <v>178.48333333333335</v>
      </c>
      <c r="J396" s="36">
        <v>181.31666666666669</v>
      </c>
      <c r="K396" s="31">
        <v>175.65</v>
      </c>
      <c r="L396" s="31">
        <v>168</v>
      </c>
      <c r="M396" s="31">
        <v>37.616909999999997</v>
      </c>
      <c r="N396" s="1"/>
      <c r="O396" s="1"/>
    </row>
    <row r="397" spans="1:15" ht="12.75" customHeight="1">
      <c r="A397" s="33">
        <v>387</v>
      </c>
      <c r="B397" s="53" t="s">
        <v>499</v>
      </c>
      <c r="C397" s="31">
        <v>918.75</v>
      </c>
      <c r="D397" s="36">
        <v>917.63333333333333</v>
      </c>
      <c r="E397" s="36">
        <v>909.11666666666667</v>
      </c>
      <c r="F397" s="36">
        <v>899.48333333333335</v>
      </c>
      <c r="G397" s="36">
        <v>890.9666666666667</v>
      </c>
      <c r="H397" s="36">
        <v>927.26666666666665</v>
      </c>
      <c r="I397" s="36">
        <v>935.7833333333333</v>
      </c>
      <c r="J397" s="36">
        <v>945.41666666666663</v>
      </c>
      <c r="K397" s="31">
        <v>926.15</v>
      </c>
      <c r="L397" s="31">
        <v>908</v>
      </c>
      <c r="M397" s="31">
        <v>0.70565</v>
      </c>
      <c r="N397" s="1"/>
      <c r="O397" s="1"/>
    </row>
    <row r="398" spans="1:15" ht="12.75" customHeight="1">
      <c r="A398" s="33">
        <v>388</v>
      </c>
      <c r="B398" s="53" t="s">
        <v>211</v>
      </c>
      <c r="C398" s="31">
        <v>2455.75</v>
      </c>
      <c r="D398" s="36">
        <v>2459.15</v>
      </c>
      <c r="E398" s="36">
        <v>2441.6000000000004</v>
      </c>
      <c r="F398" s="36">
        <v>2427.4500000000003</v>
      </c>
      <c r="G398" s="36">
        <v>2409.9000000000005</v>
      </c>
      <c r="H398" s="36">
        <v>2473.3000000000002</v>
      </c>
      <c r="I398" s="36">
        <v>2490.8500000000004</v>
      </c>
      <c r="J398" s="36">
        <v>2505</v>
      </c>
      <c r="K398" s="31">
        <v>2476.6999999999998</v>
      </c>
      <c r="L398" s="31">
        <v>2445</v>
      </c>
      <c r="M398" s="31">
        <v>51.024470000000001</v>
      </c>
      <c r="N398" s="1"/>
      <c r="O398" s="1"/>
    </row>
    <row r="399" spans="1:15" ht="12.75" customHeight="1">
      <c r="A399" s="33">
        <v>389</v>
      </c>
      <c r="B399" s="53" t="s">
        <v>500</v>
      </c>
      <c r="C399" s="31">
        <v>116.8</v>
      </c>
      <c r="D399" s="36">
        <v>117.38333333333333</v>
      </c>
      <c r="E399" s="36">
        <v>114.61666666666665</v>
      </c>
      <c r="F399" s="36">
        <v>112.43333333333332</v>
      </c>
      <c r="G399" s="36">
        <v>109.66666666666664</v>
      </c>
      <c r="H399" s="36">
        <v>119.56666666666665</v>
      </c>
      <c r="I399" s="36">
        <v>122.33333333333333</v>
      </c>
      <c r="J399" s="36">
        <v>124.51666666666665</v>
      </c>
      <c r="K399" s="31">
        <v>120.15</v>
      </c>
      <c r="L399" s="31">
        <v>115.2</v>
      </c>
      <c r="M399" s="31">
        <v>43.212040000000002</v>
      </c>
      <c r="N399" s="1"/>
      <c r="O399" s="1"/>
    </row>
    <row r="400" spans="1:15" ht="12.75" customHeight="1">
      <c r="A400" s="33">
        <v>390</v>
      </c>
      <c r="B400" s="53" t="s">
        <v>487</v>
      </c>
      <c r="C400" s="31">
        <v>741.2</v>
      </c>
      <c r="D400" s="36">
        <v>747.2833333333333</v>
      </c>
      <c r="E400" s="36">
        <v>729.41666666666663</v>
      </c>
      <c r="F400" s="36">
        <v>717.63333333333333</v>
      </c>
      <c r="G400" s="36">
        <v>699.76666666666665</v>
      </c>
      <c r="H400" s="36">
        <v>759.06666666666661</v>
      </c>
      <c r="I400" s="36">
        <v>776.93333333333339</v>
      </c>
      <c r="J400" s="36">
        <v>788.71666666666658</v>
      </c>
      <c r="K400" s="31">
        <v>765.15</v>
      </c>
      <c r="L400" s="31">
        <v>735.5</v>
      </c>
      <c r="M400" s="31">
        <v>1.06941</v>
      </c>
      <c r="N400" s="1"/>
      <c r="O400" s="1"/>
    </row>
    <row r="401" spans="1:15" ht="12.75" customHeight="1">
      <c r="A401" s="33">
        <v>391</v>
      </c>
      <c r="B401" s="53" t="s">
        <v>488</v>
      </c>
      <c r="C401" s="31">
        <v>476.05</v>
      </c>
      <c r="D401" s="36">
        <v>478.05</v>
      </c>
      <c r="E401" s="36">
        <v>470</v>
      </c>
      <c r="F401" s="36">
        <v>463.95</v>
      </c>
      <c r="G401" s="36">
        <v>455.9</v>
      </c>
      <c r="H401" s="36">
        <v>484.1</v>
      </c>
      <c r="I401" s="36">
        <v>492.15000000000009</v>
      </c>
      <c r="J401" s="36">
        <v>498.20000000000005</v>
      </c>
      <c r="K401" s="31">
        <v>486.1</v>
      </c>
      <c r="L401" s="31">
        <v>472</v>
      </c>
      <c r="M401" s="31">
        <v>7.4435900000000004</v>
      </c>
      <c r="N401" s="1"/>
      <c r="O401" s="1"/>
    </row>
    <row r="402" spans="1:15" ht="12.75" customHeight="1">
      <c r="A402" s="33">
        <v>392</v>
      </c>
      <c r="B402" s="53" t="s">
        <v>501</v>
      </c>
      <c r="C402" s="31">
        <v>819.5</v>
      </c>
      <c r="D402" s="36">
        <v>825.11666666666667</v>
      </c>
      <c r="E402" s="36">
        <v>809.38333333333333</v>
      </c>
      <c r="F402" s="36">
        <v>799.26666666666665</v>
      </c>
      <c r="G402" s="36">
        <v>783.5333333333333</v>
      </c>
      <c r="H402" s="36">
        <v>835.23333333333335</v>
      </c>
      <c r="I402" s="36">
        <v>850.9666666666667</v>
      </c>
      <c r="J402" s="36">
        <v>861.08333333333337</v>
      </c>
      <c r="K402" s="31">
        <v>840.85</v>
      </c>
      <c r="L402" s="31">
        <v>815</v>
      </c>
      <c r="M402" s="31">
        <v>1.38852</v>
      </c>
      <c r="N402" s="1"/>
      <c r="O402" s="1"/>
    </row>
    <row r="403" spans="1:15" ht="12.75" customHeight="1">
      <c r="A403" s="33">
        <v>393</v>
      </c>
      <c r="B403" s="53" t="s">
        <v>502</v>
      </c>
      <c r="C403" s="31">
        <v>1543.15</v>
      </c>
      <c r="D403" s="36">
        <v>1547.2166666666665</v>
      </c>
      <c r="E403" s="36">
        <v>1536.583333333333</v>
      </c>
      <c r="F403" s="36">
        <v>1530.0166666666667</v>
      </c>
      <c r="G403" s="36">
        <v>1519.3833333333332</v>
      </c>
      <c r="H403" s="36">
        <v>1553.7833333333328</v>
      </c>
      <c r="I403" s="36">
        <v>1564.4166666666665</v>
      </c>
      <c r="J403" s="36">
        <v>1570.9833333333327</v>
      </c>
      <c r="K403" s="31">
        <v>1557.85</v>
      </c>
      <c r="L403" s="31">
        <v>1540.65</v>
      </c>
      <c r="M403" s="31">
        <v>0.98011999999999999</v>
      </c>
      <c r="N403" s="1"/>
      <c r="O403" s="1"/>
    </row>
    <row r="404" spans="1:15" ht="12.75" customHeight="1">
      <c r="A404" s="33">
        <v>394</v>
      </c>
      <c r="B404" s="53" t="s">
        <v>181</v>
      </c>
      <c r="C404" s="31">
        <v>95</v>
      </c>
      <c r="D404" s="36">
        <v>94.516666666666652</v>
      </c>
      <c r="E404" s="36">
        <v>93.5833333333333</v>
      </c>
      <c r="F404" s="36">
        <v>92.166666666666643</v>
      </c>
      <c r="G404" s="36">
        <v>91.233333333333292</v>
      </c>
      <c r="H404" s="36">
        <v>95.933333333333309</v>
      </c>
      <c r="I404" s="36">
        <v>96.866666666666646</v>
      </c>
      <c r="J404" s="36">
        <v>98.283333333333317</v>
      </c>
      <c r="K404" s="31">
        <v>95.45</v>
      </c>
      <c r="L404" s="31">
        <v>93.1</v>
      </c>
      <c r="M404" s="31">
        <v>143.19193999999999</v>
      </c>
      <c r="N404" s="1"/>
      <c r="O404" s="1"/>
    </row>
    <row r="405" spans="1:15" ht="12.75" customHeight="1">
      <c r="A405" s="33">
        <v>395</v>
      </c>
      <c r="B405" s="53" t="s">
        <v>505</v>
      </c>
      <c r="C405" s="31">
        <v>8130.2</v>
      </c>
      <c r="D405" s="36">
        <v>8170.416666666667</v>
      </c>
      <c r="E405" s="36">
        <v>8060.8333333333339</v>
      </c>
      <c r="F405" s="36">
        <v>7991.4666666666672</v>
      </c>
      <c r="G405" s="36">
        <v>7881.8833333333341</v>
      </c>
      <c r="H405" s="36">
        <v>8239.7833333333328</v>
      </c>
      <c r="I405" s="36">
        <v>8349.3666666666686</v>
      </c>
      <c r="J405" s="36">
        <v>8418.7333333333336</v>
      </c>
      <c r="K405" s="31">
        <v>8280</v>
      </c>
      <c r="L405" s="31">
        <v>8101.05</v>
      </c>
      <c r="M405" s="31">
        <v>9.8879999999999996E-2</v>
      </c>
      <c r="N405" s="1"/>
      <c r="O405" s="1"/>
    </row>
    <row r="406" spans="1:15" ht="12.75" customHeight="1">
      <c r="A406" s="33">
        <v>396</v>
      </c>
      <c r="B406" s="53" t="s">
        <v>506</v>
      </c>
      <c r="C406" s="31">
        <v>1432.4</v>
      </c>
      <c r="D406" s="36">
        <v>1437.1499999999999</v>
      </c>
      <c r="E406" s="36">
        <v>1420.2999999999997</v>
      </c>
      <c r="F406" s="36">
        <v>1408.1999999999998</v>
      </c>
      <c r="G406" s="36">
        <v>1391.3499999999997</v>
      </c>
      <c r="H406" s="36">
        <v>1449.2499999999998</v>
      </c>
      <c r="I406" s="36">
        <v>1466.0999999999997</v>
      </c>
      <c r="J406" s="36">
        <v>1478.1999999999998</v>
      </c>
      <c r="K406" s="31">
        <v>1454</v>
      </c>
      <c r="L406" s="31">
        <v>1425.05</v>
      </c>
      <c r="M406" s="31">
        <v>0.32335000000000003</v>
      </c>
      <c r="N406" s="1"/>
      <c r="O406" s="1"/>
    </row>
    <row r="407" spans="1:15" ht="12.75" customHeight="1">
      <c r="A407" s="33">
        <v>397</v>
      </c>
      <c r="B407" s="53" t="s">
        <v>213</v>
      </c>
      <c r="C407" s="31">
        <v>759.95</v>
      </c>
      <c r="D407" s="36">
        <v>764.15</v>
      </c>
      <c r="E407" s="36">
        <v>748.34999999999991</v>
      </c>
      <c r="F407" s="36">
        <v>736.74999999999989</v>
      </c>
      <c r="G407" s="36">
        <v>720.94999999999982</v>
      </c>
      <c r="H407" s="36">
        <v>775.75</v>
      </c>
      <c r="I407" s="36">
        <v>791.55</v>
      </c>
      <c r="J407" s="36">
        <v>803.15000000000009</v>
      </c>
      <c r="K407" s="31">
        <v>779.95</v>
      </c>
      <c r="L407" s="31">
        <v>752.55</v>
      </c>
      <c r="M407" s="31">
        <v>26.68741</v>
      </c>
      <c r="N407" s="1"/>
      <c r="O407" s="1"/>
    </row>
    <row r="408" spans="1:15" ht="12.75" customHeight="1">
      <c r="A408" s="33">
        <v>398</v>
      </c>
      <c r="B408" s="53" t="s">
        <v>214</v>
      </c>
      <c r="C408" s="31">
        <v>1465.2</v>
      </c>
      <c r="D408" s="36">
        <v>1462.1000000000001</v>
      </c>
      <c r="E408" s="36">
        <v>1454.6500000000003</v>
      </c>
      <c r="F408" s="36">
        <v>1444.1000000000001</v>
      </c>
      <c r="G408" s="36">
        <v>1436.6500000000003</v>
      </c>
      <c r="H408" s="36">
        <v>1472.6500000000003</v>
      </c>
      <c r="I408" s="36">
        <v>1480.1000000000001</v>
      </c>
      <c r="J408" s="36">
        <v>1490.6500000000003</v>
      </c>
      <c r="K408" s="31">
        <v>1469.55</v>
      </c>
      <c r="L408" s="31">
        <v>1451.55</v>
      </c>
      <c r="M408" s="31">
        <v>16.547989999999999</v>
      </c>
      <c r="N408" s="1"/>
      <c r="O408" s="1"/>
    </row>
    <row r="409" spans="1:15" ht="12.75" customHeight="1">
      <c r="A409" s="33">
        <v>399</v>
      </c>
      <c r="B409" s="53" t="s">
        <v>507</v>
      </c>
      <c r="C409" s="31">
        <v>3037.3</v>
      </c>
      <c r="D409" s="36">
        <v>3029.0166666666669</v>
      </c>
      <c r="E409" s="36">
        <v>3013.3833333333337</v>
      </c>
      <c r="F409" s="36">
        <v>2989.4666666666667</v>
      </c>
      <c r="G409" s="36">
        <v>2973.8333333333335</v>
      </c>
      <c r="H409" s="36">
        <v>3052.9333333333338</v>
      </c>
      <c r="I409" s="36">
        <v>3068.5666666666671</v>
      </c>
      <c r="J409" s="36">
        <v>3092.483333333334</v>
      </c>
      <c r="K409" s="31">
        <v>3044.65</v>
      </c>
      <c r="L409" s="31">
        <v>3005.1</v>
      </c>
      <c r="M409" s="31">
        <v>0.86589000000000005</v>
      </c>
      <c r="N409" s="1"/>
      <c r="O409" s="1"/>
    </row>
    <row r="410" spans="1:15" ht="12.75" customHeight="1">
      <c r="A410" s="33">
        <v>400</v>
      </c>
      <c r="B410" s="53" t="s">
        <v>508</v>
      </c>
      <c r="C410" s="31">
        <v>426.25</v>
      </c>
      <c r="D410" s="36">
        <v>427.48333333333335</v>
      </c>
      <c r="E410" s="36">
        <v>420.9666666666667</v>
      </c>
      <c r="F410" s="36">
        <v>415.68333333333334</v>
      </c>
      <c r="G410" s="36">
        <v>409.16666666666669</v>
      </c>
      <c r="H410" s="36">
        <v>432.76666666666671</v>
      </c>
      <c r="I410" s="36">
        <v>439.28333333333336</v>
      </c>
      <c r="J410" s="36">
        <v>444.56666666666672</v>
      </c>
      <c r="K410" s="31">
        <v>434</v>
      </c>
      <c r="L410" s="31">
        <v>422.2</v>
      </c>
      <c r="M410" s="31">
        <v>0.81474999999999997</v>
      </c>
      <c r="N410" s="1"/>
      <c r="O410" s="1"/>
    </row>
    <row r="411" spans="1:15" ht="12.75" customHeight="1">
      <c r="A411" s="33">
        <v>401</v>
      </c>
      <c r="B411" s="53" t="s">
        <v>509</v>
      </c>
      <c r="C411" s="31">
        <v>712.45</v>
      </c>
      <c r="D411" s="36">
        <v>710.4666666666667</v>
      </c>
      <c r="E411" s="36">
        <v>698.98333333333335</v>
      </c>
      <c r="F411" s="36">
        <v>685.51666666666665</v>
      </c>
      <c r="G411" s="36">
        <v>674.0333333333333</v>
      </c>
      <c r="H411" s="36">
        <v>723.93333333333339</v>
      </c>
      <c r="I411" s="36">
        <v>735.41666666666674</v>
      </c>
      <c r="J411" s="36">
        <v>748.88333333333344</v>
      </c>
      <c r="K411" s="31">
        <v>721.95</v>
      </c>
      <c r="L411" s="31">
        <v>697</v>
      </c>
      <c r="M411" s="31">
        <v>2.2376200000000002</v>
      </c>
      <c r="N411" s="1"/>
      <c r="O411" s="1"/>
    </row>
    <row r="412" spans="1:15" ht="12.75" customHeight="1">
      <c r="A412" s="33">
        <v>402</v>
      </c>
      <c r="B412" t="s">
        <v>216</v>
      </c>
      <c r="C412" s="31">
        <v>27670.25</v>
      </c>
      <c r="D412" s="36">
        <v>27785.766666666666</v>
      </c>
      <c r="E412" s="36">
        <v>27420.533333333333</v>
      </c>
      <c r="F412" s="36">
        <v>27170.816666666666</v>
      </c>
      <c r="G412" s="36">
        <v>26805.583333333332</v>
      </c>
      <c r="H412" s="36">
        <v>28035.483333333334</v>
      </c>
      <c r="I412" s="36">
        <v>28400.716666666664</v>
      </c>
      <c r="J412" s="36">
        <v>28650.433333333334</v>
      </c>
      <c r="K412" s="31">
        <v>28151</v>
      </c>
      <c r="L412" s="31">
        <v>27536.05</v>
      </c>
      <c r="M412" s="31">
        <v>0.21926999999999999</v>
      </c>
      <c r="N412" s="1"/>
      <c r="O412" s="1"/>
    </row>
    <row r="413" spans="1:15" ht="12.75" customHeight="1">
      <c r="A413" s="33">
        <v>403</v>
      </c>
      <c r="B413" s="53" t="s">
        <v>510</v>
      </c>
      <c r="C413" s="31">
        <v>44.9</v>
      </c>
      <c r="D413" s="36">
        <v>45.016666666666673</v>
      </c>
      <c r="E413" s="36">
        <v>44.383333333333347</v>
      </c>
      <c r="F413" s="36">
        <v>43.866666666666674</v>
      </c>
      <c r="G413" s="36">
        <v>43.233333333333348</v>
      </c>
      <c r="H413" s="36">
        <v>45.533333333333346</v>
      </c>
      <c r="I413" s="36">
        <v>46.166666666666671</v>
      </c>
      <c r="J413" s="36">
        <v>46.683333333333344</v>
      </c>
      <c r="K413" s="31">
        <v>45.65</v>
      </c>
      <c r="L413" s="31">
        <v>44.5</v>
      </c>
      <c r="M413" s="31">
        <v>380.54297000000003</v>
      </c>
      <c r="N413" s="1"/>
      <c r="O413" s="1"/>
    </row>
    <row r="414" spans="1:15" ht="12.75" customHeight="1">
      <c r="A414" s="33">
        <v>404</v>
      </c>
      <c r="B414" s="53" t="s">
        <v>219</v>
      </c>
      <c r="C414" s="31">
        <v>2031.6</v>
      </c>
      <c r="D414" s="36">
        <v>2034.6000000000001</v>
      </c>
      <c r="E414" s="36">
        <v>2011.7000000000003</v>
      </c>
      <c r="F414" s="36">
        <v>1991.8000000000002</v>
      </c>
      <c r="G414" s="36">
        <v>1968.9000000000003</v>
      </c>
      <c r="H414" s="36">
        <v>2054.5</v>
      </c>
      <c r="I414" s="36">
        <v>2077.4000000000005</v>
      </c>
      <c r="J414" s="36">
        <v>2097.3000000000002</v>
      </c>
      <c r="K414" s="31">
        <v>2057.5</v>
      </c>
      <c r="L414" s="31">
        <v>2014.7</v>
      </c>
      <c r="M414" s="31">
        <v>8.4367300000000007</v>
      </c>
      <c r="N414" s="1"/>
      <c r="O414" s="1"/>
    </row>
    <row r="415" spans="1:15" ht="12.75" customHeight="1">
      <c r="A415" s="33">
        <v>405</v>
      </c>
      <c r="B415" s="53" t="s">
        <v>511</v>
      </c>
      <c r="C415" s="31">
        <v>514.95000000000005</v>
      </c>
      <c r="D415" s="36">
        <v>514.41666666666663</v>
      </c>
      <c r="E415" s="36">
        <v>502.88333333333321</v>
      </c>
      <c r="F415" s="36">
        <v>490.81666666666661</v>
      </c>
      <c r="G415" s="36">
        <v>479.28333333333319</v>
      </c>
      <c r="H415" s="36">
        <v>526.48333333333323</v>
      </c>
      <c r="I415" s="36">
        <v>538.01666666666677</v>
      </c>
      <c r="J415" s="36">
        <v>550.08333333333326</v>
      </c>
      <c r="K415" s="31">
        <v>525.95000000000005</v>
      </c>
      <c r="L415" s="31">
        <v>502.35</v>
      </c>
      <c r="M415" s="31">
        <v>14.68324</v>
      </c>
      <c r="N415" s="1"/>
      <c r="O415" s="1"/>
    </row>
    <row r="416" spans="1:15" ht="12.75" customHeight="1">
      <c r="A416" s="33">
        <v>406</v>
      </c>
      <c r="B416" s="53" t="s">
        <v>217</v>
      </c>
      <c r="C416" s="31">
        <v>3827.2</v>
      </c>
      <c r="D416" s="36">
        <v>3831.5666666666671</v>
      </c>
      <c r="E416" s="36">
        <v>3780.6833333333343</v>
      </c>
      <c r="F416" s="36">
        <v>3734.1666666666674</v>
      </c>
      <c r="G416" s="36">
        <v>3683.2833333333347</v>
      </c>
      <c r="H416" s="36">
        <v>3878.0833333333339</v>
      </c>
      <c r="I416" s="36">
        <v>3928.9666666666662</v>
      </c>
      <c r="J416" s="36">
        <v>3975.4833333333336</v>
      </c>
      <c r="K416" s="31">
        <v>3882.45</v>
      </c>
      <c r="L416" s="31">
        <v>3785.05</v>
      </c>
      <c r="M416" s="31">
        <v>1.5883799999999999</v>
      </c>
      <c r="N416" s="1"/>
      <c r="O416" s="1"/>
    </row>
    <row r="417" spans="1:15" ht="12.75" customHeight="1">
      <c r="A417" s="33">
        <v>407</v>
      </c>
      <c r="B417" s="53" t="s">
        <v>503</v>
      </c>
      <c r="C417" s="31">
        <v>88.65</v>
      </c>
      <c r="D417" s="36">
        <v>89.116666666666674</v>
      </c>
      <c r="E417" s="36">
        <v>86.133333333333354</v>
      </c>
      <c r="F417" s="36">
        <v>83.616666666666674</v>
      </c>
      <c r="G417" s="36">
        <v>80.633333333333354</v>
      </c>
      <c r="H417" s="36">
        <v>91.633333333333354</v>
      </c>
      <c r="I417" s="36">
        <v>94.616666666666674</v>
      </c>
      <c r="J417" s="36">
        <v>97.133333333333354</v>
      </c>
      <c r="K417" s="31">
        <v>92.1</v>
      </c>
      <c r="L417" s="31">
        <v>86.6</v>
      </c>
      <c r="M417" s="31">
        <v>343.58359999999999</v>
      </c>
      <c r="N417" s="1"/>
      <c r="O417" s="1"/>
    </row>
    <row r="418" spans="1:15" ht="12.75" customHeight="1">
      <c r="A418" s="33">
        <v>408</v>
      </c>
      <c r="B418" s="53" t="s">
        <v>504</v>
      </c>
      <c r="C418" s="31">
        <v>4568.95</v>
      </c>
      <c r="D418" s="36">
        <v>4596.6333333333332</v>
      </c>
      <c r="E418" s="36">
        <v>4527.4666666666662</v>
      </c>
      <c r="F418" s="36">
        <v>4485.9833333333327</v>
      </c>
      <c r="G418" s="36">
        <v>4416.8166666666657</v>
      </c>
      <c r="H418" s="36">
        <v>4638.1166666666668</v>
      </c>
      <c r="I418" s="36">
        <v>4707.2833333333347</v>
      </c>
      <c r="J418" s="36">
        <v>4748.7666666666673</v>
      </c>
      <c r="K418" s="31">
        <v>4665.8</v>
      </c>
      <c r="L418" s="31">
        <v>4555.1499999999996</v>
      </c>
      <c r="M418" s="31">
        <v>0.18717</v>
      </c>
      <c r="N418" s="1"/>
      <c r="O418" s="1"/>
    </row>
    <row r="419" spans="1:15" ht="12.75" customHeight="1">
      <c r="A419" s="33">
        <v>409</v>
      </c>
      <c r="B419" s="53" t="s">
        <v>512</v>
      </c>
      <c r="C419" s="31">
        <v>1031.9000000000001</v>
      </c>
      <c r="D419" s="36">
        <v>1014.6333333333333</v>
      </c>
      <c r="E419" s="36">
        <v>972.26666666666665</v>
      </c>
      <c r="F419" s="36">
        <v>912.63333333333333</v>
      </c>
      <c r="G419" s="36">
        <v>870.26666666666665</v>
      </c>
      <c r="H419" s="36">
        <v>1074.2666666666667</v>
      </c>
      <c r="I419" s="36">
        <v>1116.6333333333332</v>
      </c>
      <c r="J419" s="36">
        <v>1176.2666666666667</v>
      </c>
      <c r="K419" s="31">
        <v>1057</v>
      </c>
      <c r="L419" s="31">
        <v>955</v>
      </c>
      <c r="M419" s="31">
        <v>25.234529999999999</v>
      </c>
      <c r="N419" s="1"/>
      <c r="O419" s="1"/>
    </row>
    <row r="420" spans="1:15" ht="12.75" customHeight="1">
      <c r="A420" s="33">
        <v>410</v>
      </c>
      <c r="B420" s="53" t="s">
        <v>513</v>
      </c>
      <c r="C420" s="31">
        <v>6298.55</v>
      </c>
      <c r="D420" s="36">
        <v>6298.5166666666664</v>
      </c>
      <c r="E420" s="36">
        <v>6251.0333333333328</v>
      </c>
      <c r="F420" s="36">
        <v>6203.5166666666664</v>
      </c>
      <c r="G420" s="36">
        <v>6156.0333333333328</v>
      </c>
      <c r="H420" s="36">
        <v>6346.0333333333328</v>
      </c>
      <c r="I420" s="36">
        <v>6393.5166666666664</v>
      </c>
      <c r="J420" s="36">
        <v>6441.0333333333328</v>
      </c>
      <c r="K420" s="31">
        <v>6346</v>
      </c>
      <c r="L420" s="31">
        <v>6251</v>
      </c>
      <c r="M420" s="31">
        <v>0.72026000000000001</v>
      </c>
      <c r="N420" s="1"/>
      <c r="O420" s="1"/>
    </row>
    <row r="421" spans="1:15" ht="12.75" customHeight="1">
      <c r="A421" s="33">
        <v>411</v>
      </c>
      <c r="B421" s="53" t="s">
        <v>296</v>
      </c>
      <c r="C421" s="31">
        <v>571.79999999999995</v>
      </c>
      <c r="D421" s="36">
        <v>575.13333333333333</v>
      </c>
      <c r="E421" s="36">
        <v>566.9666666666667</v>
      </c>
      <c r="F421" s="36">
        <v>562.13333333333333</v>
      </c>
      <c r="G421" s="36">
        <v>553.9666666666667</v>
      </c>
      <c r="H421" s="36">
        <v>579.9666666666667</v>
      </c>
      <c r="I421" s="36">
        <v>588.13333333333344</v>
      </c>
      <c r="J421" s="36">
        <v>592.9666666666667</v>
      </c>
      <c r="K421" s="31">
        <v>583.29999999999995</v>
      </c>
      <c r="L421" s="31">
        <v>570.29999999999995</v>
      </c>
      <c r="M421" s="31">
        <v>7.0618299999999996</v>
      </c>
      <c r="N421" s="1"/>
      <c r="O421" s="1"/>
    </row>
    <row r="422" spans="1:15" ht="12.75" customHeight="1">
      <c r="A422" s="33">
        <v>412</v>
      </c>
      <c r="B422" s="53" t="s">
        <v>514</v>
      </c>
      <c r="C422" s="31">
        <v>1418.5</v>
      </c>
      <c r="D422" s="36">
        <v>1426.8999999999999</v>
      </c>
      <c r="E422" s="36">
        <v>1402.8999999999996</v>
      </c>
      <c r="F422" s="36">
        <v>1387.2999999999997</v>
      </c>
      <c r="G422" s="36">
        <v>1363.2999999999995</v>
      </c>
      <c r="H422" s="36">
        <v>1442.4999999999998</v>
      </c>
      <c r="I422" s="36">
        <v>1466.5000000000002</v>
      </c>
      <c r="J422" s="36">
        <v>1482.1</v>
      </c>
      <c r="K422" s="31">
        <v>1450.9</v>
      </c>
      <c r="L422" s="31">
        <v>1411.3</v>
      </c>
      <c r="M422" s="31">
        <v>2.50848</v>
      </c>
      <c r="N422" s="1"/>
      <c r="O422" s="1"/>
    </row>
    <row r="423" spans="1:15" ht="12.75" customHeight="1">
      <c r="A423" s="33">
        <v>413</v>
      </c>
      <c r="B423" s="53" t="s">
        <v>218</v>
      </c>
      <c r="C423" s="31">
        <v>2423.1</v>
      </c>
      <c r="D423" s="36">
        <v>2427.1833333333329</v>
      </c>
      <c r="E423" s="36">
        <v>2392.1666666666661</v>
      </c>
      <c r="F423" s="36">
        <v>2361.2333333333331</v>
      </c>
      <c r="G423" s="36">
        <v>2326.2166666666662</v>
      </c>
      <c r="H423" s="36">
        <v>2458.1166666666659</v>
      </c>
      <c r="I423" s="36">
        <v>2493.1333333333332</v>
      </c>
      <c r="J423" s="36">
        <v>2524.0666666666657</v>
      </c>
      <c r="K423" s="31">
        <v>2462.1999999999998</v>
      </c>
      <c r="L423" s="31">
        <v>2396.25</v>
      </c>
      <c r="M423" s="31">
        <v>3.1657700000000002</v>
      </c>
      <c r="N423" s="1"/>
      <c r="O423" s="1"/>
    </row>
    <row r="424" spans="1:15" ht="12.75" customHeight="1">
      <c r="A424" s="33">
        <v>414</v>
      </c>
      <c r="B424" s="53" t="s">
        <v>515</v>
      </c>
      <c r="C424" s="31">
        <v>562.5</v>
      </c>
      <c r="D424" s="36">
        <v>565.19999999999993</v>
      </c>
      <c r="E424" s="36">
        <v>555.59999999999991</v>
      </c>
      <c r="F424" s="36">
        <v>548.69999999999993</v>
      </c>
      <c r="G424" s="36">
        <v>539.09999999999991</v>
      </c>
      <c r="H424" s="36">
        <v>572.09999999999991</v>
      </c>
      <c r="I424" s="36">
        <v>581.70000000000005</v>
      </c>
      <c r="J424" s="36">
        <v>588.59999999999991</v>
      </c>
      <c r="K424" s="31">
        <v>574.79999999999995</v>
      </c>
      <c r="L424" s="31">
        <v>558.29999999999995</v>
      </c>
      <c r="M424" s="31">
        <v>3.3039299999999998</v>
      </c>
      <c r="N424" s="1"/>
      <c r="O424" s="1"/>
    </row>
    <row r="425" spans="1:15" ht="12.75" customHeight="1">
      <c r="A425" s="33">
        <v>415</v>
      </c>
      <c r="B425" s="53" t="s">
        <v>215</v>
      </c>
      <c r="C425" s="31">
        <v>614.15</v>
      </c>
      <c r="D425" s="36">
        <v>612.09999999999991</v>
      </c>
      <c r="E425" s="36">
        <v>607.39999999999986</v>
      </c>
      <c r="F425" s="36">
        <v>600.65</v>
      </c>
      <c r="G425" s="36">
        <v>595.94999999999993</v>
      </c>
      <c r="H425" s="36">
        <v>618.8499999999998</v>
      </c>
      <c r="I425" s="36">
        <v>623.54999999999984</v>
      </c>
      <c r="J425" s="36">
        <v>630.29999999999973</v>
      </c>
      <c r="K425" s="31">
        <v>616.79999999999995</v>
      </c>
      <c r="L425" s="31">
        <v>605.35</v>
      </c>
      <c r="M425" s="31">
        <v>177.22136</v>
      </c>
      <c r="N425" s="1"/>
      <c r="O425" s="1"/>
    </row>
    <row r="426" spans="1:15" ht="12.75" customHeight="1">
      <c r="A426" s="33">
        <v>416</v>
      </c>
      <c r="B426" s="53" t="s">
        <v>212</v>
      </c>
      <c r="C426" s="31">
        <v>98.1</v>
      </c>
      <c r="D426" s="36">
        <v>98.25</v>
      </c>
      <c r="E426" s="36">
        <v>96.15</v>
      </c>
      <c r="F426" s="36">
        <v>94.2</v>
      </c>
      <c r="G426" s="36">
        <v>92.100000000000009</v>
      </c>
      <c r="H426" s="36">
        <v>100.2</v>
      </c>
      <c r="I426" s="36">
        <v>102.3</v>
      </c>
      <c r="J426" s="36">
        <v>104.25</v>
      </c>
      <c r="K426" s="31">
        <v>100.35</v>
      </c>
      <c r="L426" s="31">
        <v>96.3</v>
      </c>
      <c r="M426" s="31">
        <v>250.14086</v>
      </c>
      <c r="N426" s="1"/>
      <c r="O426" s="1"/>
    </row>
    <row r="427" spans="1:15" ht="12.75" customHeight="1">
      <c r="A427" s="33">
        <v>417</v>
      </c>
      <c r="B427" s="53" t="s">
        <v>516</v>
      </c>
      <c r="C427" s="31">
        <v>403.05</v>
      </c>
      <c r="D427" s="36">
        <v>402.34999999999997</v>
      </c>
      <c r="E427" s="36">
        <v>390.69999999999993</v>
      </c>
      <c r="F427" s="36">
        <v>378.34999999999997</v>
      </c>
      <c r="G427" s="36">
        <v>366.69999999999993</v>
      </c>
      <c r="H427" s="36">
        <v>414.69999999999993</v>
      </c>
      <c r="I427" s="36">
        <v>426.34999999999991</v>
      </c>
      <c r="J427" s="36">
        <v>438.69999999999993</v>
      </c>
      <c r="K427" s="31">
        <v>414</v>
      </c>
      <c r="L427" s="31">
        <v>390</v>
      </c>
      <c r="M427" s="31">
        <v>31.151530000000001</v>
      </c>
      <c r="N427" s="1"/>
      <c r="O427" s="1"/>
    </row>
    <row r="428" spans="1:15" ht="12.75" customHeight="1">
      <c r="A428" s="33">
        <v>418</v>
      </c>
      <c r="B428" s="53" t="s">
        <v>517</v>
      </c>
      <c r="C428" s="31">
        <v>147.65</v>
      </c>
      <c r="D428" s="36">
        <v>148</v>
      </c>
      <c r="E428" s="36">
        <v>145.80000000000001</v>
      </c>
      <c r="F428" s="36">
        <v>143.95000000000002</v>
      </c>
      <c r="G428" s="36">
        <v>141.75000000000003</v>
      </c>
      <c r="H428" s="36">
        <v>149.85</v>
      </c>
      <c r="I428" s="36">
        <v>152.04999999999998</v>
      </c>
      <c r="J428" s="36">
        <v>153.89999999999998</v>
      </c>
      <c r="K428" s="31">
        <v>150.19999999999999</v>
      </c>
      <c r="L428" s="31">
        <v>146.15</v>
      </c>
      <c r="M428" s="31">
        <v>11.367929999999999</v>
      </c>
      <c r="N428" s="1"/>
      <c r="O428" s="1"/>
    </row>
    <row r="429" spans="1:15" ht="12.75" customHeight="1">
      <c r="A429" s="33">
        <v>419</v>
      </c>
      <c r="B429" s="53" t="s">
        <v>518</v>
      </c>
      <c r="C429" s="31">
        <v>417.3</v>
      </c>
      <c r="D429" s="36">
        <v>417.23333333333335</v>
      </c>
      <c r="E429" s="36">
        <v>412.61666666666667</v>
      </c>
      <c r="F429" s="36">
        <v>407.93333333333334</v>
      </c>
      <c r="G429" s="36">
        <v>403.31666666666666</v>
      </c>
      <c r="H429" s="36">
        <v>421.91666666666669</v>
      </c>
      <c r="I429" s="36">
        <v>426.53333333333336</v>
      </c>
      <c r="J429" s="36">
        <v>431.2166666666667</v>
      </c>
      <c r="K429" s="31">
        <v>421.85</v>
      </c>
      <c r="L429" s="31">
        <v>412.55</v>
      </c>
      <c r="M429" s="31">
        <v>2.7813500000000002</v>
      </c>
      <c r="N429" s="1"/>
      <c r="O429" s="1"/>
    </row>
    <row r="430" spans="1:15" ht="12.75" customHeight="1">
      <c r="A430" s="33">
        <v>420</v>
      </c>
      <c r="B430" s="53" t="s">
        <v>519</v>
      </c>
      <c r="C430" s="31">
        <v>280.39999999999998</v>
      </c>
      <c r="D430" s="36">
        <v>281.0333333333333</v>
      </c>
      <c r="E430" s="36">
        <v>276.66666666666663</v>
      </c>
      <c r="F430" s="36">
        <v>272.93333333333334</v>
      </c>
      <c r="G430" s="36">
        <v>268.56666666666666</v>
      </c>
      <c r="H430" s="36">
        <v>284.76666666666659</v>
      </c>
      <c r="I430" s="36">
        <v>289.13333333333327</v>
      </c>
      <c r="J430" s="36">
        <v>292.86666666666656</v>
      </c>
      <c r="K430" s="31">
        <v>285.39999999999998</v>
      </c>
      <c r="L430" s="31">
        <v>277.3</v>
      </c>
      <c r="M430" s="31">
        <v>6.93248</v>
      </c>
      <c r="N430" s="1"/>
      <c r="O430" s="1"/>
    </row>
    <row r="431" spans="1:15" ht="12.75" customHeight="1">
      <c r="A431" s="33">
        <v>421</v>
      </c>
      <c r="B431" s="53" t="s">
        <v>220</v>
      </c>
      <c r="C431" s="31">
        <v>1235.8</v>
      </c>
      <c r="D431" s="36">
        <v>1238.0166666666667</v>
      </c>
      <c r="E431" s="36">
        <v>1228.4333333333334</v>
      </c>
      <c r="F431" s="36">
        <v>1221.0666666666668</v>
      </c>
      <c r="G431" s="36">
        <v>1211.4833333333336</v>
      </c>
      <c r="H431" s="36">
        <v>1245.3833333333332</v>
      </c>
      <c r="I431" s="36">
        <v>1254.9666666666667</v>
      </c>
      <c r="J431" s="36">
        <v>1262.333333333333</v>
      </c>
      <c r="K431" s="31">
        <v>1247.5999999999999</v>
      </c>
      <c r="L431" s="31">
        <v>1230.6500000000001</v>
      </c>
      <c r="M431" s="31">
        <v>16.121130000000001</v>
      </c>
      <c r="N431" s="1"/>
      <c r="O431" s="1"/>
    </row>
    <row r="432" spans="1:15" ht="12.75" customHeight="1">
      <c r="A432" s="33">
        <v>422</v>
      </c>
      <c r="B432" s="53" t="s">
        <v>221</v>
      </c>
      <c r="C432" s="31">
        <v>671.6</v>
      </c>
      <c r="D432" s="36">
        <v>680.83333333333337</v>
      </c>
      <c r="E432" s="36">
        <v>657.66666666666674</v>
      </c>
      <c r="F432" s="36">
        <v>643.73333333333335</v>
      </c>
      <c r="G432" s="36">
        <v>620.56666666666672</v>
      </c>
      <c r="H432" s="36">
        <v>694.76666666666677</v>
      </c>
      <c r="I432" s="36">
        <v>717.93333333333351</v>
      </c>
      <c r="J432" s="36">
        <v>731.86666666666679</v>
      </c>
      <c r="K432" s="31">
        <v>704</v>
      </c>
      <c r="L432" s="31">
        <v>666.9</v>
      </c>
      <c r="M432" s="31">
        <v>21.273299999999999</v>
      </c>
      <c r="N432" s="1"/>
      <c r="O432" s="1"/>
    </row>
    <row r="433" spans="1:15" ht="12.75" customHeight="1">
      <c r="A433" s="33">
        <v>423</v>
      </c>
      <c r="B433" s="53" t="s">
        <v>520</v>
      </c>
      <c r="C433" s="31">
        <v>3294.5</v>
      </c>
      <c r="D433" s="36">
        <v>3309.6166666666668</v>
      </c>
      <c r="E433" s="36">
        <v>3255.8833333333337</v>
      </c>
      <c r="F433" s="36">
        <v>3217.2666666666669</v>
      </c>
      <c r="G433" s="36">
        <v>3163.5333333333338</v>
      </c>
      <c r="H433" s="36">
        <v>3348.2333333333336</v>
      </c>
      <c r="I433" s="36">
        <v>3401.9666666666672</v>
      </c>
      <c r="J433" s="36">
        <v>3440.5833333333335</v>
      </c>
      <c r="K433" s="31">
        <v>3363.35</v>
      </c>
      <c r="L433" s="31">
        <v>3271</v>
      </c>
      <c r="M433" s="31">
        <v>0.38234000000000001</v>
      </c>
      <c r="N433" s="1"/>
      <c r="O433" s="1"/>
    </row>
    <row r="434" spans="1:15" ht="12.75" customHeight="1">
      <c r="A434" s="33">
        <v>424</v>
      </c>
      <c r="B434" s="53" t="s">
        <v>521</v>
      </c>
      <c r="C434" s="31">
        <v>1249.1500000000001</v>
      </c>
      <c r="D434" s="36">
        <v>1248.3500000000001</v>
      </c>
      <c r="E434" s="36">
        <v>1236.8000000000002</v>
      </c>
      <c r="F434" s="36">
        <v>1224.45</v>
      </c>
      <c r="G434" s="36">
        <v>1212.9000000000001</v>
      </c>
      <c r="H434" s="36">
        <v>1260.7000000000003</v>
      </c>
      <c r="I434" s="36">
        <v>1272.25</v>
      </c>
      <c r="J434" s="36">
        <v>1284.6000000000004</v>
      </c>
      <c r="K434" s="31">
        <v>1259.9000000000001</v>
      </c>
      <c r="L434" s="31">
        <v>1236</v>
      </c>
      <c r="M434" s="31">
        <v>5.5205599999999997</v>
      </c>
      <c r="N434" s="1"/>
      <c r="O434" s="1"/>
    </row>
    <row r="435" spans="1:15" ht="12.75" customHeight="1">
      <c r="A435" s="33">
        <v>425</v>
      </c>
      <c r="B435" s="53" t="s">
        <v>522</v>
      </c>
      <c r="C435" s="31">
        <v>493.25</v>
      </c>
      <c r="D435" s="36">
        <v>494.38333333333338</v>
      </c>
      <c r="E435" s="36">
        <v>488.41666666666674</v>
      </c>
      <c r="F435" s="36">
        <v>483.58333333333337</v>
      </c>
      <c r="G435" s="36">
        <v>477.61666666666673</v>
      </c>
      <c r="H435" s="36">
        <v>499.21666666666675</v>
      </c>
      <c r="I435" s="36">
        <v>505.18333333333334</v>
      </c>
      <c r="J435" s="36">
        <v>510.01666666666677</v>
      </c>
      <c r="K435" s="31">
        <v>500.35</v>
      </c>
      <c r="L435" s="31">
        <v>489.55</v>
      </c>
      <c r="M435" s="31">
        <v>1.8233299999999999</v>
      </c>
      <c r="N435" s="1"/>
      <c r="O435" s="1"/>
    </row>
    <row r="436" spans="1:15" ht="12.75" customHeight="1">
      <c r="A436" s="33">
        <v>426</v>
      </c>
      <c r="B436" s="53" t="s">
        <v>523</v>
      </c>
      <c r="C436" s="31">
        <v>372.3</v>
      </c>
      <c r="D436" s="36">
        <v>372.93333333333334</v>
      </c>
      <c r="E436" s="36">
        <v>369.91666666666669</v>
      </c>
      <c r="F436" s="36">
        <v>367.53333333333336</v>
      </c>
      <c r="G436" s="36">
        <v>364.51666666666671</v>
      </c>
      <c r="H436" s="36">
        <v>375.31666666666666</v>
      </c>
      <c r="I436" s="36">
        <v>378.33333333333331</v>
      </c>
      <c r="J436" s="36">
        <v>380.71666666666664</v>
      </c>
      <c r="K436" s="31">
        <v>375.95</v>
      </c>
      <c r="L436" s="31">
        <v>370.55</v>
      </c>
      <c r="M436" s="31">
        <v>1.62642</v>
      </c>
      <c r="N436" s="1"/>
      <c r="O436" s="1"/>
    </row>
    <row r="437" spans="1:15" ht="12.75" customHeight="1">
      <c r="A437" s="33">
        <v>427</v>
      </c>
      <c r="B437" s="53" t="s">
        <v>524</v>
      </c>
      <c r="C437" s="31">
        <v>4522.25</v>
      </c>
      <c r="D437" s="36">
        <v>4524.4833333333327</v>
      </c>
      <c r="E437" s="36">
        <v>4478.9166666666652</v>
      </c>
      <c r="F437" s="36">
        <v>4435.5833333333321</v>
      </c>
      <c r="G437" s="36">
        <v>4390.0166666666646</v>
      </c>
      <c r="H437" s="36">
        <v>4567.8166666666657</v>
      </c>
      <c r="I437" s="36">
        <v>4613.3833333333332</v>
      </c>
      <c r="J437" s="36">
        <v>4656.7166666666662</v>
      </c>
      <c r="K437" s="31">
        <v>4570.05</v>
      </c>
      <c r="L437" s="31">
        <v>4481.1499999999996</v>
      </c>
      <c r="M437" s="31">
        <v>0.68947999999999998</v>
      </c>
      <c r="N437" s="1"/>
      <c r="O437" s="1"/>
    </row>
    <row r="438" spans="1:15" ht="12.75" customHeight="1">
      <c r="A438" s="33">
        <v>428</v>
      </c>
      <c r="B438" s="53" t="s">
        <v>525</v>
      </c>
      <c r="C438" s="31">
        <v>665.65</v>
      </c>
      <c r="D438" s="36">
        <v>671.2166666666667</v>
      </c>
      <c r="E438" s="36">
        <v>654.43333333333339</v>
      </c>
      <c r="F438" s="36">
        <v>643.2166666666667</v>
      </c>
      <c r="G438" s="36">
        <v>626.43333333333339</v>
      </c>
      <c r="H438" s="36">
        <v>682.43333333333339</v>
      </c>
      <c r="I438" s="36">
        <v>699.2166666666667</v>
      </c>
      <c r="J438" s="36">
        <v>710.43333333333339</v>
      </c>
      <c r="K438" s="31">
        <v>688</v>
      </c>
      <c r="L438" s="31">
        <v>660</v>
      </c>
      <c r="M438" s="31">
        <v>1.32985</v>
      </c>
      <c r="N438" s="1"/>
      <c r="O438" s="1"/>
    </row>
    <row r="439" spans="1:15" ht="12.75" customHeight="1">
      <c r="A439" s="33">
        <v>429</v>
      </c>
      <c r="B439" s="53" t="s">
        <v>526</v>
      </c>
      <c r="C439" s="31">
        <v>38.75</v>
      </c>
      <c r="D439" s="36">
        <v>38.783333333333331</v>
      </c>
      <c r="E439" s="36">
        <v>37.966666666666661</v>
      </c>
      <c r="F439" s="36">
        <v>37.18333333333333</v>
      </c>
      <c r="G439" s="36">
        <v>36.36666666666666</v>
      </c>
      <c r="H439" s="36">
        <v>39.566666666666663</v>
      </c>
      <c r="I439" s="36">
        <v>40.383333333333326</v>
      </c>
      <c r="J439" s="36">
        <v>41.166666666666664</v>
      </c>
      <c r="K439" s="31">
        <v>39.6</v>
      </c>
      <c r="L439" s="31">
        <v>38</v>
      </c>
      <c r="M439" s="31">
        <v>354.48583000000002</v>
      </c>
      <c r="N439" s="1"/>
      <c r="O439" s="1"/>
    </row>
    <row r="440" spans="1:15" ht="12.75" customHeight="1">
      <c r="A440" s="33">
        <v>430</v>
      </c>
      <c r="B440" s="53" t="s">
        <v>527</v>
      </c>
      <c r="C440" s="31">
        <v>465.3</v>
      </c>
      <c r="D440" s="36">
        <v>468.5</v>
      </c>
      <c r="E440" s="36">
        <v>450</v>
      </c>
      <c r="F440" s="36">
        <v>434.7</v>
      </c>
      <c r="G440" s="36">
        <v>416.2</v>
      </c>
      <c r="H440" s="36">
        <v>483.8</v>
      </c>
      <c r="I440" s="36">
        <v>502.3</v>
      </c>
      <c r="J440" s="36">
        <v>517.6</v>
      </c>
      <c r="K440" s="31">
        <v>487</v>
      </c>
      <c r="L440" s="31">
        <v>453.2</v>
      </c>
      <c r="M440" s="31">
        <v>222.94148999999999</v>
      </c>
      <c r="N440" s="1"/>
      <c r="O440" s="1"/>
    </row>
    <row r="441" spans="1:15" ht="12.75" customHeight="1">
      <c r="A441" s="33">
        <v>431</v>
      </c>
      <c r="B441" s="53" t="s">
        <v>222</v>
      </c>
      <c r="C441" s="31">
        <v>723.1</v>
      </c>
      <c r="D441" s="36">
        <v>725.7166666666667</v>
      </c>
      <c r="E441" s="36">
        <v>714.08333333333337</v>
      </c>
      <c r="F441" s="36">
        <v>705.06666666666672</v>
      </c>
      <c r="G441" s="36">
        <v>693.43333333333339</v>
      </c>
      <c r="H441" s="36">
        <v>734.73333333333335</v>
      </c>
      <c r="I441" s="36">
        <v>746.36666666666656</v>
      </c>
      <c r="J441" s="36">
        <v>755.38333333333333</v>
      </c>
      <c r="K441" s="31">
        <v>737.35</v>
      </c>
      <c r="L441" s="31">
        <v>716.7</v>
      </c>
      <c r="M441" s="31">
        <v>9.4261400000000002</v>
      </c>
      <c r="N441" s="1"/>
      <c r="O441" s="1"/>
    </row>
    <row r="442" spans="1:15" ht="12.75" customHeight="1">
      <c r="A442" s="33">
        <v>432</v>
      </c>
      <c r="B442" s="53" t="s">
        <v>858</v>
      </c>
      <c r="C442" s="31">
        <v>512.85</v>
      </c>
      <c r="D442" s="36">
        <v>514.25</v>
      </c>
      <c r="E442" s="36">
        <v>508.6</v>
      </c>
      <c r="F442" s="36">
        <v>504.35</v>
      </c>
      <c r="G442" s="36">
        <v>498.70000000000005</v>
      </c>
      <c r="H442" s="36">
        <v>518.5</v>
      </c>
      <c r="I442" s="36">
        <v>524.15000000000009</v>
      </c>
      <c r="J442" s="36">
        <v>528.4</v>
      </c>
      <c r="K442" s="31">
        <v>519.9</v>
      </c>
      <c r="L442" s="31">
        <v>510</v>
      </c>
      <c r="M442" s="31">
        <v>0.97052000000000005</v>
      </c>
      <c r="N442" s="1"/>
      <c r="O442" s="1"/>
    </row>
    <row r="443" spans="1:15" ht="12.75" customHeight="1">
      <c r="A443" s="33">
        <v>433</v>
      </c>
      <c r="B443" s="53" t="s">
        <v>532</v>
      </c>
      <c r="C443" s="31">
        <v>918.5</v>
      </c>
      <c r="D443" s="36">
        <v>924</v>
      </c>
      <c r="E443" s="36">
        <v>909.5</v>
      </c>
      <c r="F443" s="36">
        <v>900.5</v>
      </c>
      <c r="G443" s="36">
        <v>886</v>
      </c>
      <c r="H443" s="36">
        <v>933</v>
      </c>
      <c r="I443" s="36">
        <v>947.5</v>
      </c>
      <c r="J443" s="36">
        <v>956.5</v>
      </c>
      <c r="K443" s="31">
        <v>938.5</v>
      </c>
      <c r="L443" s="31">
        <v>915</v>
      </c>
      <c r="M443" s="31">
        <v>3.0100799999999999</v>
      </c>
      <c r="N443" s="1"/>
      <c r="O443" s="1"/>
    </row>
    <row r="444" spans="1:15" ht="12.75" customHeight="1">
      <c r="A444" s="33">
        <v>434</v>
      </c>
      <c r="B444" s="53" t="s">
        <v>223</v>
      </c>
      <c r="C444" s="31">
        <v>996.85</v>
      </c>
      <c r="D444" s="36">
        <v>1004.6999999999999</v>
      </c>
      <c r="E444" s="36">
        <v>982.14999999999986</v>
      </c>
      <c r="F444" s="36">
        <v>967.44999999999993</v>
      </c>
      <c r="G444" s="36">
        <v>944.89999999999986</v>
      </c>
      <c r="H444" s="36">
        <v>1019.3999999999999</v>
      </c>
      <c r="I444" s="36">
        <v>1041.9499999999998</v>
      </c>
      <c r="J444" s="36">
        <v>1056.6499999999999</v>
      </c>
      <c r="K444" s="31">
        <v>1027.25</v>
      </c>
      <c r="L444" s="31">
        <v>990</v>
      </c>
      <c r="M444" s="31">
        <v>11.797510000000001</v>
      </c>
      <c r="N444" s="1"/>
      <c r="O444" s="1"/>
    </row>
    <row r="445" spans="1:15" ht="12.75" customHeight="1">
      <c r="A445" s="33">
        <v>435</v>
      </c>
      <c r="B445" s="53" t="s">
        <v>224</v>
      </c>
      <c r="C445" s="31">
        <v>1694.85</v>
      </c>
      <c r="D445" s="36">
        <v>1697.2833333333335</v>
      </c>
      <c r="E445" s="36">
        <v>1674.5666666666671</v>
      </c>
      <c r="F445" s="36">
        <v>1654.2833333333335</v>
      </c>
      <c r="G445" s="36">
        <v>1631.5666666666671</v>
      </c>
      <c r="H445" s="36">
        <v>1717.5666666666671</v>
      </c>
      <c r="I445" s="36">
        <v>1740.2833333333338</v>
      </c>
      <c r="J445" s="36">
        <v>1760.5666666666671</v>
      </c>
      <c r="K445" s="31">
        <v>1720</v>
      </c>
      <c r="L445" s="31">
        <v>1677</v>
      </c>
      <c r="M445" s="31">
        <v>8.4322999999999997</v>
      </c>
      <c r="N445" s="1"/>
      <c r="O445" s="1"/>
    </row>
    <row r="446" spans="1:15" ht="12.75" customHeight="1">
      <c r="A446" s="33">
        <v>436</v>
      </c>
      <c r="B446" s="53" t="s">
        <v>229</v>
      </c>
      <c r="C446" s="31">
        <v>3626.7</v>
      </c>
      <c r="D446" s="36">
        <v>3624.5833333333335</v>
      </c>
      <c r="E446" s="36">
        <v>3604.166666666667</v>
      </c>
      <c r="F446" s="36">
        <v>3581.6333333333337</v>
      </c>
      <c r="G446" s="36">
        <v>3561.2166666666672</v>
      </c>
      <c r="H446" s="36">
        <v>3647.1166666666668</v>
      </c>
      <c r="I446" s="36">
        <v>3667.5333333333338</v>
      </c>
      <c r="J446" s="36">
        <v>3690.0666666666666</v>
      </c>
      <c r="K446" s="31">
        <v>3645</v>
      </c>
      <c r="L446" s="31">
        <v>3602.05</v>
      </c>
      <c r="M446" s="31">
        <v>16.411549999999998</v>
      </c>
      <c r="N446" s="1"/>
      <c r="O446" s="1"/>
    </row>
    <row r="447" spans="1:15" ht="12.75" customHeight="1">
      <c r="A447" s="33">
        <v>437</v>
      </c>
      <c r="B447" s="53" t="s">
        <v>225</v>
      </c>
      <c r="C447" s="31">
        <v>946.6</v>
      </c>
      <c r="D447" s="36">
        <v>950.75</v>
      </c>
      <c r="E447" s="36">
        <v>939.65</v>
      </c>
      <c r="F447" s="36">
        <v>932.69999999999993</v>
      </c>
      <c r="G447" s="36">
        <v>921.59999999999991</v>
      </c>
      <c r="H447" s="36">
        <v>957.7</v>
      </c>
      <c r="I447" s="36">
        <v>968.8</v>
      </c>
      <c r="J447" s="36">
        <v>975.75000000000011</v>
      </c>
      <c r="K447" s="31">
        <v>961.85</v>
      </c>
      <c r="L447" s="31">
        <v>943.8</v>
      </c>
      <c r="M447" s="31">
        <v>6.4908999999999999</v>
      </c>
      <c r="N447" s="1"/>
      <c r="O447" s="1"/>
    </row>
    <row r="448" spans="1:15" ht="12.75" customHeight="1">
      <c r="A448" s="33">
        <v>438</v>
      </c>
      <c r="B448" s="53" t="s">
        <v>297</v>
      </c>
      <c r="C448" s="31">
        <v>8365.85</v>
      </c>
      <c r="D448" s="36">
        <v>8358.5333333333328</v>
      </c>
      <c r="E448" s="36">
        <v>8307.3166666666657</v>
      </c>
      <c r="F448" s="36">
        <v>8248.7833333333328</v>
      </c>
      <c r="G448" s="36">
        <v>8197.5666666666657</v>
      </c>
      <c r="H448" s="36">
        <v>8417.0666666666657</v>
      </c>
      <c r="I448" s="36">
        <v>8468.2833333333328</v>
      </c>
      <c r="J448" s="36">
        <v>8526.8166666666657</v>
      </c>
      <c r="K448" s="31">
        <v>8409.75</v>
      </c>
      <c r="L448" s="31">
        <v>8300</v>
      </c>
      <c r="M448" s="31">
        <v>0.81159000000000003</v>
      </c>
      <c r="N448" s="1"/>
      <c r="O448" s="1"/>
    </row>
    <row r="449" spans="1:15" ht="12.75" customHeight="1">
      <c r="A449" s="33">
        <v>439</v>
      </c>
      <c r="B449" s="53" t="s">
        <v>533</v>
      </c>
      <c r="C449" s="31">
        <v>4212.1499999999996</v>
      </c>
      <c r="D449" s="36">
        <v>4224.05</v>
      </c>
      <c r="E449" s="36">
        <v>4149.1000000000004</v>
      </c>
      <c r="F449" s="36">
        <v>4086.05</v>
      </c>
      <c r="G449" s="36">
        <v>4011.1000000000004</v>
      </c>
      <c r="H449" s="36">
        <v>4287.1000000000004</v>
      </c>
      <c r="I449" s="36">
        <v>4362.0499999999993</v>
      </c>
      <c r="J449" s="36">
        <v>4425.1000000000004</v>
      </c>
      <c r="K449" s="31">
        <v>4299</v>
      </c>
      <c r="L449" s="31">
        <v>4161</v>
      </c>
      <c r="M449" s="31">
        <v>1.18055</v>
      </c>
      <c r="N449" s="1"/>
      <c r="O449" s="1"/>
    </row>
    <row r="450" spans="1:15" ht="12.75" customHeight="1">
      <c r="A450" s="33">
        <v>440</v>
      </c>
      <c r="B450" s="53" t="s">
        <v>534</v>
      </c>
      <c r="C450" s="31">
        <v>479.65</v>
      </c>
      <c r="D450" s="36">
        <v>478.90000000000003</v>
      </c>
      <c r="E450" s="36">
        <v>472.95000000000005</v>
      </c>
      <c r="F450" s="36">
        <v>466.25</v>
      </c>
      <c r="G450" s="36">
        <v>460.3</v>
      </c>
      <c r="H450" s="36">
        <v>485.60000000000008</v>
      </c>
      <c r="I450" s="36">
        <v>491.55</v>
      </c>
      <c r="J450" s="36">
        <v>498.25000000000011</v>
      </c>
      <c r="K450" s="31">
        <v>484.85</v>
      </c>
      <c r="L450" s="31">
        <v>472.2</v>
      </c>
      <c r="M450" s="31">
        <v>15.78866</v>
      </c>
      <c r="N450" s="1"/>
      <c r="O450" s="1"/>
    </row>
    <row r="451" spans="1:15" ht="12.75" customHeight="1">
      <c r="A451" s="33">
        <v>441</v>
      </c>
      <c r="B451" s="53" t="s">
        <v>226</v>
      </c>
      <c r="C451" s="31">
        <v>714.55</v>
      </c>
      <c r="D451" s="36">
        <v>716.55000000000007</v>
      </c>
      <c r="E451" s="36">
        <v>705.50000000000011</v>
      </c>
      <c r="F451" s="36">
        <v>696.45</v>
      </c>
      <c r="G451" s="36">
        <v>685.40000000000009</v>
      </c>
      <c r="H451" s="36">
        <v>725.60000000000014</v>
      </c>
      <c r="I451" s="36">
        <v>736.65000000000009</v>
      </c>
      <c r="J451" s="36">
        <v>745.70000000000016</v>
      </c>
      <c r="K451" s="31">
        <v>727.6</v>
      </c>
      <c r="L451" s="31">
        <v>707.5</v>
      </c>
      <c r="M451" s="31">
        <v>85.572029999999998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323.55</v>
      </c>
      <c r="D452" s="36">
        <v>325.86666666666667</v>
      </c>
      <c r="E452" s="36">
        <v>315.78333333333336</v>
      </c>
      <c r="F452" s="36">
        <v>308.01666666666671</v>
      </c>
      <c r="G452" s="36">
        <v>297.93333333333339</v>
      </c>
      <c r="H452" s="36">
        <v>333.63333333333333</v>
      </c>
      <c r="I452" s="36">
        <v>343.71666666666658</v>
      </c>
      <c r="J452" s="36">
        <v>351.48333333333329</v>
      </c>
      <c r="K452" s="31">
        <v>335.95</v>
      </c>
      <c r="L452" s="31">
        <v>318.10000000000002</v>
      </c>
      <c r="M452" s="31">
        <v>749.92148999999995</v>
      </c>
      <c r="N452" s="1"/>
      <c r="O452" s="1"/>
    </row>
    <row r="453" spans="1:15" ht="12.75" customHeight="1">
      <c r="A453" s="33">
        <v>443</v>
      </c>
      <c r="B453" s="53" t="s">
        <v>228</v>
      </c>
      <c r="C453" s="31">
        <v>129.19999999999999</v>
      </c>
      <c r="D453" s="36">
        <v>129.51666666666668</v>
      </c>
      <c r="E453" s="36">
        <v>127.63333333333335</v>
      </c>
      <c r="F453" s="36">
        <v>126.06666666666668</v>
      </c>
      <c r="G453" s="36">
        <v>124.18333333333335</v>
      </c>
      <c r="H453" s="36">
        <v>131.08333333333337</v>
      </c>
      <c r="I453" s="36">
        <v>132.9666666666667</v>
      </c>
      <c r="J453" s="36">
        <v>134.53333333333336</v>
      </c>
      <c r="K453" s="31">
        <v>131.4</v>
      </c>
      <c r="L453" s="31">
        <v>127.95</v>
      </c>
      <c r="M453" s="31">
        <v>343.93711000000002</v>
      </c>
      <c r="N453" s="1"/>
      <c r="O453" s="1"/>
    </row>
    <row r="454" spans="1:15" ht="12.75" customHeight="1">
      <c r="A454" s="33">
        <v>444</v>
      </c>
      <c r="B454" s="53" t="s">
        <v>298</v>
      </c>
      <c r="C454" s="31">
        <v>92.55</v>
      </c>
      <c r="D454" s="36">
        <v>92.866666666666674</v>
      </c>
      <c r="E454" s="36">
        <v>91.433333333333351</v>
      </c>
      <c r="F454" s="36">
        <v>90.316666666666677</v>
      </c>
      <c r="G454" s="36">
        <v>88.883333333333354</v>
      </c>
      <c r="H454" s="36">
        <v>93.983333333333348</v>
      </c>
      <c r="I454" s="36">
        <v>95.416666666666686</v>
      </c>
      <c r="J454" s="36">
        <v>96.533333333333346</v>
      </c>
      <c r="K454" s="31">
        <v>94.3</v>
      </c>
      <c r="L454" s="31">
        <v>91.75</v>
      </c>
      <c r="M454" s="31">
        <v>41.57546</v>
      </c>
      <c r="N454" s="1"/>
      <c r="O454" s="1"/>
    </row>
    <row r="455" spans="1:15" ht="12.75" customHeight="1">
      <c r="A455" s="33">
        <v>445</v>
      </c>
      <c r="B455" s="53" t="s">
        <v>528</v>
      </c>
      <c r="C455" s="31">
        <v>1404.1</v>
      </c>
      <c r="D455" s="36">
        <v>1416.25</v>
      </c>
      <c r="E455" s="36">
        <v>1384.75</v>
      </c>
      <c r="F455" s="36">
        <v>1365.4</v>
      </c>
      <c r="G455" s="36">
        <v>1333.9</v>
      </c>
      <c r="H455" s="36">
        <v>1435.6</v>
      </c>
      <c r="I455" s="36">
        <v>1467.1</v>
      </c>
      <c r="J455" s="36">
        <v>1486.4499999999998</v>
      </c>
      <c r="K455" s="31">
        <v>1447.75</v>
      </c>
      <c r="L455" s="31">
        <v>1396.9</v>
      </c>
      <c r="M455" s="31">
        <v>0.48712</v>
      </c>
      <c r="N455" s="1"/>
      <c r="O455" s="1"/>
    </row>
    <row r="456" spans="1:15" ht="12.75" customHeight="1">
      <c r="A456" s="33">
        <v>446</v>
      </c>
      <c r="B456" s="53" t="s">
        <v>529</v>
      </c>
      <c r="C456" s="31">
        <v>387.2</v>
      </c>
      <c r="D456" s="36">
        <v>388.48333333333335</v>
      </c>
      <c r="E456" s="36">
        <v>379.9666666666667</v>
      </c>
      <c r="F456" s="36">
        <v>372.73333333333335</v>
      </c>
      <c r="G456" s="36">
        <v>364.2166666666667</v>
      </c>
      <c r="H456" s="36">
        <v>395.7166666666667</v>
      </c>
      <c r="I456" s="36">
        <v>404.23333333333335</v>
      </c>
      <c r="J456" s="36">
        <v>411.4666666666667</v>
      </c>
      <c r="K456" s="31">
        <v>397</v>
      </c>
      <c r="L456" s="31">
        <v>381.25</v>
      </c>
      <c r="M456" s="31">
        <v>0.79271000000000003</v>
      </c>
      <c r="N456" s="1"/>
      <c r="O456" s="1"/>
    </row>
    <row r="457" spans="1:15" ht="12.75" customHeight="1">
      <c r="A457" s="33">
        <v>447</v>
      </c>
      <c r="B457" s="53" t="s">
        <v>535</v>
      </c>
      <c r="C457" s="31">
        <v>2442.1999999999998</v>
      </c>
      <c r="D457" s="36">
        <v>2455.1833333333329</v>
      </c>
      <c r="E457" s="36">
        <v>2422.1166666666659</v>
      </c>
      <c r="F457" s="36">
        <v>2402.0333333333328</v>
      </c>
      <c r="G457" s="36">
        <v>2368.9666666666658</v>
      </c>
      <c r="H457" s="36">
        <v>2475.266666666666</v>
      </c>
      <c r="I457" s="36">
        <v>2508.3333333333326</v>
      </c>
      <c r="J457" s="36">
        <v>2528.4166666666661</v>
      </c>
      <c r="K457" s="31">
        <v>2488.25</v>
      </c>
      <c r="L457" s="31">
        <v>2435.1</v>
      </c>
      <c r="M457" s="31">
        <v>0.2422</v>
      </c>
      <c r="N457" s="1"/>
      <c r="O457" s="1"/>
    </row>
    <row r="458" spans="1:15" ht="12.75" customHeight="1">
      <c r="A458" s="33">
        <v>448</v>
      </c>
      <c r="B458" s="53" t="s">
        <v>230</v>
      </c>
      <c r="C458" s="31">
        <v>1225.3</v>
      </c>
      <c r="D458" s="36">
        <v>1226.8333333333333</v>
      </c>
      <c r="E458" s="36">
        <v>1215.7166666666665</v>
      </c>
      <c r="F458" s="36">
        <v>1206.1333333333332</v>
      </c>
      <c r="G458" s="36">
        <v>1195.0166666666664</v>
      </c>
      <c r="H458" s="36">
        <v>1236.4166666666665</v>
      </c>
      <c r="I458" s="36">
        <v>1247.5333333333333</v>
      </c>
      <c r="J458" s="36">
        <v>1257.1166666666666</v>
      </c>
      <c r="K458" s="31">
        <v>1237.95</v>
      </c>
      <c r="L458" s="31">
        <v>1217.25</v>
      </c>
      <c r="M458" s="31">
        <v>26.425709999999999</v>
      </c>
      <c r="N458" s="1"/>
      <c r="O458" s="1"/>
    </row>
    <row r="459" spans="1:15" ht="12.75" customHeight="1">
      <c r="A459" s="33">
        <v>449</v>
      </c>
      <c r="B459" s="53" t="s">
        <v>536</v>
      </c>
      <c r="C459" s="31">
        <v>832.9</v>
      </c>
      <c r="D459" s="36">
        <v>835.7833333333333</v>
      </c>
      <c r="E459" s="36">
        <v>824.61666666666656</v>
      </c>
      <c r="F459" s="36">
        <v>816.33333333333326</v>
      </c>
      <c r="G459" s="36">
        <v>805.16666666666652</v>
      </c>
      <c r="H459" s="36">
        <v>844.06666666666661</v>
      </c>
      <c r="I459" s="36">
        <v>855.23333333333335</v>
      </c>
      <c r="J459" s="36">
        <v>863.51666666666665</v>
      </c>
      <c r="K459" s="31">
        <v>846.95</v>
      </c>
      <c r="L459" s="31">
        <v>827.5</v>
      </c>
      <c r="M459" s="31">
        <v>8.3461700000000008</v>
      </c>
      <c r="N459" s="1"/>
      <c r="O459" s="1"/>
    </row>
    <row r="460" spans="1:15" ht="12.75" customHeight="1">
      <c r="A460" s="33">
        <v>450</v>
      </c>
      <c r="B460" s="53" t="s">
        <v>537</v>
      </c>
      <c r="C460" s="31">
        <v>228.15</v>
      </c>
      <c r="D460" s="36">
        <v>230.35</v>
      </c>
      <c r="E460" s="36">
        <v>224.25</v>
      </c>
      <c r="F460" s="36">
        <v>220.35</v>
      </c>
      <c r="G460" s="36">
        <v>214.25</v>
      </c>
      <c r="H460" s="36">
        <v>234.25</v>
      </c>
      <c r="I460" s="36">
        <v>240.34999999999997</v>
      </c>
      <c r="J460" s="36">
        <v>244.25</v>
      </c>
      <c r="K460" s="31">
        <v>236.45</v>
      </c>
      <c r="L460" s="31">
        <v>226.45</v>
      </c>
      <c r="M460" s="31">
        <v>16.862020000000001</v>
      </c>
      <c r="N460" s="1"/>
      <c r="O460" s="1"/>
    </row>
    <row r="461" spans="1:15" ht="12.75" customHeight="1">
      <c r="A461" s="33">
        <v>451</v>
      </c>
      <c r="B461" s="53" t="s">
        <v>208</v>
      </c>
      <c r="C461" s="31">
        <v>1019</v>
      </c>
      <c r="D461" s="36">
        <v>1018.4</v>
      </c>
      <c r="E461" s="36">
        <v>1003.8</v>
      </c>
      <c r="F461" s="36">
        <v>988.6</v>
      </c>
      <c r="G461" s="36">
        <v>974</v>
      </c>
      <c r="H461" s="36">
        <v>1033.5999999999999</v>
      </c>
      <c r="I461" s="36">
        <v>1048.2</v>
      </c>
      <c r="J461" s="36">
        <v>1063.3999999999999</v>
      </c>
      <c r="K461" s="31">
        <v>1033</v>
      </c>
      <c r="L461" s="31">
        <v>1003.2</v>
      </c>
      <c r="M461" s="31">
        <v>4.4114500000000003</v>
      </c>
      <c r="N461" s="1"/>
      <c r="O461" s="1"/>
    </row>
    <row r="462" spans="1:15" ht="12.75" customHeight="1">
      <c r="A462" s="33">
        <v>452</v>
      </c>
      <c r="B462" s="53" t="s">
        <v>538</v>
      </c>
      <c r="C462" s="31">
        <v>2710.6</v>
      </c>
      <c r="D462" s="36">
        <v>2704.0833333333335</v>
      </c>
      <c r="E462" s="36">
        <v>2680.166666666667</v>
      </c>
      <c r="F462" s="36">
        <v>2649.7333333333336</v>
      </c>
      <c r="G462" s="36">
        <v>2625.8166666666671</v>
      </c>
      <c r="H462" s="36">
        <v>2734.5166666666669</v>
      </c>
      <c r="I462" s="36">
        <v>2758.4333333333338</v>
      </c>
      <c r="J462" s="36">
        <v>2788.8666666666668</v>
      </c>
      <c r="K462" s="31">
        <v>2728</v>
      </c>
      <c r="L462" s="31">
        <v>2673.65</v>
      </c>
      <c r="M462" s="31">
        <v>0.97333000000000003</v>
      </c>
      <c r="N462" s="1"/>
      <c r="O462" s="1"/>
    </row>
    <row r="463" spans="1:15" ht="12.75" customHeight="1">
      <c r="A463" s="33">
        <v>453</v>
      </c>
      <c r="B463" s="53" t="s">
        <v>539</v>
      </c>
      <c r="C463" s="31">
        <v>3201.5</v>
      </c>
      <c r="D463" s="36">
        <v>3191.1833333333329</v>
      </c>
      <c r="E463" s="36">
        <v>3172.3666666666659</v>
      </c>
      <c r="F463" s="36">
        <v>3143.2333333333331</v>
      </c>
      <c r="G463" s="36">
        <v>3124.4166666666661</v>
      </c>
      <c r="H463" s="36">
        <v>3220.3166666666657</v>
      </c>
      <c r="I463" s="36">
        <v>3239.1333333333323</v>
      </c>
      <c r="J463" s="36">
        <v>3268.2666666666655</v>
      </c>
      <c r="K463" s="31">
        <v>3210</v>
      </c>
      <c r="L463" s="31">
        <v>3162.05</v>
      </c>
      <c r="M463" s="31">
        <v>0.72896000000000005</v>
      </c>
      <c r="N463" s="1"/>
      <c r="O463" s="1"/>
    </row>
    <row r="464" spans="1:15" ht="12.75" customHeight="1">
      <c r="A464" s="33">
        <v>454</v>
      </c>
      <c r="B464" s="53" t="s">
        <v>231</v>
      </c>
      <c r="C464" s="31">
        <v>3634.65</v>
      </c>
      <c r="D464" s="36">
        <v>3618.8666666666668</v>
      </c>
      <c r="E464" s="36">
        <v>3590.7833333333338</v>
      </c>
      <c r="F464" s="36">
        <v>3546.916666666667</v>
      </c>
      <c r="G464" s="36">
        <v>3518.8333333333339</v>
      </c>
      <c r="H464" s="36">
        <v>3662.7333333333336</v>
      </c>
      <c r="I464" s="36">
        <v>3690.8166666666666</v>
      </c>
      <c r="J464" s="36">
        <v>3734.6833333333334</v>
      </c>
      <c r="K464" s="31">
        <v>3646.95</v>
      </c>
      <c r="L464" s="31">
        <v>3575</v>
      </c>
      <c r="M464" s="31">
        <v>15.621409999999999</v>
      </c>
      <c r="N464" s="1"/>
      <c r="O464" s="1"/>
    </row>
    <row r="465" spans="1:15" ht="12.75" customHeight="1">
      <c r="A465" s="33">
        <v>455</v>
      </c>
      <c r="B465" s="53" t="s">
        <v>232</v>
      </c>
      <c r="C465" s="31">
        <v>2053.4499999999998</v>
      </c>
      <c r="D465" s="36">
        <v>2067.1666666666665</v>
      </c>
      <c r="E465" s="36">
        <v>2030.4333333333329</v>
      </c>
      <c r="F465" s="36">
        <v>2007.4166666666665</v>
      </c>
      <c r="G465" s="36">
        <v>1970.6833333333329</v>
      </c>
      <c r="H465" s="36">
        <v>2090.1833333333329</v>
      </c>
      <c r="I465" s="36">
        <v>2126.9166666666665</v>
      </c>
      <c r="J465" s="36">
        <v>2149.9333333333329</v>
      </c>
      <c r="K465" s="31">
        <v>2103.9</v>
      </c>
      <c r="L465" s="31">
        <v>2044.15</v>
      </c>
      <c r="M465" s="31">
        <v>2.2109800000000002</v>
      </c>
      <c r="N465" s="1"/>
      <c r="O465" s="1"/>
    </row>
    <row r="466" spans="1:15" ht="12.75" customHeight="1">
      <c r="A466" s="33">
        <v>456</v>
      </c>
      <c r="B466" s="53" t="s">
        <v>299</v>
      </c>
      <c r="C466" s="31">
        <v>966.65</v>
      </c>
      <c r="D466" s="36">
        <v>978.2166666666667</v>
      </c>
      <c r="E466" s="36">
        <v>943.43333333333339</v>
      </c>
      <c r="F466" s="36">
        <v>920.2166666666667</v>
      </c>
      <c r="G466" s="36">
        <v>885.43333333333339</v>
      </c>
      <c r="H466" s="36">
        <v>1001.4333333333334</v>
      </c>
      <c r="I466" s="36">
        <v>1036.2166666666667</v>
      </c>
      <c r="J466" s="36">
        <v>1059.4333333333334</v>
      </c>
      <c r="K466" s="31">
        <v>1013</v>
      </c>
      <c r="L466" s="31">
        <v>955</v>
      </c>
      <c r="M466" s="31">
        <v>8.4702099999999998</v>
      </c>
      <c r="N466" s="1"/>
      <c r="O466" s="1"/>
    </row>
    <row r="467" spans="1:15" ht="12.75" customHeight="1">
      <c r="A467" s="33">
        <v>457</v>
      </c>
      <c r="B467" s="53" t="s">
        <v>540</v>
      </c>
      <c r="C467" s="31">
        <v>836.7</v>
      </c>
      <c r="D467" s="36">
        <v>854.06666666666661</v>
      </c>
      <c r="E467" s="36">
        <v>816.63333333333321</v>
      </c>
      <c r="F467" s="36">
        <v>796.56666666666661</v>
      </c>
      <c r="G467" s="36">
        <v>759.13333333333321</v>
      </c>
      <c r="H467" s="36">
        <v>874.13333333333321</v>
      </c>
      <c r="I467" s="36">
        <v>911.56666666666661</v>
      </c>
      <c r="J467" s="36">
        <v>931.63333333333321</v>
      </c>
      <c r="K467" s="31">
        <v>891.5</v>
      </c>
      <c r="L467" s="31">
        <v>834</v>
      </c>
      <c r="M467" s="31">
        <v>0.41676000000000002</v>
      </c>
      <c r="N467" s="1"/>
      <c r="O467" s="1"/>
    </row>
    <row r="468" spans="1:15" ht="12.75" customHeight="1">
      <c r="A468" s="33">
        <v>458</v>
      </c>
      <c r="B468" s="53" t="s">
        <v>233</v>
      </c>
      <c r="C468" s="31">
        <v>2841.3</v>
      </c>
      <c r="D468" s="36">
        <v>2842.9333333333329</v>
      </c>
      <c r="E468" s="36">
        <v>2798.5666666666657</v>
      </c>
      <c r="F468" s="36">
        <v>2755.8333333333326</v>
      </c>
      <c r="G468" s="36">
        <v>2711.4666666666653</v>
      </c>
      <c r="H468" s="36">
        <v>2885.6666666666661</v>
      </c>
      <c r="I468" s="36">
        <v>2930.0333333333338</v>
      </c>
      <c r="J468" s="36">
        <v>2972.7666666666664</v>
      </c>
      <c r="K468" s="31">
        <v>2887.3</v>
      </c>
      <c r="L468" s="31">
        <v>2800.2</v>
      </c>
      <c r="M468" s="31">
        <v>6.8832300000000002</v>
      </c>
      <c r="N468" s="1"/>
      <c r="O468" s="1"/>
    </row>
    <row r="469" spans="1:15" ht="12.75" customHeight="1">
      <c r="A469" s="33">
        <v>459</v>
      </c>
      <c r="B469" s="53" t="s">
        <v>300</v>
      </c>
      <c r="C469" s="31">
        <v>36.65</v>
      </c>
      <c r="D469" s="36">
        <v>36.799999999999997</v>
      </c>
      <c r="E469" s="36">
        <v>36.049999999999997</v>
      </c>
      <c r="F469" s="36">
        <v>35.450000000000003</v>
      </c>
      <c r="G469" s="36">
        <v>34.700000000000003</v>
      </c>
      <c r="H469" s="36">
        <v>37.399999999999991</v>
      </c>
      <c r="I469" s="36">
        <v>38.149999999999991</v>
      </c>
      <c r="J469" s="36">
        <v>38.749999999999986</v>
      </c>
      <c r="K469" s="31">
        <v>37.549999999999997</v>
      </c>
      <c r="L469" s="31">
        <v>36.200000000000003</v>
      </c>
      <c r="M469" s="31">
        <v>200.29208</v>
      </c>
      <c r="N469" s="1"/>
      <c r="O469" s="1"/>
    </row>
    <row r="470" spans="1:15" ht="12.75" customHeight="1">
      <c r="A470" s="33">
        <v>460</v>
      </c>
      <c r="B470" s="53" t="s">
        <v>541</v>
      </c>
      <c r="C470" s="31">
        <v>333.25</v>
      </c>
      <c r="D470" s="36">
        <v>338</v>
      </c>
      <c r="E470" s="36">
        <v>327.39999999999998</v>
      </c>
      <c r="F470" s="36">
        <v>321.54999999999995</v>
      </c>
      <c r="G470" s="36">
        <v>310.94999999999993</v>
      </c>
      <c r="H470" s="36">
        <v>343.85</v>
      </c>
      <c r="I470" s="36">
        <v>354.45000000000005</v>
      </c>
      <c r="J470" s="36">
        <v>360.30000000000007</v>
      </c>
      <c r="K470" s="31">
        <v>348.6</v>
      </c>
      <c r="L470" s="31">
        <v>332.15</v>
      </c>
      <c r="M470" s="31">
        <v>21.003830000000001</v>
      </c>
      <c r="N470" s="1"/>
      <c r="O470" s="1"/>
    </row>
    <row r="471" spans="1:15" ht="12.75" customHeight="1">
      <c r="A471" s="33">
        <v>461</v>
      </c>
      <c r="B471" s="53" t="s">
        <v>542</v>
      </c>
      <c r="C471" s="31">
        <v>417.1</v>
      </c>
      <c r="D471" s="36">
        <v>416.51666666666665</v>
      </c>
      <c r="E471" s="36">
        <v>412.13333333333333</v>
      </c>
      <c r="F471" s="36">
        <v>407.16666666666669</v>
      </c>
      <c r="G471" s="36">
        <v>402.78333333333336</v>
      </c>
      <c r="H471" s="36">
        <v>421.48333333333329</v>
      </c>
      <c r="I471" s="36">
        <v>425.86666666666662</v>
      </c>
      <c r="J471" s="36">
        <v>430.83333333333326</v>
      </c>
      <c r="K471" s="31">
        <v>420.9</v>
      </c>
      <c r="L471" s="31">
        <v>411.55</v>
      </c>
      <c r="M471" s="31">
        <v>2.30742</v>
      </c>
      <c r="N471" s="1"/>
      <c r="O471" s="1"/>
    </row>
    <row r="472" spans="1:15" ht="12.75" customHeight="1">
      <c r="A472" s="33">
        <v>462</v>
      </c>
      <c r="B472" s="53" t="s">
        <v>530</v>
      </c>
      <c r="C472" s="31">
        <v>761.1</v>
      </c>
      <c r="D472" s="36">
        <v>765.18333333333339</v>
      </c>
      <c r="E472" s="36">
        <v>754.86666666666679</v>
      </c>
      <c r="F472" s="36">
        <v>748.63333333333344</v>
      </c>
      <c r="G472" s="36">
        <v>738.31666666666683</v>
      </c>
      <c r="H472" s="36">
        <v>771.41666666666674</v>
      </c>
      <c r="I472" s="36">
        <v>781.73333333333335</v>
      </c>
      <c r="J472" s="36">
        <v>787.9666666666667</v>
      </c>
      <c r="K472" s="31">
        <v>775.5</v>
      </c>
      <c r="L472" s="31">
        <v>758.95</v>
      </c>
      <c r="M472" s="31">
        <v>0.50853000000000004</v>
      </c>
      <c r="N472" s="1"/>
      <c r="O472" s="1"/>
    </row>
    <row r="473" spans="1:15" ht="12.75" customHeight="1">
      <c r="A473" s="33">
        <v>463</v>
      </c>
      <c r="B473" s="53" t="s">
        <v>301</v>
      </c>
      <c r="C473" s="31">
        <v>3574.2</v>
      </c>
      <c r="D473" s="36">
        <v>3526.4166666666665</v>
      </c>
      <c r="E473" s="36">
        <v>3437.833333333333</v>
      </c>
      <c r="F473" s="36">
        <v>3301.4666666666667</v>
      </c>
      <c r="G473" s="36">
        <v>3212.8833333333332</v>
      </c>
      <c r="H473" s="36">
        <v>3662.7833333333328</v>
      </c>
      <c r="I473" s="36">
        <v>3751.3666666666659</v>
      </c>
      <c r="J473" s="36">
        <v>3887.7333333333327</v>
      </c>
      <c r="K473" s="31">
        <v>3615</v>
      </c>
      <c r="L473" s="31">
        <v>3390.05</v>
      </c>
      <c r="M473" s="31">
        <v>8.7377500000000001</v>
      </c>
      <c r="N473" s="1"/>
      <c r="O473" s="1"/>
    </row>
    <row r="474" spans="1:15" ht="12.75" customHeight="1">
      <c r="A474" s="33">
        <v>464</v>
      </c>
      <c r="B474" s="53" t="s">
        <v>531</v>
      </c>
      <c r="C474" s="31">
        <v>49.25</v>
      </c>
      <c r="D474" s="36">
        <v>50.5</v>
      </c>
      <c r="E474" s="36">
        <v>47.55</v>
      </c>
      <c r="F474" s="36">
        <v>45.849999999999994</v>
      </c>
      <c r="G474" s="36">
        <v>42.899999999999991</v>
      </c>
      <c r="H474" s="36">
        <v>52.2</v>
      </c>
      <c r="I474" s="36">
        <v>55.150000000000006</v>
      </c>
      <c r="J474" s="36">
        <v>56.850000000000009</v>
      </c>
      <c r="K474" s="31">
        <v>53.45</v>
      </c>
      <c r="L474" s="31">
        <v>48.8</v>
      </c>
      <c r="M474" s="31">
        <v>259.85739999999998</v>
      </c>
      <c r="N474" s="1"/>
      <c r="O474" s="1"/>
    </row>
    <row r="475" spans="1:15" ht="12.75" customHeight="1">
      <c r="A475" s="33">
        <v>465</v>
      </c>
      <c r="B475" s="53" t="s">
        <v>234</v>
      </c>
      <c r="C475" s="31">
        <v>1902.7</v>
      </c>
      <c r="D475" s="36">
        <v>1906.4333333333332</v>
      </c>
      <c r="E475" s="36">
        <v>1882.8666666666663</v>
      </c>
      <c r="F475" s="36">
        <v>1863.0333333333331</v>
      </c>
      <c r="G475" s="36">
        <v>1839.4666666666662</v>
      </c>
      <c r="H475" s="36">
        <v>1926.2666666666664</v>
      </c>
      <c r="I475" s="36">
        <v>1949.8333333333335</v>
      </c>
      <c r="J475" s="36">
        <v>1969.6666666666665</v>
      </c>
      <c r="K475" s="31">
        <v>1930</v>
      </c>
      <c r="L475" s="31">
        <v>1886.6</v>
      </c>
      <c r="M475" s="31">
        <v>4.9346100000000002</v>
      </c>
      <c r="N475" s="1"/>
      <c r="O475" s="1"/>
    </row>
    <row r="476" spans="1:15" ht="12.75" customHeight="1">
      <c r="A476" s="33">
        <v>466</v>
      </c>
      <c r="B476" s="53" t="s">
        <v>543</v>
      </c>
      <c r="C476" s="31">
        <v>39.85</v>
      </c>
      <c r="D476" s="36">
        <v>39.85</v>
      </c>
      <c r="E476" s="36">
        <v>39.35</v>
      </c>
      <c r="F476" s="36">
        <v>38.85</v>
      </c>
      <c r="G476" s="36">
        <v>38.35</v>
      </c>
      <c r="H476" s="36">
        <v>40.35</v>
      </c>
      <c r="I476" s="36">
        <v>40.85</v>
      </c>
      <c r="J476" s="36">
        <v>41.35</v>
      </c>
      <c r="K476" s="31">
        <v>40.35</v>
      </c>
      <c r="L476" s="31">
        <v>39.35</v>
      </c>
      <c r="M476" s="31">
        <v>135.05945</v>
      </c>
      <c r="N476" s="1"/>
      <c r="O476" s="1"/>
    </row>
    <row r="477" spans="1:15" ht="12.75" customHeight="1">
      <c r="A477" s="33">
        <v>467</v>
      </c>
      <c r="B477" s="53" t="s">
        <v>544</v>
      </c>
      <c r="C477" s="31">
        <v>470.8</v>
      </c>
      <c r="D477" s="36">
        <v>471.4666666666667</v>
      </c>
      <c r="E477" s="36">
        <v>464.63333333333338</v>
      </c>
      <c r="F477" s="36">
        <v>458.4666666666667</v>
      </c>
      <c r="G477" s="36">
        <v>451.63333333333338</v>
      </c>
      <c r="H477" s="36">
        <v>477.63333333333338</v>
      </c>
      <c r="I477" s="36">
        <v>484.46666666666664</v>
      </c>
      <c r="J477" s="36">
        <v>490.63333333333338</v>
      </c>
      <c r="K477" s="31">
        <v>478.3</v>
      </c>
      <c r="L477" s="31">
        <v>465.3</v>
      </c>
      <c r="M477" s="31">
        <v>2.1617600000000001</v>
      </c>
      <c r="N477" s="1"/>
      <c r="O477" s="1"/>
    </row>
    <row r="478" spans="1:15" ht="12.75" customHeight="1">
      <c r="A478" s="33">
        <v>468</v>
      </c>
      <c r="B478" s="53" t="s">
        <v>236</v>
      </c>
      <c r="C478" s="31">
        <v>9413.5499999999993</v>
      </c>
      <c r="D478" s="36">
        <v>9395.4499999999989</v>
      </c>
      <c r="E478" s="36">
        <v>9359.2499999999982</v>
      </c>
      <c r="F478" s="36">
        <v>9304.9499999999989</v>
      </c>
      <c r="G478" s="36">
        <v>9268.7499999999982</v>
      </c>
      <c r="H478" s="36">
        <v>9449.7499999999982</v>
      </c>
      <c r="I478" s="36">
        <v>9485.9499999999989</v>
      </c>
      <c r="J478" s="36">
        <v>9540.2499999999982</v>
      </c>
      <c r="K478" s="31">
        <v>9431.65</v>
      </c>
      <c r="L478" s="31">
        <v>9341.15</v>
      </c>
      <c r="M478" s="31">
        <v>3.11761</v>
      </c>
      <c r="N478" s="1"/>
      <c r="O478" s="1"/>
    </row>
    <row r="479" spans="1:15" ht="12.75" customHeight="1">
      <c r="A479" s="33">
        <v>469</v>
      </c>
      <c r="B479" s="53" t="s">
        <v>302</v>
      </c>
      <c r="C479" s="31">
        <v>117.15</v>
      </c>
      <c r="D479" s="36">
        <v>116.71666666666668</v>
      </c>
      <c r="E479" s="36">
        <v>115.73333333333336</v>
      </c>
      <c r="F479" s="36">
        <v>114.31666666666668</v>
      </c>
      <c r="G479" s="36">
        <v>113.33333333333336</v>
      </c>
      <c r="H479" s="36">
        <v>118.13333333333337</v>
      </c>
      <c r="I479" s="36">
        <v>119.11666666666669</v>
      </c>
      <c r="J479" s="36">
        <v>120.53333333333337</v>
      </c>
      <c r="K479" s="31">
        <v>117.7</v>
      </c>
      <c r="L479" s="31">
        <v>115.3</v>
      </c>
      <c r="M479" s="31">
        <v>179.52489</v>
      </c>
      <c r="N479" s="1"/>
      <c r="O479" s="1"/>
    </row>
    <row r="480" spans="1:15" ht="12.75" customHeight="1">
      <c r="A480" s="33">
        <v>470</v>
      </c>
      <c r="B480" s="53" t="s">
        <v>235</v>
      </c>
      <c r="C480" s="31">
        <v>1724.65</v>
      </c>
      <c r="D480" s="36">
        <v>1726.3666666666668</v>
      </c>
      <c r="E480" s="36">
        <v>1709.2833333333335</v>
      </c>
      <c r="F480" s="36">
        <v>1693.9166666666667</v>
      </c>
      <c r="G480" s="36">
        <v>1676.8333333333335</v>
      </c>
      <c r="H480" s="36">
        <v>1741.7333333333336</v>
      </c>
      <c r="I480" s="36">
        <v>1758.8166666666666</v>
      </c>
      <c r="J480" s="36">
        <v>1774.1833333333336</v>
      </c>
      <c r="K480" s="31">
        <v>1743.45</v>
      </c>
      <c r="L480" s="31">
        <v>1711</v>
      </c>
      <c r="M480" s="31">
        <v>1.5981300000000001</v>
      </c>
      <c r="N480" s="1"/>
      <c r="O480" s="1"/>
    </row>
    <row r="481" spans="1:15" ht="12.75" customHeight="1">
      <c r="A481" s="33">
        <v>471</v>
      </c>
      <c r="B481" s="31" t="s">
        <v>176</v>
      </c>
      <c r="C481" s="36">
        <v>1045.25</v>
      </c>
      <c r="D481" s="36">
        <v>1050.3333333333333</v>
      </c>
      <c r="E481" s="36">
        <v>1027.6666666666665</v>
      </c>
      <c r="F481" s="36">
        <v>1010.0833333333333</v>
      </c>
      <c r="G481" s="36">
        <v>987.41666666666652</v>
      </c>
      <c r="H481" s="36">
        <v>1067.9166666666665</v>
      </c>
      <c r="I481" s="36">
        <v>1090.583333333333</v>
      </c>
      <c r="J481" s="31">
        <v>1108.1666666666665</v>
      </c>
      <c r="K481" s="31">
        <v>1073</v>
      </c>
      <c r="L481" s="31">
        <v>1032.75</v>
      </c>
      <c r="M481" s="53">
        <v>9.0822400000000005</v>
      </c>
      <c r="N481" s="1"/>
      <c r="O481" s="1"/>
    </row>
    <row r="482" spans="1:15" ht="12.75" customHeight="1">
      <c r="A482" s="33">
        <v>472</v>
      </c>
      <c r="B482" s="31" t="s">
        <v>545</v>
      </c>
      <c r="C482" s="36">
        <v>654.6</v>
      </c>
      <c r="D482" s="36">
        <v>659.1</v>
      </c>
      <c r="E482" s="36">
        <v>645.80000000000007</v>
      </c>
      <c r="F482" s="36">
        <v>637</v>
      </c>
      <c r="G482" s="36">
        <v>623.70000000000005</v>
      </c>
      <c r="H482" s="36">
        <v>667.90000000000009</v>
      </c>
      <c r="I482" s="36">
        <v>681.2</v>
      </c>
      <c r="J482" s="31">
        <v>690.00000000000011</v>
      </c>
      <c r="K482" s="31">
        <v>672.4</v>
      </c>
      <c r="L482" s="31">
        <v>650.29999999999995</v>
      </c>
      <c r="M482" s="53">
        <v>4.0864599999999998</v>
      </c>
      <c r="N482" s="1"/>
      <c r="O482" s="1"/>
    </row>
    <row r="483" spans="1:15" ht="12.75" customHeight="1">
      <c r="A483" s="33">
        <v>473</v>
      </c>
      <c r="B483" s="31" t="s">
        <v>237</v>
      </c>
      <c r="C483" s="31">
        <v>585.20000000000005</v>
      </c>
      <c r="D483" s="36">
        <v>587.11666666666667</v>
      </c>
      <c r="E483" s="36">
        <v>578.33333333333337</v>
      </c>
      <c r="F483" s="36">
        <v>571.4666666666667</v>
      </c>
      <c r="G483" s="36">
        <v>562.68333333333339</v>
      </c>
      <c r="H483" s="36">
        <v>593.98333333333335</v>
      </c>
      <c r="I483" s="36">
        <v>602.76666666666665</v>
      </c>
      <c r="J483" s="36">
        <v>609.63333333333333</v>
      </c>
      <c r="K483" s="31">
        <v>595.9</v>
      </c>
      <c r="L483" s="31">
        <v>580.25</v>
      </c>
      <c r="M483" s="31">
        <v>21.759779999999999</v>
      </c>
      <c r="N483" s="1"/>
      <c r="O483" s="1"/>
    </row>
    <row r="484" spans="1:15" ht="12.75" customHeight="1">
      <c r="A484" s="33">
        <v>474</v>
      </c>
      <c r="B484" s="31" t="s">
        <v>546</v>
      </c>
      <c r="C484" s="36">
        <v>830.15</v>
      </c>
      <c r="D484" s="36">
        <v>833.69999999999993</v>
      </c>
      <c r="E484" s="36">
        <v>823.44999999999982</v>
      </c>
      <c r="F484" s="36">
        <v>816.74999999999989</v>
      </c>
      <c r="G484" s="36">
        <v>806.49999999999977</v>
      </c>
      <c r="H484" s="36">
        <v>840.39999999999986</v>
      </c>
      <c r="I484" s="36">
        <v>850.65000000000009</v>
      </c>
      <c r="J484" s="31">
        <v>857.34999999999991</v>
      </c>
      <c r="K484" s="31">
        <v>843.95</v>
      </c>
      <c r="L484" s="31">
        <v>827</v>
      </c>
      <c r="M484" s="53">
        <v>1.83771</v>
      </c>
      <c r="N484" s="1"/>
      <c r="O484" s="1"/>
    </row>
    <row r="485" spans="1:15" ht="12.75" customHeight="1">
      <c r="A485" s="33">
        <v>475</v>
      </c>
      <c r="B485" s="31" t="s">
        <v>549</v>
      </c>
      <c r="C485" s="31">
        <v>593.35</v>
      </c>
      <c r="D485" s="36">
        <v>594.90000000000009</v>
      </c>
      <c r="E485" s="36">
        <v>587.35000000000014</v>
      </c>
      <c r="F485" s="36">
        <v>581.35</v>
      </c>
      <c r="G485" s="36">
        <v>573.80000000000007</v>
      </c>
      <c r="H485" s="36">
        <v>600.9000000000002</v>
      </c>
      <c r="I485" s="36">
        <v>608.45000000000016</v>
      </c>
      <c r="J485" s="36">
        <v>614.45000000000027</v>
      </c>
      <c r="K485" s="31">
        <v>602.45000000000005</v>
      </c>
      <c r="L485" s="31">
        <v>588.9</v>
      </c>
      <c r="M485" s="31">
        <v>3.93777</v>
      </c>
      <c r="N485" s="1"/>
      <c r="O485" s="1"/>
    </row>
    <row r="486" spans="1:15" ht="12.75" customHeight="1">
      <c r="A486" s="33">
        <v>476</v>
      </c>
      <c r="B486" s="31" t="s">
        <v>550</v>
      </c>
      <c r="C486" s="36">
        <v>399.15</v>
      </c>
      <c r="D486" s="36">
        <v>403.48333333333335</v>
      </c>
      <c r="E486" s="36">
        <v>392.66666666666669</v>
      </c>
      <c r="F486" s="36">
        <v>386.18333333333334</v>
      </c>
      <c r="G486" s="36">
        <v>375.36666666666667</v>
      </c>
      <c r="H486" s="36">
        <v>409.9666666666667</v>
      </c>
      <c r="I486" s="36">
        <v>420.7833333333333</v>
      </c>
      <c r="J486" s="36">
        <v>427.26666666666671</v>
      </c>
      <c r="K486" s="31">
        <v>414.3</v>
      </c>
      <c r="L486" s="31">
        <v>397</v>
      </c>
      <c r="M486" s="31">
        <v>3.80545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394.6</v>
      </c>
      <c r="D487" s="36">
        <v>396.59999999999997</v>
      </c>
      <c r="E487" s="36">
        <v>390.04999999999995</v>
      </c>
      <c r="F487" s="36">
        <v>385.5</v>
      </c>
      <c r="G487" s="36">
        <v>378.95</v>
      </c>
      <c r="H487" s="36">
        <v>401.14999999999992</v>
      </c>
      <c r="I487" s="36">
        <v>407.7</v>
      </c>
      <c r="J487" s="36">
        <v>412.24999999999989</v>
      </c>
      <c r="K487" s="31">
        <v>403.15</v>
      </c>
      <c r="L487" s="31">
        <v>392.05</v>
      </c>
      <c r="M487" s="31">
        <v>3.1502699999999999</v>
      </c>
      <c r="N487" s="1"/>
      <c r="O487" s="1"/>
    </row>
    <row r="488" spans="1:15" ht="12.75" customHeight="1">
      <c r="A488" s="33">
        <v>478</v>
      </c>
      <c r="B488" s="31" t="s">
        <v>552</v>
      </c>
      <c r="C488" s="36">
        <v>537.6</v>
      </c>
      <c r="D488" s="36">
        <v>541.41666666666663</v>
      </c>
      <c r="E488" s="36">
        <v>529.43333333333328</v>
      </c>
      <c r="F488" s="36">
        <v>521.26666666666665</v>
      </c>
      <c r="G488" s="36">
        <v>509.2833333333333</v>
      </c>
      <c r="H488" s="36">
        <v>549.58333333333326</v>
      </c>
      <c r="I488" s="36">
        <v>561.56666666666661</v>
      </c>
      <c r="J488" s="36">
        <v>569.73333333333323</v>
      </c>
      <c r="K488" s="31">
        <v>553.4</v>
      </c>
      <c r="L488" s="31">
        <v>533.25</v>
      </c>
      <c r="M488" s="31">
        <v>2.8740399999999999</v>
      </c>
      <c r="N488" s="1"/>
      <c r="O488" s="1"/>
    </row>
    <row r="489" spans="1:15" ht="12.75" customHeight="1">
      <c r="A489" s="33">
        <v>479</v>
      </c>
      <c r="B489" s="53" t="s">
        <v>303</v>
      </c>
      <c r="C489" s="31">
        <v>1066.95</v>
      </c>
      <c r="D489" s="36">
        <v>1069.8666666666668</v>
      </c>
      <c r="E489" s="36">
        <v>1057.0833333333335</v>
      </c>
      <c r="F489" s="36">
        <v>1047.2166666666667</v>
      </c>
      <c r="G489" s="36">
        <v>1034.4333333333334</v>
      </c>
      <c r="H489" s="36">
        <v>1079.7333333333336</v>
      </c>
      <c r="I489" s="36">
        <v>1092.5166666666669</v>
      </c>
      <c r="J489" s="36">
        <v>1102.3833333333337</v>
      </c>
      <c r="K489" s="31">
        <v>1082.6500000000001</v>
      </c>
      <c r="L489" s="31">
        <v>1060</v>
      </c>
      <c r="M489" s="31">
        <v>12.604329999999999</v>
      </c>
      <c r="N489" s="1"/>
      <c r="O489" s="1"/>
    </row>
    <row r="490" spans="1:15" ht="12.75" customHeight="1">
      <c r="A490" s="33">
        <v>480</v>
      </c>
      <c r="B490" s="53" t="s">
        <v>553</v>
      </c>
      <c r="C490" s="36">
        <v>1458.75</v>
      </c>
      <c r="D490" s="36">
        <v>1462.8833333333332</v>
      </c>
      <c r="E490" s="36">
        <v>1437.8666666666663</v>
      </c>
      <c r="F490" s="36">
        <v>1416.9833333333331</v>
      </c>
      <c r="G490" s="36">
        <v>1391.9666666666662</v>
      </c>
      <c r="H490" s="36">
        <v>1483.7666666666664</v>
      </c>
      <c r="I490" s="36">
        <v>1508.7833333333333</v>
      </c>
      <c r="J490" s="36">
        <v>1529.6666666666665</v>
      </c>
      <c r="K490" s="31">
        <v>1487.9</v>
      </c>
      <c r="L490" s="31">
        <v>1442</v>
      </c>
      <c r="M490" s="31">
        <v>1.8791</v>
      </c>
      <c r="N490" s="1"/>
      <c r="O490" s="1"/>
    </row>
    <row r="491" spans="1:15" ht="12.75" customHeight="1">
      <c r="A491" s="33">
        <v>481</v>
      </c>
      <c r="B491" s="53" t="s">
        <v>238</v>
      </c>
      <c r="C491" s="31">
        <v>244.8</v>
      </c>
      <c r="D491" s="36">
        <v>246.76666666666665</v>
      </c>
      <c r="E491" s="36">
        <v>239.5333333333333</v>
      </c>
      <c r="F491" s="36">
        <v>234.26666666666665</v>
      </c>
      <c r="G491" s="36">
        <v>227.0333333333333</v>
      </c>
      <c r="H491" s="36">
        <v>252.0333333333333</v>
      </c>
      <c r="I491" s="36">
        <v>259.26666666666665</v>
      </c>
      <c r="J491" s="36">
        <v>264.5333333333333</v>
      </c>
      <c r="K491" s="31">
        <v>254</v>
      </c>
      <c r="L491" s="31">
        <v>241.5</v>
      </c>
      <c r="M491" s="31">
        <v>132.24816999999999</v>
      </c>
      <c r="N491" s="1"/>
      <c r="O491" s="1"/>
    </row>
    <row r="492" spans="1:15" ht="12.75" customHeight="1">
      <c r="A492" s="33">
        <v>482</v>
      </c>
      <c r="B492" s="53" t="s">
        <v>547</v>
      </c>
      <c r="C492" s="36">
        <v>299.35000000000002</v>
      </c>
      <c r="D492" s="36">
        <v>299.15000000000003</v>
      </c>
      <c r="E492" s="36">
        <v>297.00000000000006</v>
      </c>
      <c r="F492" s="36">
        <v>294.65000000000003</v>
      </c>
      <c r="G492" s="36">
        <v>292.50000000000006</v>
      </c>
      <c r="H492" s="36">
        <v>301.50000000000006</v>
      </c>
      <c r="I492" s="36">
        <v>303.65000000000003</v>
      </c>
      <c r="J492" s="36">
        <v>306.00000000000006</v>
      </c>
      <c r="K492" s="31">
        <v>301.3</v>
      </c>
      <c r="L492" s="31">
        <v>296.8</v>
      </c>
      <c r="M492" s="31">
        <v>5.5962699999999996</v>
      </c>
      <c r="N492" s="1"/>
      <c r="O492" s="1"/>
    </row>
    <row r="493" spans="1:15" ht="12.75" customHeight="1">
      <c r="A493" s="33">
        <v>483</v>
      </c>
      <c r="B493" s="53" t="s">
        <v>554</v>
      </c>
      <c r="C493" s="36">
        <v>611.70000000000005</v>
      </c>
      <c r="D493" s="36">
        <v>611.43333333333328</v>
      </c>
      <c r="E493" s="36">
        <v>600.21666666666658</v>
      </c>
      <c r="F493" s="36">
        <v>588.73333333333335</v>
      </c>
      <c r="G493" s="36">
        <v>577.51666666666665</v>
      </c>
      <c r="H493" s="36">
        <v>622.91666666666652</v>
      </c>
      <c r="I493" s="36">
        <v>634.13333333333321</v>
      </c>
      <c r="J493" s="36">
        <v>645.61666666666645</v>
      </c>
      <c r="K493" s="31">
        <v>622.65</v>
      </c>
      <c r="L493" s="31">
        <v>599.95000000000005</v>
      </c>
      <c r="M493" s="31">
        <v>3.2313900000000002</v>
      </c>
      <c r="N493" s="1"/>
      <c r="O493" s="1"/>
    </row>
    <row r="494" spans="1:15" ht="12.75" customHeight="1">
      <c r="A494" s="33">
        <v>484</v>
      </c>
      <c r="B494" s="53" t="s">
        <v>555</v>
      </c>
      <c r="C494" s="36">
        <v>1734.75</v>
      </c>
      <c r="D494" s="36">
        <v>1734.1833333333332</v>
      </c>
      <c r="E494" s="36">
        <v>1716.1666666666663</v>
      </c>
      <c r="F494" s="36">
        <v>1697.583333333333</v>
      </c>
      <c r="G494" s="36">
        <v>1679.5666666666662</v>
      </c>
      <c r="H494" s="36">
        <v>1752.7666666666664</v>
      </c>
      <c r="I494" s="36">
        <v>1770.7833333333333</v>
      </c>
      <c r="J494" s="36">
        <v>1789.3666666666666</v>
      </c>
      <c r="K494" s="31">
        <v>1752.2</v>
      </c>
      <c r="L494" s="31">
        <v>1715.6</v>
      </c>
      <c r="M494" s="31">
        <v>0.47425</v>
      </c>
      <c r="N494" s="1"/>
      <c r="O494" s="1"/>
    </row>
    <row r="495" spans="1:15" ht="12.75" customHeight="1">
      <c r="A495" s="33">
        <v>485</v>
      </c>
      <c r="B495" s="53" t="s">
        <v>548</v>
      </c>
      <c r="C495" s="36">
        <v>1780</v>
      </c>
      <c r="D495" s="36">
        <v>1786.8166666666666</v>
      </c>
      <c r="E495" s="36">
        <v>1767.7833333333333</v>
      </c>
      <c r="F495" s="36">
        <v>1755.5666666666666</v>
      </c>
      <c r="G495" s="36">
        <v>1736.5333333333333</v>
      </c>
      <c r="H495" s="36">
        <v>1799.0333333333333</v>
      </c>
      <c r="I495" s="36">
        <v>1818.0666666666666</v>
      </c>
      <c r="J495" s="36">
        <v>1830.2833333333333</v>
      </c>
      <c r="K495" s="31">
        <v>1805.85</v>
      </c>
      <c r="L495" s="31">
        <v>1774.6</v>
      </c>
      <c r="M495" s="31">
        <v>0.16558</v>
      </c>
      <c r="N495" s="1"/>
      <c r="O495" s="1"/>
    </row>
    <row r="496" spans="1:15" ht="12.75" customHeight="1">
      <c r="A496" s="33">
        <v>486</v>
      </c>
      <c r="B496" s="53" t="s">
        <v>141</v>
      </c>
      <c r="C496" s="36">
        <v>12.9</v>
      </c>
      <c r="D496" s="36">
        <v>12.966666666666667</v>
      </c>
      <c r="E496" s="36">
        <v>12.583333333333334</v>
      </c>
      <c r="F496" s="36">
        <v>12.266666666666667</v>
      </c>
      <c r="G496" s="36">
        <v>11.883333333333335</v>
      </c>
      <c r="H496" s="36">
        <v>13.283333333333333</v>
      </c>
      <c r="I496" s="36">
        <v>13.666666666666666</v>
      </c>
      <c r="J496" s="36">
        <v>13.983333333333333</v>
      </c>
      <c r="K496" s="31">
        <v>13.35</v>
      </c>
      <c r="L496" s="31">
        <v>12.65</v>
      </c>
      <c r="M496" s="31">
        <v>2378.0659000000001</v>
      </c>
      <c r="N496" s="1"/>
      <c r="O496" s="1"/>
    </row>
    <row r="497" spans="1:15" ht="12.75" customHeight="1">
      <c r="A497" s="33">
        <v>487</v>
      </c>
      <c r="B497" s="53" t="s">
        <v>239</v>
      </c>
      <c r="C497" s="36">
        <v>855.45</v>
      </c>
      <c r="D497" s="36">
        <v>859.63333333333333</v>
      </c>
      <c r="E497" s="36">
        <v>840.66666666666663</v>
      </c>
      <c r="F497" s="36">
        <v>825.88333333333333</v>
      </c>
      <c r="G497" s="36">
        <v>806.91666666666663</v>
      </c>
      <c r="H497" s="36">
        <v>874.41666666666663</v>
      </c>
      <c r="I497" s="36">
        <v>893.38333333333333</v>
      </c>
      <c r="J497" s="36">
        <v>908.16666666666663</v>
      </c>
      <c r="K497" s="31">
        <v>878.6</v>
      </c>
      <c r="L497" s="31">
        <v>844.85</v>
      </c>
      <c r="M497" s="31">
        <v>28.17604</v>
      </c>
      <c r="N497" s="1"/>
      <c r="O497" s="1"/>
    </row>
    <row r="498" spans="1:15" ht="12.75" customHeight="1">
      <c r="A498" s="33">
        <v>488</v>
      </c>
      <c r="B498" s="53" t="s">
        <v>556</v>
      </c>
      <c r="C498" s="36">
        <v>538.95000000000005</v>
      </c>
      <c r="D498" s="36">
        <v>539.51666666666677</v>
      </c>
      <c r="E498" s="36">
        <v>531.53333333333353</v>
      </c>
      <c r="F498" s="36">
        <v>524.11666666666679</v>
      </c>
      <c r="G498" s="36">
        <v>516.13333333333355</v>
      </c>
      <c r="H498" s="36">
        <v>546.93333333333351</v>
      </c>
      <c r="I498" s="36">
        <v>554.91666666666686</v>
      </c>
      <c r="J498" s="36">
        <v>562.33333333333348</v>
      </c>
      <c r="K498" s="31">
        <v>547.5</v>
      </c>
      <c r="L498" s="31">
        <v>532.1</v>
      </c>
      <c r="M498" s="31">
        <v>14.2067</v>
      </c>
      <c r="N498" s="1"/>
      <c r="O498" s="1"/>
    </row>
    <row r="499" spans="1:15" ht="12.75" customHeight="1">
      <c r="A499" s="33">
        <v>489</v>
      </c>
      <c r="B499" s="53" t="s">
        <v>557</v>
      </c>
      <c r="C499" s="53">
        <v>152.75</v>
      </c>
      <c r="D499" s="36">
        <v>153.69999999999999</v>
      </c>
      <c r="E499" s="36">
        <v>149.24999999999997</v>
      </c>
      <c r="F499" s="36">
        <v>145.74999999999997</v>
      </c>
      <c r="G499" s="36">
        <v>141.29999999999995</v>
      </c>
      <c r="H499" s="36">
        <v>157.19999999999999</v>
      </c>
      <c r="I499" s="36">
        <v>161.65000000000003</v>
      </c>
      <c r="J499" s="36">
        <v>165.15</v>
      </c>
      <c r="K499" s="31">
        <v>158.15</v>
      </c>
      <c r="L499" s="31">
        <v>150.19999999999999</v>
      </c>
      <c r="M499" s="31">
        <v>19.524010000000001</v>
      </c>
      <c r="N499" s="1"/>
      <c r="O499" s="1"/>
    </row>
    <row r="500" spans="1:15" ht="12.75" customHeight="1">
      <c r="A500" s="33">
        <v>490</v>
      </c>
      <c r="B500" s="53" t="s">
        <v>558</v>
      </c>
      <c r="C500" s="53">
        <v>866.75</v>
      </c>
      <c r="D500" s="36">
        <v>868.73333333333323</v>
      </c>
      <c r="E500" s="36">
        <v>859.51666666666642</v>
      </c>
      <c r="F500" s="36">
        <v>852.28333333333319</v>
      </c>
      <c r="G500" s="36">
        <v>843.06666666666638</v>
      </c>
      <c r="H500" s="36">
        <v>875.96666666666647</v>
      </c>
      <c r="I500" s="36">
        <v>885.18333333333339</v>
      </c>
      <c r="J500" s="36">
        <v>892.41666666666652</v>
      </c>
      <c r="K500" s="31">
        <v>877.95</v>
      </c>
      <c r="L500" s="31">
        <v>861.5</v>
      </c>
      <c r="M500" s="31">
        <v>1.0410200000000001</v>
      </c>
      <c r="N500" s="1"/>
      <c r="O500" s="1"/>
    </row>
    <row r="501" spans="1:15" ht="12.75" customHeight="1">
      <c r="A501" s="33">
        <v>491</v>
      </c>
      <c r="B501" s="53" t="s">
        <v>304</v>
      </c>
      <c r="C501" s="53">
        <v>1312.35</v>
      </c>
      <c r="D501" s="36">
        <v>1313.3833333333332</v>
      </c>
      <c r="E501" s="36">
        <v>1291.9666666666665</v>
      </c>
      <c r="F501" s="36">
        <v>1271.5833333333333</v>
      </c>
      <c r="G501" s="36">
        <v>1250.1666666666665</v>
      </c>
      <c r="H501" s="36">
        <v>1333.7666666666664</v>
      </c>
      <c r="I501" s="36">
        <v>1355.1833333333334</v>
      </c>
      <c r="J501" s="36">
        <v>1375.5666666666664</v>
      </c>
      <c r="K501" s="31">
        <v>1334.8</v>
      </c>
      <c r="L501" s="31">
        <v>1293</v>
      </c>
      <c r="M501" s="31">
        <v>3.46766</v>
      </c>
      <c r="N501" s="1"/>
      <c r="O501" s="1"/>
    </row>
    <row r="502" spans="1:15" ht="12.75" customHeight="1">
      <c r="A502" s="33">
        <v>492</v>
      </c>
      <c r="B502" s="53" t="s">
        <v>240</v>
      </c>
      <c r="C502" s="53">
        <v>422.6</v>
      </c>
      <c r="D502" s="36">
        <v>420.7</v>
      </c>
      <c r="E502" s="36">
        <v>416.9</v>
      </c>
      <c r="F502" s="36">
        <v>411.2</v>
      </c>
      <c r="G502" s="36">
        <v>407.4</v>
      </c>
      <c r="H502" s="36">
        <v>426.4</v>
      </c>
      <c r="I502" s="36">
        <v>430.20000000000005</v>
      </c>
      <c r="J502" s="36">
        <v>435.9</v>
      </c>
      <c r="K502" s="31">
        <v>424.5</v>
      </c>
      <c r="L502" s="31">
        <v>415</v>
      </c>
      <c r="M502" s="31">
        <v>77.395610000000005</v>
      </c>
      <c r="N502" s="1"/>
      <c r="O502" s="1"/>
    </row>
    <row r="503" spans="1:15" ht="12.75" customHeight="1">
      <c r="A503" s="33">
        <v>493</v>
      </c>
      <c r="B503" s="53" t="s">
        <v>305</v>
      </c>
      <c r="C503" s="36">
        <v>19.899999999999999</v>
      </c>
      <c r="D503" s="36">
        <v>20.033333333333331</v>
      </c>
      <c r="E503" s="36">
        <v>19.616666666666664</v>
      </c>
      <c r="F503" s="36">
        <v>19.333333333333332</v>
      </c>
      <c r="G503" s="36">
        <v>18.916666666666664</v>
      </c>
      <c r="H503" s="36">
        <v>20.316666666666663</v>
      </c>
      <c r="I503" s="36">
        <v>20.733333333333334</v>
      </c>
      <c r="J503" s="31">
        <v>21.016666666666662</v>
      </c>
      <c r="K503" s="31">
        <v>20.45</v>
      </c>
      <c r="L503" s="31">
        <v>19.75</v>
      </c>
      <c r="M503" s="53">
        <v>1587.54847</v>
      </c>
      <c r="N503" s="1"/>
      <c r="O503" s="1"/>
    </row>
    <row r="504" spans="1:15" ht="12.75" customHeight="1">
      <c r="A504" s="33">
        <v>494</v>
      </c>
      <c r="B504" s="53" t="s">
        <v>241</v>
      </c>
      <c r="C504" s="36">
        <v>278.95</v>
      </c>
      <c r="D504" s="36">
        <v>278.16666666666669</v>
      </c>
      <c r="E504" s="36">
        <v>272.48333333333335</v>
      </c>
      <c r="F504" s="36">
        <v>266.01666666666665</v>
      </c>
      <c r="G504" s="36">
        <v>260.33333333333331</v>
      </c>
      <c r="H504" s="36">
        <v>284.63333333333338</v>
      </c>
      <c r="I504" s="36">
        <v>290.31666666666666</v>
      </c>
      <c r="J504" s="31">
        <v>296.78333333333342</v>
      </c>
      <c r="K504" s="31">
        <v>283.85000000000002</v>
      </c>
      <c r="L504" s="31">
        <v>271.7</v>
      </c>
      <c r="M504" s="53">
        <v>427.90651000000003</v>
      </c>
      <c r="N504" s="1"/>
      <c r="O504" s="1"/>
    </row>
    <row r="505" spans="1:15" ht="12.75" customHeight="1">
      <c r="A505" s="33">
        <v>495</v>
      </c>
      <c r="B505" s="53" t="s">
        <v>560</v>
      </c>
      <c r="C505" s="53">
        <v>533.1</v>
      </c>
      <c r="D505" s="36">
        <v>528.38333333333333</v>
      </c>
      <c r="E505" s="36">
        <v>521.86666666666667</v>
      </c>
      <c r="F505" s="36">
        <v>510.63333333333333</v>
      </c>
      <c r="G505" s="36">
        <v>504.11666666666667</v>
      </c>
      <c r="H505" s="36">
        <v>539.61666666666667</v>
      </c>
      <c r="I505" s="36">
        <v>546.13333333333333</v>
      </c>
      <c r="J505" s="36">
        <v>557.36666666666667</v>
      </c>
      <c r="K505" s="31">
        <v>534.9</v>
      </c>
      <c r="L505" s="31">
        <v>517.15</v>
      </c>
      <c r="M505" s="31">
        <v>9.7654899999999998</v>
      </c>
      <c r="N505" s="1"/>
      <c r="O505" s="1"/>
    </row>
    <row r="506" spans="1:15" ht="12.75" customHeight="1">
      <c r="A506" s="33">
        <v>496</v>
      </c>
      <c r="B506" s="53" t="s">
        <v>559</v>
      </c>
      <c r="C506" s="53">
        <v>15873.8</v>
      </c>
      <c r="D506" s="36">
        <v>15983.166666666666</v>
      </c>
      <c r="E506" s="36">
        <v>15646.333333333332</v>
      </c>
      <c r="F506" s="36">
        <v>15418.866666666667</v>
      </c>
      <c r="G506" s="36">
        <v>15082.033333333333</v>
      </c>
      <c r="H506" s="36">
        <v>16210.633333333331</v>
      </c>
      <c r="I506" s="36">
        <v>16547.466666666664</v>
      </c>
      <c r="J506" s="36">
        <v>16774.933333333331</v>
      </c>
      <c r="K506" s="31">
        <v>16320</v>
      </c>
      <c r="L506" s="31">
        <v>15755.7</v>
      </c>
      <c r="M506" s="31">
        <v>7.6960000000000001E-2</v>
      </c>
      <c r="N506" s="1"/>
      <c r="O506" s="1"/>
    </row>
    <row r="507" spans="1:15" ht="12.75" customHeight="1">
      <c r="A507" s="33">
        <v>497</v>
      </c>
      <c r="B507" s="53" t="s">
        <v>306</v>
      </c>
      <c r="C507" s="36">
        <v>119.95</v>
      </c>
      <c r="D507" s="36">
        <v>121.05000000000001</v>
      </c>
      <c r="E507" s="36">
        <v>118.20000000000002</v>
      </c>
      <c r="F507" s="36">
        <v>116.45</v>
      </c>
      <c r="G507" s="36">
        <v>113.60000000000001</v>
      </c>
      <c r="H507" s="36">
        <v>122.80000000000003</v>
      </c>
      <c r="I507" s="36">
        <v>125.65000000000002</v>
      </c>
      <c r="J507" s="31">
        <v>127.40000000000003</v>
      </c>
      <c r="K507" s="31">
        <v>123.9</v>
      </c>
      <c r="L507" s="31">
        <v>119.3</v>
      </c>
      <c r="M507" s="53">
        <v>442.13195999999999</v>
      </c>
      <c r="N507" s="1"/>
      <c r="O507" s="1"/>
    </row>
    <row r="508" spans="1:15" ht="12.75" customHeight="1">
      <c r="A508" s="33">
        <v>498</v>
      </c>
      <c r="B508" s="53" t="s">
        <v>242</v>
      </c>
      <c r="C508" s="53">
        <v>638.54999999999995</v>
      </c>
      <c r="D508" s="36">
        <v>644.7833333333333</v>
      </c>
      <c r="E508" s="36">
        <v>624.61666666666656</v>
      </c>
      <c r="F508" s="36">
        <v>610.68333333333328</v>
      </c>
      <c r="G508" s="36">
        <v>590.51666666666654</v>
      </c>
      <c r="H508" s="36">
        <v>658.71666666666658</v>
      </c>
      <c r="I508" s="36">
        <v>678.88333333333333</v>
      </c>
      <c r="J508" s="36">
        <v>692.81666666666661</v>
      </c>
      <c r="K508" s="31">
        <v>664.95</v>
      </c>
      <c r="L508" s="31">
        <v>630.85</v>
      </c>
      <c r="M508" s="31">
        <v>23.339500000000001</v>
      </c>
      <c r="N508" s="1"/>
      <c r="O508" s="1"/>
    </row>
    <row r="509" spans="1:15" ht="12.75" customHeight="1">
      <c r="A509" s="243">
        <v>499</v>
      </c>
      <c r="B509" s="244" t="s">
        <v>561</v>
      </c>
      <c r="C509" s="244">
        <v>1557.95</v>
      </c>
      <c r="D509" s="245">
        <v>1560.3499999999997</v>
      </c>
      <c r="E509" s="245">
        <v>1545.6999999999994</v>
      </c>
      <c r="F509" s="245">
        <v>1533.4499999999996</v>
      </c>
      <c r="G509" s="245">
        <v>1518.7999999999993</v>
      </c>
      <c r="H509" s="245">
        <v>1572.5999999999995</v>
      </c>
      <c r="I509" s="245">
        <v>1587.2499999999995</v>
      </c>
      <c r="J509" s="245">
        <v>1599.4999999999995</v>
      </c>
      <c r="K509" s="246">
        <v>1575</v>
      </c>
      <c r="L509" s="246">
        <v>1548.1</v>
      </c>
      <c r="M509" s="246">
        <v>0.23344999999999999</v>
      </c>
      <c r="N509" s="1"/>
      <c r="O509" s="1"/>
    </row>
    <row r="510" spans="1:15" ht="12.75" customHeight="1">
      <c r="A510" s="259">
        <v>500</v>
      </c>
      <c r="B510" s="261" t="s">
        <v>561</v>
      </c>
      <c r="C510" s="261">
        <v>1551.4</v>
      </c>
      <c r="D510" s="262">
        <v>1542.3666666666668</v>
      </c>
      <c r="E510" s="262">
        <v>1519.0833333333335</v>
      </c>
      <c r="F510" s="262">
        <v>1486.7666666666667</v>
      </c>
      <c r="G510" s="262">
        <v>1463.4833333333333</v>
      </c>
      <c r="H510" s="262">
        <v>1574.6833333333336</v>
      </c>
      <c r="I510" s="262">
        <v>1597.9666666666669</v>
      </c>
      <c r="J510" s="262">
        <v>1630.2833333333338</v>
      </c>
      <c r="K510" s="259">
        <v>1565.65</v>
      </c>
      <c r="L510" s="259">
        <v>1510.05</v>
      </c>
      <c r="M510" s="259">
        <v>0.30562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2" t="s">
        <v>563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243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244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245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246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247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6" t="s">
        <v>249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6" t="s">
        <v>250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6" t="s">
        <v>251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6" t="s">
        <v>252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6" t="s">
        <v>253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6" t="s">
        <v>254</v>
      </c>
      <c r="N527" s="1"/>
      <c r="O527" s="1"/>
    </row>
    <row r="528" spans="1:15" ht="12.75" customHeight="1">
      <c r="A528" s="66" t="s">
        <v>255</v>
      </c>
      <c r="N528" s="1"/>
      <c r="O528" s="1"/>
    </row>
    <row r="529" spans="1:15" ht="12.75" customHeight="1">
      <c r="A529" s="66" t="s">
        <v>256</v>
      </c>
      <c r="N529" s="1"/>
      <c r="O529" s="1"/>
    </row>
    <row r="530" spans="1:15" ht="12.75" customHeight="1">
      <c r="A530" s="66" t="s">
        <v>257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 xr:uid="{00000000-0004-0000-0300-000000000000}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285"/>
  <sheetViews>
    <sheetView zoomScale="85" zoomScaleNormal="85" workbookViewId="0">
      <pane ySplit="9" topLeftCell="A10" activePane="bottomLeft" state="frozen"/>
      <selection pane="bottomLeft" activeCell="G10" sqref="G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0" t="s">
        <v>311</v>
      </c>
      <c r="B1" s="71"/>
      <c r="C1" s="72"/>
      <c r="D1" s="73"/>
      <c r="E1" s="71"/>
      <c r="F1" s="71"/>
      <c r="G1" s="71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</row>
    <row r="2" spans="1:28" ht="12.75" customHeight="1">
      <c r="A2" s="75"/>
      <c r="B2" s="76"/>
      <c r="C2" s="77"/>
      <c r="D2" s="78"/>
      <c r="E2" s="76"/>
      <c r="F2" s="76"/>
      <c r="G2" s="76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</row>
    <row r="3" spans="1:28" ht="12.75" customHeight="1">
      <c r="A3" s="75"/>
      <c r="B3" s="76"/>
      <c r="C3" s="77"/>
      <c r="D3" s="78"/>
      <c r="E3" s="76"/>
      <c r="F3" s="76"/>
      <c r="G3" s="76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</row>
    <row r="4" spans="1:28" ht="12.75" customHeight="1">
      <c r="A4" s="75"/>
      <c r="B4" s="76"/>
      <c r="C4" s="77"/>
      <c r="D4" s="78"/>
      <c r="E4" s="76"/>
      <c r="F4" s="76"/>
      <c r="G4" s="76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</row>
    <row r="5" spans="1:28" ht="6" customHeight="1">
      <c r="A5" s="340"/>
      <c r="B5" s="341"/>
      <c r="C5" s="340"/>
      <c r="D5" s="341"/>
      <c r="E5" s="71"/>
      <c r="F5" s="71"/>
      <c r="G5" s="71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  <c r="AA5" s="74"/>
      <c r="AB5" s="74"/>
    </row>
    <row r="6" spans="1:28" ht="26.25" customHeight="1">
      <c r="A6" s="74"/>
      <c r="B6" s="79"/>
      <c r="C6" s="67"/>
      <c r="D6" s="67"/>
      <c r="E6" s="23" t="s">
        <v>310</v>
      </c>
      <c r="F6" s="71"/>
      <c r="G6" s="71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</row>
    <row r="7" spans="1:28" ht="16.5" customHeight="1">
      <c r="A7" s="80" t="s">
        <v>564</v>
      </c>
      <c r="B7" s="342" t="s">
        <v>565</v>
      </c>
      <c r="C7" s="341"/>
      <c r="D7" s="7">
        <f>Main!B10</f>
        <v>45271</v>
      </c>
      <c r="E7" s="81"/>
      <c r="F7" s="71"/>
      <c r="G7" s="82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4"/>
      <c r="AA7" s="74"/>
      <c r="AB7" s="74"/>
    </row>
    <row r="8" spans="1:28" ht="12.75" customHeight="1">
      <c r="A8" s="70"/>
      <c r="B8" s="71"/>
      <c r="C8" s="72"/>
      <c r="D8" s="73"/>
      <c r="E8" s="81"/>
      <c r="F8" s="81"/>
      <c r="G8" s="81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1:28" ht="51">
      <c r="A9" s="83" t="s">
        <v>566</v>
      </c>
      <c r="B9" s="84" t="s">
        <v>567</v>
      </c>
      <c r="C9" s="84" t="s">
        <v>568</v>
      </c>
      <c r="D9" s="84" t="s">
        <v>569</v>
      </c>
      <c r="E9" s="84" t="s">
        <v>570</v>
      </c>
      <c r="F9" s="84" t="s">
        <v>571</v>
      </c>
      <c r="G9" s="84" t="s">
        <v>572</v>
      </c>
      <c r="H9" s="84" t="s">
        <v>573</v>
      </c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8" ht="12.75" customHeight="1">
      <c r="A10" s="85">
        <v>45268</v>
      </c>
      <c r="B10" s="32">
        <v>541144</v>
      </c>
      <c r="C10" s="31" t="s">
        <v>1060</v>
      </c>
      <c r="D10" s="31" t="s">
        <v>1061</v>
      </c>
      <c r="E10" s="31" t="s">
        <v>574</v>
      </c>
      <c r="F10" s="86">
        <v>134349</v>
      </c>
      <c r="G10" s="32">
        <v>97.05</v>
      </c>
      <c r="H10" s="32" t="s">
        <v>333</v>
      </c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8" ht="12.75" customHeight="1">
      <c r="A11" s="85">
        <v>45268</v>
      </c>
      <c r="B11" s="32">
        <v>539773</v>
      </c>
      <c r="C11" s="31" t="s">
        <v>1016</v>
      </c>
      <c r="D11" s="31" t="s">
        <v>1017</v>
      </c>
      <c r="E11" s="31" t="s">
        <v>575</v>
      </c>
      <c r="F11" s="86">
        <v>6143695</v>
      </c>
      <c r="G11" s="32">
        <v>2.42</v>
      </c>
      <c r="H11" s="32" t="s">
        <v>333</v>
      </c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</row>
    <row r="12" spans="1:28" ht="12.75" customHeight="1">
      <c r="A12" s="85">
        <v>45268</v>
      </c>
      <c r="B12" s="32">
        <v>539773</v>
      </c>
      <c r="C12" s="31" t="s">
        <v>1016</v>
      </c>
      <c r="D12" s="31" t="s">
        <v>1017</v>
      </c>
      <c r="E12" s="31" t="s">
        <v>574</v>
      </c>
      <c r="F12" s="86">
        <v>694156</v>
      </c>
      <c r="G12" s="32">
        <v>2.54</v>
      </c>
      <c r="H12" s="32" t="s">
        <v>333</v>
      </c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</row>
    <row r="13" spans="1:28" ht="12.75" customHeight="1">
      <c r="A13" s="85">
        <v>45268</v>
      </c>
      <c r="B13" s="32">
        <v>540718</v>
      </c>
      <c r="C13" s="31" t="s">
        <v>1062</v>
      </c>
      <c r="D13" s="31" t="s">
        <v>1063</v>
      </c>
      <c r="E13" s="31" t="s">
        <v>574</v>
      </c>
      <c r="F13" s="86">
        <v>39000</v>
      </c>
      <c r="G13" s="32">
        <v>52.6</v>
      </c>
      <c r="H13" s="32" t="s">
        <v>333</v>
      </c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</row>
    <row r="14" spans="1:28" ht="12.75" customHeight="1">
      <c r="A14" s="85">
        <v>45268</v>
      </c>
      <c r="B14" s="32">
        <v>540718</v>
      </c>
      <c r="C14" s="31" t="s">
        <v>1062</v>
      </c>
      <c r="D14" s="31" t="s">
        <v>1064</v>
      </c>
      <c r="E14" s="31" t="s">
        <v>575</v>
      </c>
      <c r="F14" s="86">
        <v>45000</v>
      </c>
      <c r="G14" s="32">
        <v>52.61</v>
      </c>
      <c r="H14" s="32" t="s">
        <v>333</v>
      </c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</row>
    <row r="15" spans="1:28" ht="12.75" customHeight="1">
      <c r="A15" s="85">
        <v>45268</v>
      </c>
      <c r="B15" s="32">
        <v>511463</v>
      </c>
      <c r="C15" s="31" t="s">
        <v>967</v>
      </c>
      <c r="D15" s="31" t="s">
        <v>1065</v>
      </c>
      <c r="E15" s="31" t="s">
        <v>575</v>
      </c>
      <c r="F15" s="86">
        <v>75000</v>
      </c>
      <c r="G15" s="32">
        <v>18.5</v>
      </c>
      <c r="H15" s="32" t="s">
        <v>333</v>
      </c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</row>
    <row r="16" spans="1:28" ht="12.75" customHeight="1">
      <c r="A16" s="85">
        <v>45268</v>
      </c>
      <c r="B16" s="32">
        <v>511463</v>
      </c>
      <c r="C16" s="31" t="s">
        <v>967</v>
      </c>
      <c r="D16" s="31" t="s">
        <v>968</v>
      </c>
      <c r="E16" s="31" t="s">
        <v>575</v>
      </c>
      <c r="F16" s="86">
        <v>28583</v>
      </c>
      <c r="G16" s="32">
        <v>19.670000000000002</v>
      </c>
      <c r="H16" s="32" t="s">
        <v>333</v>
      </c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</row>
    <row r="17" spans="1:28" ht="12.75" customHeight="1">
      <c r="A17" s="85">
        <v>45268</v>
      </c>
      <c r="B17" s="32">
        <v>511463</v>
      </c>
      <c r="C17" s="31" t="s">
        <v>967</v>
      </c>
      <c r="D17" s="31" t="s">
        <v>968</v>
      </c>
      <c r="E17" s="31" t="s">
        <v>574</v>
      </c>
      <c r="F17" s="86">
        <v>418955</v>
      </c>
      <c r="G17" s="32">
        <v>18.95</v>
      </c>
      <c r="H17" s="32" t="s">
        <v>333</v>
      </c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</row>
    <row r="18" spans="1:28" ht="12.75" customHeight="1">
      <c r="A18" s="85">
        <v>45268</v>
      </c>
      <c r="B18" s="32">
        <v>511463</v>
      </c>
      <c r="C18" s="31" t="s">
        <v>967</v>
      </c>
      <c r="D18" s="31" t="s">
        <v>1066</v>
      </c>
      <c r="E18" s="31" t="s">
        <v>575</v>
      </c>
      <c r="F18" s="86">
        <v>48980</v>
      </c>
      <c r="G18" s="32">
        <v>20.34</v>
      </c>
      <c r="H18" s="32" t="s">
        <v>333</v>
      </c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</row>
    <row r="19" spans="1:28" ht="12.75" customHeight="1">
      <c r="A19" s="85">
        <v>45268</v>
      </c>
      <c r="B19" s="32">
        <v>511463</v>
      </c>
      <c r="C19" s="31" t="s">
        <v>967</v>
      </c>
      <c r="D19" s="31" t="s">
        <v>1067</v>
      </c>
      <c r="E19" s="31" t="s">
        <v>575</v>
      </c>
      <c r="F19" s="86">
        <v>50310</v>
      </c>
      <c r="G19" s="32">
        <v>18.98</v>
      </c>
      <c r="H19" s="32" t="s">
        <v>333</v>
      </c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</row>
    <row r="20" spans="1:28" ht="12.75" customHeight="1">
      <c r="A20" s="85">
        <v>45268</v>
      </c>
      <c r="B20" s="32">
        <v>544037</v>
      </c>
      <c r="C20" s="31" t="s">
        <v>1068</v>
      </c>
      <c r="D20" s="31" t="s">
        <v>884</v>
      </c>
      <c r="E20" s="31" t="s">
        <v>574</v>
      </c>
      <c r="F20" s="86">
        <v>63000</v>
      </c>
      <c r="G20" s="32">
        <v>277.05</v>
      </c>
      <c r="H20" s="32" t="s">
        <v>333</v>
      </c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</row>
    <row r="21" spans="1:28" ht="12.75" customHeight="1">
      <c r="A21" s="85">
        <v>45268</v>
      </c>
      <c r="B21" s="32">
        <v>507828</v>
      </c>
      <c r="C21" s="31" t="s">
        <v>1069</v>
      </c>
      <c r="D21" s="31" t="s">
        <v>1070</v>
      </c>
      <c r="E21" s="31" t="s">
        <v>575</v>
      </c>
      <c r="F21" s="86">
        <v>425748</v>
      </c>
      <c r="G21" s="32">
        <v>9.01</v>
      </c>
      <c r="H21" s="32" t="s">
        <v>333</v>
      </c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4"/>
      <c r="T21" s="74"/>
      <c r="U21" s="74"/>
      <c r="V21" s="74"/>
      <c r="W21" s="74"/>
      <c r="X21" s="74"/>
      <c r="Y21" s="74"/>
      <c r="Z21" s="74"/>
      <c r="AA21" s="74"/>
      <c r="AB21" s="74"/>
    </row>
    <row r="22" spans="1:28" ht="12.75" customHeight="1">
      <c r="A22" s="85">
        <v>45268</v>
      </c>
      <c r="B22" s="32">
        <v>542285</v>
      </c>
      <c r="C22" s="31" t="s">
        <v>1018</v>
      </c>
      <c r="D22" s="31" t="s">
        <v>1071</v>
      </c>
      <c r="E22" s="31" t="s">
        <v>574</v>
      </c>
      <c r="F22" s="86">
        <v>1500000</v>
      </c>
      <c r="G22" s="32">
        <v>39.1</v>
      </c>
      <c r="H22" s="32" t="s">
        <v>333</v>
      </c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4"/>
      <c r="T22" s="74"/>
      <c r="U22" s="74"/>
      <c r="V22" s="74"/>
      <c r="W22" s="74"/>
      <c r="X22" s="74"/>
      <c r="Y22" s="74"/>
      <c r="Z22" s="74"/>
      <c r="AA22" s="74"/>
      <c r="AB22" s="74"/>
    </row>
    <row r="23" spans="1:28" ht="12.75" customHeight="1">
      <c r="A23" s="85">
        <v>45268</v>
      </c>
      <c r="B23" s="32">
        <v>542285</v>
      </c>
      <c r="C23" s="31" t="s">
        <v>1018</v>
      </c>
      <c r="D23" s="31" t="s">
        <v>1072</v>
      </c>
      <c r="E23" s="31" t="s">
        <v>575</v>
      </c>
      <c r="F23" s="86">
        <v>2141558</v>
      </c>
      <c r="G23" s="32">
        <v>39.1</v>
      </c>
      <c r="H23" s="32" t="s">
        <v>333</v>
      </c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</row>
    <row r="24" spans="1:28" ht="12.75" customHeight="1">
      <c r="A24" s="85">
        <v>45268</v>
      </c>
      <c r="B24" s="32">
        <v>537766</v>
      </c>
      <c r="C24" s="31" t="s">
        <v>1073</v>
      </c>
      <c r="D24" s="31" t="s">
        <v>1074</v>
      </c>
      <c r="E24" s="31" t="s">
        <v>575</v>
      </c>
      <c r="F24" s="86">
        <v>430083</v>
      </c>
      <c r="G24" s="32">
        <v>5.54</v>
      </c>
      <c r="H24" s="32" t="s">
        <v>333</v>
      </c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</row>
    <row r="25" spans="1:28" ht="12.75" customHeight="1">
      <c r="A25" s="85">
        <v>45268</v>
      </c>
      <c r="B25" s="32">
        <v>504340</v>
      </c>
      <c r="C25" s="31" t="s">
        <v>1075</v>
      </c>
      <c r="D25" s="31" t="s">
        <v>1076</v>
      </c>
      <c r="E25" s="31" t="s">
        <v>574</v>
      </c>
      <c r="F25" s="86">
        <v>70000</v>
      </c>
      <c r="G25" s="32">
        <v>7.88</v>
      </c>
      <c r="H25" s="32" t="s">
        <v>333</v>
      </c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</row>
    <row r="26" spans="1:28" ht="12.75" customHeight="1">
      <c r="A26" s="85">
        <v>45268</v>
      </c>
      <c r="B26" s="32">
        <v>504340</v>
      </c>
      <c r="C26" s="31" t="s">
        <v>1075</v>
      </c>
      <c r="D26" s="31" t="s">
        <v>1077</v>
      </c>
      <c r="E26" s="31" t="s">
        <v>575</v>
      </c>
      <c r="F26" s="86">
        <v>100000</v>
      </c>
      <c r="G26" s="32">
        <v>8.01</v>
      </c>
      <c r="H26" s="32" t="s">
        <v>333</v>
      </c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</row>
    <row r="27" spans="1:28" ht="12.75" customHeight="1">
      <c r="A27" s="85">
        <v>45268</v>
      </c>
      <c r="B27" s="32">
        <v>504340</v>
      </c>
      <c r="C27" s="31" t="s">
        <v>1075</v>
      </c>
      <c r="D27" s="31" t="s">
        <v>1078</v>
      </c>
      <c r="E27" s="31" t="s">
        <v>575</v>
      </c>
      <c r="F27" s="86">
        <v>806846</v>
      </c>
      <c r="G27" s="32">
        <v>7.87</v>
      </c>
      <c r="H27" s="32" t="s">
        <v>333</v>
      </c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</row>
    <row r="28" spans="1:28" ht="12.75" customHeight="1">
      <c r="A28" s="85">
        <v>45268</v>
      </c>
      <c r="B28" s="32">
        <v>504340</v>
      </c>
      <c r="C28" s="31" t="s">
        <v>1075</v>
      </c>
      <c r="D28" s="31" t="s">
        <v>1079</v>
      </c>
      <c r="E28" s="31" t="s">
        <v>574</v>
      </c>
      <c r="F28" s="86">
        <v>352500</v>
      </c>
      <c r="G28" s="32">
        <v>7.87</v>
      </c>
      <c r="H28" s="32" t="s">
        <v>333</v>
      </c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</row>
    <row r="29" spans="1:28" ht="12.75" customHeight="1">
      <c r="A29" s="85">
        <v>45268</v>
      </c>
      <c r="B29" s="32">
        <v>504340</v>
      </c>
      <c r="C29" s="31" t="s">
        <v>1075</v>
      </c>
      <c r="D29" s="31" t="s">
        <v>1080</v>
      </c>
      <c r="E29" s="31" t="s">
        <v>574</v>
      </c>
      <c r="F29" s="86">
        <v>75000</v>
      </c>
      <c r="G29" s="32">
        <v>7.86</v>
      </c>
      <c r="H29" s="32" t="s">
        <v>333</v>
      </c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</row>
    <row r="30" spans="1:28" ht="12.75" customHeight="1">
      <c r="A30" s="85">
        <v>45268</v>
      </c>
      <c r="B30" s="32">
        <v>504340</v>
      </c>
      <c r="C30" s="31" t="s">
        <v>1075</v>
      </c>
      <c r="D30" s="31" t="s">
        <v>1081</v>
      </c>
      <c r="E30" s="31" t="s">
        <v>574</v>
      </c>
      <c r="F30" s="86">
        <v>225024</v>
      </c>
      <c r="G30" s="32">
        <v>7.86</v>
      </c>
      <c r="H30" s="32" t="s">
        <v>333</v>
      </c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</row>
    <row r="31" spans="1:28" ht="12.75" customHeight="1">
      <c r="A31" s="85">
        <v>45268</v>
      </c>
      <c r="B31" s="32">
        <v>504340</v>
      </c>
      <c r="C31" s="31" t="s">
        <v>1075</v>
      </c>
      <c r="D31" s="31" t="s">
        <v>1082</v>
      </c>
      <c r="E31" s="31" t="s">
        <v>574</v>
      </c>
      <c r="F31" s="86">
        <v>105000</v>
      </c>
      <c r="G31" s="32">
        <v>7.71</v>
      </c>
      <c r="H31" s="32" t="s">
        <v>333</v>
      </c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</row>
    <row r="32" spans="1:28" ht="12.75" customHeight="1">
      <c r="A32" s="85">
        <v>45268</v>
      </c>
      <c r="B32" s="32">
        <v>512379</v>
      </c>
      <c r="C32" s="31" t="s">
        <v>1083</v>
      </c>
      <c r="D32" s="31" t="s">
        <v>986</v>
      </c>
      <c r="E32" s="31" t="s">
        <v>574</v>
      </c>
      <c r="F32" s="86">
        <v>1152586</v>
      </c>
      <c r="G32" s="32">
        <v>23.89</v>
      </c>
      <c r="H32" s="32" t="s">
        <v>333</v>
      </c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</row>
    <row r="33" spans="1:28" ht="12.75" customHeight="1">
      <c r="A33" s="85">
        <v>45268</v>
      </c>
      <c r="B33" s="32">
        <v>512379</v>
      </c>
      <c r="C33" s="31" t="s">
        <v>1083</v>
      </c>
      <c r="D33" s="31" t="s">
        <v>986</v>
      </c>
      <c r="E33" s="31" t="s">
        <v>575</v>
      </c>
      <c r="F33" s="86">
        <v>2310265</v>
      </c>
      <c r="G33" s="32">
        <v>23.95</v>
      </c>
      <c r="H33" s="32" t="s">
        <v>333</v>
      </c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</row>
    <row r="34" spans="1:28" ht="12.75" customHeight="1">
      <c r="A34" s="85">
        <v>45268</v>
      </c>
      <c r="B34" s="32">
        <v>512379</v>
      </c>
      <c r="C34" s="31" t="s">
        <v>1083</v>
      </c>
      <c r="D34" s="31" t="s">
        <v>1084</v>
      </c>
      <c r="E34" s="31" t="s">
        <v>575</v>
      </c>
      <c r="F34" s="86">
        <v>2578316</v>
      </c>
      <c r="G34" s="32">
        <v>23.78</v>
      </c>
      <c r="H34" s="32" t="s">
        <v>333</v>
      </c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</row>
    <row r="35" spans="1:28" ht="12.75" customHeight="1">
      <c r="A35" s="85">
        <v>45268</v>
      </c>
      <c r="B35" s="32">
        <v>544036</v>
      </c>
      <c r="C35" s="31" t="s">
        <v>987</v>
      </c>
      <c r="D35" s="31" t="s">
        <v>988</v>
      </c>
      <c r="E35" s="31" t="s">
        <v>575</v>
      </c>
      <c r="F35" s="86">
        <v>78400</v>
      </c>
      <c r="G35" s="32">
        <v>144.04</v>
      </c>
      <c r="H35" s="32" t="s">
        <v>333</v>
      </c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</row>
    <row r="36" spans="1:28" ht="12.75" customHeight="1">
      <c r="A36" s="85">
        <v>45268</v>
      </c>
      <c r="B36" s="32">
        <v>524818</v>
      </c>
      <c r="C36" s="31" t="s">
        <v>989</v>
      </c>
      <c r="D36" s="31" t="s">
        <v>990</v>
      </c>
      <c r="E36" s="31" t="s">
        <v>575</v>
      </c>
      <c r="F36" s="86">
        <v>41373</v>
      </c>
      <c r="G36" s="32">
        <v>76.209999999999994</v>
      </c>
      <c r="H36" s="32" t="s">
        <v>333</v>
      </c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</row>
    <row r="37" spans="1:28" ht="12.75" customHeight="1">
      <c r="A37" s="85">
        <v>45268</v>
      </c>
      <c r="B37" s="32">
        <v>532754</v>
      </c>
      <c r="C37" s="31" t="s">
        <v>118</v>
      </c>
      <c r="D37" s="31" t="s">
        <v>1085</v>
      </c>
      <c r="E37" s="31" t="s">
        <v>574</v>
      </c>
      <c r="F37" s="86">
        <v>92636787</v>
      </c>
      <c r="G37" s="32">
        <v>59.09</v>
      </c>
      <c r="H37" s="32" t="s">
        <v>333</v>
      </c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</row>
    <row r="38" spans="1:28" ht="12.75" customHeight="1">
      <c r="A38" s="85">
        <v>45268</v>
      </c>
      <c r="B38" s="32">
        <v>532754</v>
      </c>
      <c r="C38" s="31" t="s">
        <v>118</v>
      </c>
      <c r="D38" s="31" t="s">
        <v>1086</v>
      </c>
      <c r="E38" s="31" t="s">
        <v>574</v>
      </c>
      <c r="F38" s="86">
        <v>190245637</v>
      </c>
      <c r="G38" s="32">
        <v>59.09</v>
      </c>
      <c r="H38" s="32" t="s">
        <v>333</v>
      </c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</row>
    <row r="39" spans="1:28" ht="12.75" customHeight="1">
      <c r="A39" s="85">
        <v>45268</v>
      </c>
      <c r="B39" s="32">
        <v>532754</v>
      </c>
      <c r="C39" s="31" t="s">
        <v>118</v>
      </c>
      <c r="D39" s="31" t="s">
        <v>1087</v>
      </c>
      <c r="E39" s="31" t="s">
        <v>574</v>
      </c>
      <c r="F39" s="86">
        <v>62485851</v>
      </c>
      <c r="G39" s="32">
        <v>58.2</v>
      </c>
      <c r="H39" s="32" t="s">
        <v>333</v>
      </c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</row>
    <row r="40" spans="1:28" ht="12.75" customHeight="1">
      <c r="A40" s="85">
        <v>45268</v>
      </c>
      <c r="B40" s="32">
        <v>532754</v>
      </c>
      <c r="C40" s="31" t="s">
        <v>118</v>
      </c>
      <c r="D40" s="31" t="s">
        <v>1088</v>
      </c>
      <c r="E40" s="31" t="s">
        <v>574</v>
      </c>
      <c r="F40" s="86">
        <v>34027880</v>
      </c>
      <c r="G40" s="32">
        <v>58.2</v>
      </c>
      <c r="H40" s="32" t="s">
        <v>333</v>
      </c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</row>
    <row r="41" spans="1:28" ht="12.75" customHeight="1">
      <c r="A41" s="85">
        <v>45268</v>
      </c>
      <c r="B41" s="32">
        <v>532754</v>
      </c>
      <c r="C41" s="31" t="s">
        <v>118</v>
      </c>
      <c r="D41" s="31" t="s">
        <v>1089</v>
      </c>
      <c r="E41" s="31" t="s">
        <v>575</v>
      </c>
      <c r="F41" s="86">
        <v>56181269</v>
      </c>
      <c r="G41" s="32">
        <v>58.2</v>
      </c>
      <c r="H41" s="32" t="s">
        <v>333</v>
      </c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</row>
    <row r="42" spans="1:28" ht="12.75" customHeight="1">
      <c r="A42" s="85">
        <v>45268</v>
      </c>
      <c r="B42" s="32">
        <v>532754</v>
      </c>
      <c r="C42" s="31" t="s">
        <v>118</v>
      </c>
      <c r="D42" s="31" t="s">
        <v>1090</v>
      </c>
      <c r="E42" s="31" t="s">
        <v>575</v>
      </c>
      <c r="F42" s="86">
        <v>75649350</v>
      </c>
      <c r="G42" s="32">
        <v>58.2</v>
      </c>
      <c r="H42" s="32" t="s">
        <v>333</v>
      </c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</row>
    <row r="43" spans="1:28" ht="12.75" customHeight="1">
      <c r="A43" s="85">
        <v>45268</v>
      </c>
      <c r="B43" s="32">
        <v>532754</v>
      </c>
      <c r="C43" s="31" t="s">
        <v>118</v>
      </c>
      <c r="D43" s="31" t="s">
        <v>1091</v>
      </c>
      <c r="E43" s="31" t="s">
        <v>575</v>
      </c>
      <c r="F43" s="86">
        <v>439069922</v>
      </c>
      <c r="G43" s="32">
        <v>58.21</v>
      </c>
      <c r="H43" s="32" t="s">
        <v>333</v>
      </c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</row>
    <row r="44" spans="1:28" ht="12.75" customHeight="1">
      <c r="A44" s="85">
        <v>45268</v>
      </c>
      <c r="B44" s="32">
        <v>532754</v>
      </c>
      <c r="C44" s="31" t="s">
        <v>118</v>
      </c>
      <c r="D44" s="31" t="s">
        <v>1092</v>
      </c>
      <c r="E44" s="31" t="s">
        <v>575</v>
      </c>
      <c r="F44" s="86">
        <v>139004685</v>
      </c>
      <c r="G44" s="32">
        <v>58.47</v>
      </c>
      <c r="H44" s="32" t="s">
        <v>333</v>
      </c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</row>
    <row r="45" spans="1:28" ht="12.75" customHeight="1">
      <c r="A45" s="85">
        <v>45268</v>
      </c>
      <c r="B45" s="32">
        <v>542850</v>
      </c>
      <c r="C45" s="31" t="s">
        <v>1019</v>
      </c>
      <c r="D45" s="31" t="s">
        <v>1020</v>
      </c>
      <c r="E45" s="31" t="s">
        <v>575</v>
      </c>
      <c r="F45" s="86">
        <v>140000</v>
      </c>
      <c r="G45" s="32">
        <v>53.51</v>
      </c>
      <c r="H45" s="32" t="s">
        <v>333</v>
      </c>
      <c r="I45" s="74"/>
      <c r="J45" s="74"/>
      <c r="K45" s="74"/>
      <c r="L45" s="74"/>
      <c r="M45" s="74"/>
      <c r="N45" s="74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</row>
    <row r="46" spans="1:28" ht="12.75" customHeight="1">
      <c r="A46" s="85">
        <v>45268</v>
      </c>
      <c r="B46" s="32">
        <v>526729</v>
      </c>
      <c r="C46" s="31" t="s">
        <v>1093</v>
      </c>
      <c r="D46" s="31" t="s">
        <v>1094</v>
      </c>
      <c r="E46" s="31" t="s">
        <v>575</v>
      </c>
      <c r="F46" s="86">
        <v>1000000</v>
      </c>
      <c r="G46" s="32">
        <v>179.98</v>
      </c>
      <c r="H46" s="32" t="s">
        <v>333</v>
      </c>
      <c r="I46" s="74"/>
      <c r="J46" s="74"/>
      <c r="K46" s="74"/>
      <c r="L46" s="74"/>
      <c r="M46" s="74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</row>
    <row r="47" spans="1:28" ht="12.75" customHeight="1">
      <c r="A47" s="85">
        <v>45268</v>
      </c>
      <c r="B47" s="32">
        <v>531913</v>
      </c>
      <c r="C47" s="31" t="s">
        <v>1095</v>
      </c>
      <c r="D47" s="31" t="s">
        <v>1096</v>
      </c>
      <c r="E47" s="31" t="s">
        <v>575</v>
      </c>
      <c r="F47" s="86">
        <v>35197</v>
      </c>
      <c r="G47" s="32">
        <v>6.73</v>
      </c>
      <c r="H47" s="32" t="s">
        <v>333</v>
      </c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</row>
    <row r="48" spans="1:28" ht="12.75" customHeight="1">
      <c r="A48" s="85">
        <v>45268</v>
      </c>
      <c r="B48" s="32">
        <v>524238</v>
      </c>
      <c r="C48" s="31" t="s">
        <v>1097</v>
      </c>
      <c r="D48" s="31" t="s">
        <v>1098</v>
      </c>
      <c r="E48" s="31" t="s">
        <v>575</v>
      </c>
      <c r="F48" s="86">
        <v>25099</v>
      </c>
      <c r="G48" s="32">
        <v>8.9</v>
      </c>
      <c r="H48" s="32" t="s">
        <v>333</v>
      </c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</row>
    <row r="49" spans="1:28" ht="12.75" customHeight="1">
      <c r="A49" s="85">
        <v>45268</v>
      </c>
      <c r="B49" s="32">
        <v>532467</v>
      </c>
      <c r="C49" s="31" t="s">
        <v>1099</v>
      </c>
      <c r="D49" s="31" t="s">
        <v>1100</v>
      </c>
      <c r="E49" s="31" t="s">
        <v>575</v>
      </c>
      <c r="F49" s="86">
        <v>170000</v>
      </c>
      <c r="G49" s="32">
        <v>257.85000000000002</v>
      </c>
      <c r="H49" s="32" t="s">
        <v>333</v>
      </c>
      <c r="I49" s="74"/>
      <c r="J49" s="74"/>
      <c r="K49" s="74"/>
      <c r="L49" s="74"/>
      <c r="M49" s="74"/>
      <c r="N49" s="74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</row>
    <row r="50" spans="1:28" ht="12.75" customHeight="1">
      <c r="A50" s="85">
        <v>45268</v>
      </c>
      <c r="B50" s="32">
        <v>540377</v>
      </c>
      <c r="C50" s="31" t="s">
        <v>1101</v>
      </c>
      <c r="D50" s="31" t="s">
        <v>1102</v>
      </c>
      <c r="E50" s="31" t="s">
        <v>575</v>
      </c>
      <c r="F50" s="86">
        <v>1820443</v>
      </c>
      <c r="G50" s="32">
        <v>3.43</v>
      </c>
      <c r="H50" s="32" t="s">
        <v>333</v>
      </c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</row>
    <row r="51" spans="1:28" ht="12.75" customHeight="1">
      <c r="A51" s="85">
        <v>45268</v>
      </c>
      <c r="B51" s="32">
        <v>543905</v>
      </c>
      <c r="C51" s="31" t="s">
        <v>1103</v>
      </c>
      <c r="D51" s="31" t="s">
        <v>1104</v>
      </c>
      <c r="E51" s="31" t="s">
        <v>575</v>
      </c>
      <c r="F51" s="86">
        <v>52000</v>
      </c>
      <c r="G51" s="32">
        <v>105.05</v>
      </c>
      <c r="H51" s="32" t="s">
        <v>333</v>
      </c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</row>
    <row r="52" spans="1:28" ht="12.75" customHeight="1">
      <c r="A52" s="85">
        <v>45268</v>
      </c>
      <c r="B52" s="32">
        <v>543905</v>
      </c>
      <c r="C52" s="31" t="s">
        <v>1103</v>
      </c>
      <c r="D52" s="31" t="s">
        <v>1104</v>
      </c>
      <c r="E52" s="31" t="s">
        <v>574</v>
      </c>
      <c r="F52" s="86">
        <v>48000</v>
      </c>
      <c r="G52" s="32">
        <v>109.59</v>
      </c>
      <c r="H52" s="32" t="s">
        <v>333</v>
      </c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</row>
    <row r="53" spans="1:28" ht="12.75" customHeight="1">
      <c r="A53" s="85">
        <v>45268</v>
      </c>
      <c r="B53" s="32">
        <v>538539</v>
      </c>
      <c r="C53" s="31" t="s">
        <v>1021</v>
      </c>
      <c r="D53" s="31" t="s">
        <v>1105</v>
      </c>
      <c r="E53" s="31" t="s">
        <v>574</v>
      </c>
      <c r="F53" s="86">
        <v>100000</v>
      </c>
      <c r="G53" s="32">
        <v>64.489999999999995</v>
      </c>
      <c r="H53" s="32" t="s">
        <v>333</v>
      </c>
      <c r="I53" s="74"/>
      <c r="J53" s="74"/>
      <c r="K53" s="74"/>
      <c r="L53" s="74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</row>
    <row r="54" spans="1:28" ht="12.75" customHeight="1">
      <c r="A54" s="85">
        <v>45268</v>
      </c>
      <c r="B54" s="32">
        <v>505523</v>
      </c>
      <c r="C54" s="31" t="s">
        <v>1106</v>
      </c>
      <c r="D54" s="31" t="s">
        <v>1107</v>
      </c>
      <c r="E54" s="31" t="s">
        <v>575</v>
      </c>
      <c r="F54" s="86">
        <v>1500000</v>
      </c>
      <c r="G54" s="32">
        <v>1.61</v>
      </c>
      <c r="H54" s="32" t="s">
        <v>333</v>
      </c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</row>
    <row r="55" spans="1:28" ht="15" customHeight="1">
      <c r="A55" s="85">
        <v>45268</v>
      </c>
      <c r="B55" s="32">
        <v>505523</v>
      </c>
      <c r="C55" s="31" t="s">
        <v>1106</v>
      </c>
      <c r="D55" s="31" t="s">
        <v>970</v>
      </c>
      <c r="E55" s="31" t="s">
        <v>575</v>
      </c>
      <c r="F55" s="86">
        <v>1220127</v>
      </c>
      <c r="G55" s="32">
        <v>1.67</v>
      </c>
      <c r="H55" s="32" t="s">
        <v>333</v>
      </c>
    </row>
    <row r="56" spans="1:28" ht="15" customHeight="1">
      <c r="A56" s="85">
        <v>45268</v>
      </c>
      <c r="B56" s="32">
        <v>505523</v>
      </c>
      <c r="C56" s="31" t="s">
        <v>1106</v>
      </c>
      <c r="D56" s="31" t="s">
        <v>970</v>
      </c>
      <c r="E56" s="31" t="s">
        <v>574</v>
      </c>
      <c r="F56" s="86">
        <v>1391981</v>
      </c>
      <c r="G56" s="32">
        <v>1.61</v>
      </c>
      <c r="H56" s="32" t="s">
        <v>333</v>
      </c>
    </row>
    <row r="57" spans="1:28" ht="15" customHeight="1">
      <c r="A57" s="85">
        <v>45268</v>
      </c>
      <c r="B57" s="32">
        <v>544015</v>
      </c>
      <c r="C57" s="31" t="s">
        <v>1023</v>
      </c>
      <c r="D57" s="31" t="s">
        <v>1108</v>
      </c>
      <c r="E57" s="31" t="s">
        <v>574</v>
      </c>
      <c r="F57" s="86">
        <v>21000</v>
      </c>
      <c r="G57" s="32">
        <v>138.07</v>
      </c>
      <c r="H57" s="32" t="s">
        <v>333</v>
      </c>
    </row>
    <row r="58" spans="1:28" ht="15" customHeight="1">
      <c r="A58" s="85">
        <v>45268</v>
      </c>
      <c r="B58" s="32">
        <v>537291</v>
      </c>
      <c r="C58" s="31" t="s">
        <v>1109</v>
      </c>
      <c r="D58" s="31" t="s">
        <v>1110</v>
      </c>
      <c r="E58" s="31" t="s">
        <v>575</v>
      </c>
      <c r="F58" s="86">
        <v>510500</v>
      </c>
      <c r="G58" s="32">
        <v>196</v>
      </c>
      <c r="H58" s="32" t="s">
        <v>333</v>
      </c>
    </row>
    <row r="59" spans="1:28" ht="15" customHeight="1">
      <c r="A59" s="85">
        <v>45268</v>
      </c>
      <c r="B59" s="32">
        <v>537291</v>
      </c>
      <c r="C59" s="31" t="s">
        <v>1109</v>
      </c>
      <c r="D59" s="31" t="s">
        <v>1111</v>
      </c>
      <c r="E59" s="31" t="s">
        <v>574</v>
      </c>
      <c r="F59" s="86">
        <v>510500</v>
      </c>
      <c r="G59" s="32">
        <v>196</v>
      </c>
      <c r="H59" s="32" t="s">
        <v>333</v>
      </c>
    </row>
    <row r="60" spans="1:28" ht="15" customHeight="1">
      <c r="A60" s="85">
        <v>45268</v>
      </c>
      <c r="B60" s="32">
        <v>524558</v>
      </c>
      <c r="C60" s="31" t="s">
        <v>1112</v>
      </c>
      <c r="D60" s="31" t="s">
        <v>1113</v>
      </c>
      <c r="E60" s="31" t="s">
        <v>575</v>
      </c>
      <c r="F60" s="86">
        <v>400000</v>
      </c>
      <c r="G60" s="32">
        <v>5012.45</v>
      </c>
      <c r="H60" s="32" t="s">
        <v>333</v>
      </c>
    </row>
    <row r="61" spans="1:28" ht="15" customHeight="1">
      <c r="A61" s="85">
        <v>45268</v>
      </c>
      <c r="B61" s="32">
        <v>543814</v>
      </c>
      <c r="C61" s="31" t="s">
        <v>1114</v>
      </c>
      <c r="D61" s="31" t="s">
        <v>1115</v>
      </c>
      <c r="E61" s="31" t="s">
        <v>575</v>
      </c>
      <c r="F61" s="86">
        <v>34000</v>
      </c>
      <c r="G61" s="32">
        <v>69</v>
      </c>
      <c r="H61" s="32" t="s">
        <v>333</v>
      </c>
    </row>
    <row r="62" spans="1:28" ht="15" customHeight="1">
      <c r="A62" s="85">
        <v>45268</v>
      </c>
      <c r="B62" s="32">
        <v>543814</v>
      </c>
      <c r="C62" s="31" t="s">
        <v>1114</v>
      </c>
      <c r="D62" s="31" t="s">
        <v>1116</v>
      </c>
      <c r="E62" s="31" t="s">
        <v>575</v>
      </c>
      <c r="F62" s="86">
        <v>8000</v>
      </c>
      <c r="G62" s="32">
        <v>65.260000000000005</v>
      </c>
      <c r="H62" s="32" t="s">
        <v>333</v>
      </c>
    </row>
    <row r="63" spans="1:28" ht="15" customHeight="1">
      <c r="A63" s="85">
        <v>45268</v>
      </c>
      <c r="B63" s="32">
        <v>543814</v>
      </c>
      <c r="C63" s="31" t="s">
        <v>1114</v>
      </c>
      <c r="D63" s="31" t="s">
        <v>1116</v>
      </c>
      <c r="E63" s="31" t="s">
        <v>574</v>
      </c>
      <c r="F63" s="86">
        <v>34000</v>
      </c>
      <c r="G63" s="32">
        <v>69</v>
      </c>
      <c r="H63" s="32" t="s">
        <v>333</v>
      </c>
    </row>
    <row r="64" spans="1:28" ht="15" customHeight="1">
      <c r="A64" s="85">
        <v>45268</v>
      </c>
      <c r="B64" s="32">
        <v>526773</v>
      </c>
      <c r="C64" s="31" t="s">
        <v>1117</v>
      </c>
      <c r="D64" s="31" t="s">
        <v>884</v>
      </c>
      <c r="E64" s="31" t="s">
        <v>574</v>
      </c>
      <c r="F64" s="86">
        <v>79696</v>
      </c>
      <c r="G64" s="32">
        <v>9.16</v>
      </c>
      <c r="H64" s="32" t="s">
        <v>333</v>
      </c>
    </row>
    <row r="65" spans="1:8" ht="15" customHeight="1">
      <c r="A65" s="85">
        <v>45268</v>
      </c>
      <c r="B65" s="32">
        <v>526773</v>
      </c>
      <c r="C65" s="31" t="s">
        <v>1117</v>
      </c>
      <c r="D65" s="31" t="s">
        <v>884</v>
      </c>
      <c r="E65" s="31" t="s">
        <v>575</v>
      </c>
      <c r="F65" s="86">
        <v>779696</v>
      </c>
      <c r="G65" s="32">
        <v>9.16</v>
      </c>
      <c r="H65" s="32" t="s">
        <v>333</v>
      </c>
    </row>
    <row r="66" spans="1:8" ht="15" customHeight="1">
      <c r="A66" s="85">
        <v>45268</v>
      </c>
      <c r="B66" s="32">
        <v>540293</v>
      </c>
      <c r="C66" s="31" t="s">
        <v>1118</v>
      </c>
      <c r="D66" s="31" t="s">
        <v>1119</v>
      </c>
      <c r="E66" s="31" t="s">
        <v>575</v>
      </c>
      <c r="F66" s="86">
        <v>3003003</v>
      </c>
      <c r="G66" s="32">
        <v>333.16</v>
      </c>
      <c r="H66" s="32" t="s">
        <v>333</v>
      </c>
    </row>
    <row r="67" spans="1:8" ht="15" customHeight="1">
      <c r="A67" s="85">
        <v>45268</v>
      </c>
      <c r="B67" s="32">
        <v>540293</v>
      </c>
      <c r="C67" s="31" t="s">
        <v>1118</v>
      </c>
      <c r="D67" s="31" t="s">
        <v>1120</v>
      </c>
      <c r="E67" s="31" t="s">
        <v>574</v>
      </c>
      <c r="F67" s="86">
        <v>2894619</v>
      </c>
      <c r="G67" s="32">
        <v>333</v>
      </c>
      <c r="H67" s="32" t="s">
        <v>333</v>
      </c>
    </row>
    <row r="68" spans="1:8" ht="15" customHeight="1">
      <c r="A68" s="85">
        <v>45268</v>
      </c>
      <c r="B68" s="32">
        <v>536659</v>
      </c>
      <c r="C68" s="31" t="s">
        <v>1121</v>
      </c>
      <c r="D68" s="31" t="s">
        <v>1122</v>
      </c>
      <c r="E68" s="31" t="s">
        <v>575</v>
      </c>
      <c r="F68" s="86">
        <v>66315</v>
      </c>
      <c r="G68" s="32">
        <v>25.99</v>
      </c>
      <c r="H68" s="32" t="s">
        <v>333</v>
      </c>
    </row>
    <row r="69" spans="1:8" ht="15" customHeight="1">
      <c r="A69" s="85">
        <v>45268</v>
      </c>
      <c r="B69" s="32">
        <v>500358</v>
      </c>
      <c r="C69" s="31" t="s">
        <v>1123</v>
      </c>
      <c r="D69" s="31" t="s">
        <v>1124</v>
      </c>
      <c r="E69" s="31" t="s">
        <v>575</v>
      </c>
      <c r="F69" s="86">
        <v>55579</v>
      </c>
      <c r="G69" s="32">
        <v>4.01</v>
      </c>
      <c r="H69" s="32" t="s">
        <v>333</v>
      </c>
    </row>
    <row r="70" spans="1:8" ht="15" customHeight="1">
      <c r="A70" s="85">
        <v>45268</v>
      </c>
      <c r="B70" s="32">
        <v>539669</v>
      </c>
      <c r="C70" s="31" t="s">
        <v>916</v>
      </c>
      <c r="D70" s="31" t="s">
        <v>884</v>
      </c>
      <c r="E70" s="31" t="s">
        <v>575</v>
      </c>
      <c r="F70" s="86">
        <v>1820789</v>
      </c>
      <c r="G70" s="32">
        <v>0.41</v>
      </c>
      <c r="H70" s="32" t="s">
        <v>333</v>
      </c>
    </row>
    <row r="71" spans="1:8" ht="15" customHeight="1">
      <c r="A71" s="85">
        <v>45268</v>
      </c>
      <c r="B71" s="32">
        <v>543171</v>
      </c>
      <c r="C71" s="31" t="s">
        <v>1125</v>
      </c>
      <c r="D71" s="31" t="s">
        <v>1126</v>
      </c>
      <c r="E71" s="31" t="s">
        <v>574</v>
      </c>
      <c r="F71" s="86">
        <v>294683</v>
      </c>
      <c r="G71" s="32">
        <v>4.05</v>
      </c>
      <c r="H71" s="32" t="s">
        <v>333</v>
      </c>
    </row>
    <row r="72" spans="1:8" ht="15" customHeight="1">
      <c r="A72" s="85">
        <v>45268</v>
      </c>
      <c r="B72" s="32">
        <v>512197</v>
      </c>
      <c r="C72" s="31" t="s">
        <v>1127</v>
      </c>
      <c r="D72" s="31" t="s">
        <v>1128</v>
      </c>
      <c r="E72" s="31" t="s">
        <v>575</v>
      </c>
      <c r="F72" s="86">
        <v>21570</v>
      </c>
      <c r="G72" s="32">
        <v>2.52</v>
      </c>
      <c r="H72" s="32" t="s">
        <v>333</v>
      </c>
    </row>
    <row r="73" spans="1:8" ht="15" customHeight="1">
      <c r="A73" s="85">
        <v>45268</v>
      </c>
      <c r="B73" s="32">
        <v>512197</v>
      </c>
      <c r="C73" s="31" t="s">
        <v>1127</v>
      </c>
      <c r="D73" s="31" t="s">
        <v>1129</v>
      </c>
      <c r="E73" s="31" t="s">
        <v>574</v>
      </c>
      <c r="F73" s="86">
        <v>17000</v>
      </c>
      <c r="G73" s="32">
        <v>2.5099999999999998</v>
      </c>
      <c r="H73" s="32" t="s">
        <v>333</v>
      </c>
    </row>
    <row r="74" spans="1:8" ht="15" customHeight="1">
      <c r="A74" s="85">
        <v>45268</v>
      </c>
      <c r="B74" s="32">
        <v>512197</v>
      </c>
      <c r="C74" s="31" t="s">
        <v>1127</v>
      </c>
      <c r="D74" s="31" t="s">
        <v>1129</v>
      </c>
      <c r="E74" s="31" t="s">
        <v>575</v>
      </c>
      <c r="F74" s="86">
        <v>4500</v>
      </c>
      <c r="G74" s="32">
        <v>2.65</v>
      </c>
      <c r="H74" s="32" t="s">
        <v>333</v>
      </c>
    </row>
    <row r="75" spans="1:8" ht="15" customHeight="1">
      <c r="A75" s="85">
        <v>45268</v>
      </c>
      <c r="B75" s="32">
        <v>543924</v>
      </c>
      <c r="C75" s="31" t="s">
        <v>1130</v>
      </c>
      <c r="D75" s="31" t="s">
        <v>1131</v>
      </c>
      <c r="E75" s="31" t="s">
        <v>575</v>
      </c>
      <c r="F75" s="86">
        <v>10000</v>
      </c>
      <c r="G75" s="32">
        <v>31.56</v>
      </c>
      <c r="H75" s="32" t="s">
        <v>333</v>
      </c>
    </row>
    <row r="76" spans="1:8" ht="15" customHeight="1">
      <c r="A76" s="85">
        <v>45268</v>
      </c>
      <c r="B76" s="32">
        <v>543924</v>
      </c>
      <c r="C76" s="31" t="s">
        <v>1130</v>
      </c>
      <c r="D76" s="31" t="s">
        <v>1131</v>
      </c>
      <c r="E76" s="31" t="s">
        <v>574</v>
      </c>
      <c r="F76" s="86">
        <v>8000</v>
      </c>
      <c r="G76" s="32">
        <v>31.09</v>
      </c>
      <c r="H76" s="32" t="s">
        <v>333</v>
      </c>
    </row>
    <row r="77" spans="1:8" ht="15" customHeight="1">
      <c r="A77" s="85">
        <v>45268</v>
      </c>
      <c r="B77" s="32">
        <v>540492</v>
      </c>
      <c r="C77" s="31" t="s">
        <v>1132</v>
      </c>
      <c r="D77" s="31" t="s">
        <v>1133</v>
      </c>
      <c r="E77" s="31" t="s">
        <v>574</v>
      </c>
      <c r="F77" s="86">
        <v>700000</v>
      </c>
      <c r="G77" s="32">
        <v>113.25</v>
      </c>
      <c r="H77" s="32" t="s">
        <v>333</v>
      </c>
    </row>
    <row r="78" spans="1:8" ht="15" customHeight="1">
      <c r="A78" s="85">
        <v>45268</v>
      </c>
      <c r="B78" s="32">
        <v>540492</v>
      </c>
      <c r="C78" s="31" t="s">
        <v>1132</v>
      </c>
      <c r="D78" s="31" t="s">
        <v>1134</v>
      </c>
      <c r="E78" s="31" t="s">
        <v>575</v>
      </c>
      <c r="F78" s="86">
        <v>1200000</v>
      </c>
      <c r="G78" s="32">
        <v>113.27</v>
      </c>
      <c r="H78" s="32" t="s">
        <v>333</v>
      </c>
    </row>
    <row r="79" spans="1:8" ht="15" customHeight="1">
      <c r="A79" s="85">
        <v>45268</v>
      </c>
      <c r="B79" s="32">
        <v>539310</v>
      </c>
      <c r="C79" s="31" t="s">
        <v>1024</v>
      </c>
      <c r="D79" s="31" t="s">
        <v>1025</v>
      </c>
      <c r="E79" s="31" t="s">
        <v>574</v>
      </c>
      <c r="F79" s="86">
        <v>110234</v>
      </c>
      <c r="G79" s="32">
        <v>82.48</v>
      </c>
      <c r="H79" s="32" t="s">
        <v>333</v>
      </c>
    </row>
    <row r="80" spans="1:8" ht="15" customHeight="1">
      <c r="A80" s="85">
        <v>45268</v>
      </c>
      <c r="B80" s="32">
        <v>539310</v>
      </c>
      <c r="C80" s="31" t="s">
        <v>1024</v>
      </c>
      <c r="D80" s="31" t="s">
        <v>1025</v>
      </c>
      <c r="E80" s="31" t="s">
        <v>575</v>
      </c>
      <c r="F80" s="86">
        <v>185470</v>
      </c>
      <c r="G80" s="32">
        <v>81.73</v>
      </c>
      <c r="H80" s="32" t="s">
        <v>333</v>
      </c>
    </row>
    <row r="81" spans="1:8" ht="15" customHeight="1">
      <c r="A81" s="85">
        <v>45268</v>
      </c>
      <c r="B81" s="32">
        <v>539310</v>
      </c>
      <c r="C81" s="31" t="s">
        <v>1024</v>
      </c>
      <c r="D81" s="31" t="s">
        <v>1135</v>
      </c>
      <c r="E81" s="31" t="s">
        <v>574</v>
      </c>
      <c r="F81" s="86">
        <v>315140</v>
      </c>
      <c r="G81" s="32">
        <v>82</v>
      </c>
      <c r="H81" s="32" t="s">
        <v>333</v>
      </c>
    </row>
    <row r="82" spans="1:8" ht="15" customHeight="1">
      <c r="A82" s="85">
        <v>45268</v>
      </c>
      <c r="B82" s="32">
        <v>539310</v>
      </c>
      <c r="C82" s="31" t="s">
        <v>1024</v>
      </c>
      <c r="D82" s="31" t="s">
        <v>1135</v>
      </c>
      <c r="E82" s="31" t="s">
        <v>575</v>
      </c>
      <c r="F82" s="86">
        <v>74681</v>
      </c>
      <c r="G82" s="32">
        <v>79.94</v>
      </c>
      <c r="H82" s="32" t="s">
        <v>333</v>
      </c>
    </row>
    <row r="83" spans="1:8" ht="15" customHeight="1">
      <c r="A83" s="85">
        <v>45268</v>
      </c>
      <c r="B83" s="32">
        <v>543545</v>
      </c>
      <c r="C83" s="31" t="s">
        <v>969</v>
      </c>
      <c r="D83" s="31" t="s">
        <v>970</v>
      </c>
      <c r="E83" s="31" t="s">
        <v>574</v>
      </c>
      <c r="F83" s="86">
        <v>1887100</v>
      </c>
      <c r="G83" s="32">
        <v>1.41</v>
      </c>
      <c r="H83" s="32" t="s">
        <v>333</v>
      </c>
    </row>
    <row r="84" spans="1:8" ht="15" customHeight="1">
      <c r="A84" s="85">
        <v>45268</v>
      </c>
      <c r="B84" s="32">
        <v>543545</v>
      </c>
      <c r="C84" s="31" t="s">
        <v>969</v>
      </c>
      <c r="D84" s="31" t="s">
        <v>970</v>
      </c>
      <c r="E84" s="31" t="s">
        <v>575</v>
      </c>
      <c r="F84" s="86">
        <v>1452900</v>
      </c>
      <c r="G84" s="32">
        <v>1.43</v>
      </c>
      <c r="H84" s="32" t="s">
        <v>333</v>
      </c>
    </row>
    <row r="85" spans="1:8" ht="15" customHeight="1">
      <c r="A85" s="85">
        <v>45268</v>
      </c>
      <c r="B85" s="32">
        <v>543545</v>
      </c>
      <c r="C85" s="31" t="s">
        <v>969</v>
      </c>
      <c r="D85" s="31" t="s">
        <v>1136</v>
      </c>
      <c r="E85" s="31" t="s">
        <v>575</v>
      </c>
      <c r="F85" s="86">
        <v>1002000</v>
      </c>
      <c r="G85" s="32">
        <v>1.41</v>
      </c>
      <c r="H85" s="32" t="s">
        <v>333</v>
      </c>
    </row>
    <row r="86" spans="1:8" ht="15" customHeight="1">
      <c r="A86" s="85">
        <v>45268</v>
      </c>
      <c r="B86" s="32">
        <v>543545</v>
      </c>
      <c r="C86" s="31" t="s">
        <v>969</v>
      </c>
      <c r="D86" s="31" t="s">
        <v>1137</v>
      </c>
      <c r="E86" s="31" t="s">
        <v>575</v>
      </c>
      <c r="F86" s="86">
        <v>1135600</v>
      </c>
      <c r="G86" s="32">
        <v>1.41</v>
      </c>
      <c r="H86" s="32" t="s">
        <v>333</v>
      </c>
    </row>
    <row r="87" spans="1:8" ht="15" customHeight="1">
      <c r="A87" s="85">
        <v>45268</v>
      </c>
      <c r="B87" s="32">
        <v>542803</v>
      </c>
      <c r="C87" s="31" t="s">
        <v>993</v>
      </c>
      <c r="D87" s="31" t="s">
        <v>1138</v>
      </c>
      <c r="E87" s="31" t="s">
        <v>575</v>
      </c>
      <c r="F87" s="86">
        <v>45000</v>
      </c>
      <c r="G87" s="32">
        <v>19.09</v>
      </c>
      <c r="H87" s="32" t="s">
        <v>333</v>
      </c>
    </row>
    <row r="88" spans="1:8" ht="15" customHeight="1">
      <c r="A88" s="85">
        <v>45268</v>
      </c>
      <c r="B88" s="32">
        <v>542803</v>
      </c>
      <c r="C88" s="31" t="s">
        <v>993</v>
      </c>
      <c r="D88" s="31" t="s">
        <v>1139</v>
      </c>
      <c r="E88" s="31" t="s">
        <v>575</v>
      </c>
      <c r="F88" s="86">
        <v>53366</v>
      </c>
      <c r="G88" s="32">
        <v>19.09</v>
      </c>
      <c r="H88" s="32" t="s">
        <v>333</v>
      </c>
    </row>
    <row r="89" spans="1:8" ht="15" customHeight="1">
      <c r="A89" s="85">
        <v>45268</v>
      </c>
      <c r="B89" s="32">
        <v>542803</v>
      </c>
      <c r="C89" s="31" t="s">
        <v>993</v>
      </c>
      <c r="D89" s="31" t="s">
        <v>973</v>
      </c>
      <c r="E89" s="31" t="s">
        <v>574</v>
      </c>
      <c r="F89" s="86">
        <v>81189</v>
      </c>
      <c r="G89" s="32">
        <v>19.07</v>
      </c>
      <c r="H89" s="32" t="s">
        <v>333</v>
      </c>
    </row>
    <row r="90" spans="1:8" ht="15" customHeight="1">
      <c r="A90" s="85">
        <v>45268</v>
      </c>
      <c r="B90" s="32">
        <v>542803</v>
      </c>
      <c r="C90" s="31" t="s">
        <v>993</v>
      </c>
      <c r="D90" s="31" t="s">
        <v>973</v>
      </c>
      <c r="E90" s="31" t="s">
        <v>575</v>
      </c>
      <c r="F90" s="86">
        <v>81189</v>
      </c>
      <c r="G90" s="32">
        <v>19.07</v>
      </c>
      <c r="H90" s="32" t="s">
        <v>333</v>
      </c>
    </row>
    <row r="91" spans="1:8" ht="15" customHeight="1">
      <c r="A91" s="85">
        <v>45268</v>
      </c>
      <c r="B91" s="32">
        <v>538970</v>
      </c>
      <c r="C91" s="31" t="s">
        <v>917</v>
      </c>
      <c r="D91" s="31" t="s">
        <v>1027</v>
      </c>
      <c r="E91" s="31" t="s">
        <v>574</v>
      </c>
      <c r="F91" s="86">
        <v>1328616</v>
      </c>
      <c r="G91" s="32">
        <v>58.92</v>
      </c>
      <c r="H91" s="32" t="s">
        <v>333</v>
      </c>
    </row>
    <row r="92" spans="1:8" ht="15" customHeight="1">
      <c r="A92" s="85">
        <v>45268</v>
      </c>
      <c r="B92" s="32">
        <v>538970</v>
      </c>
      <c r="C92" s="31" t="s">
        <v>917</v>
      </c>
      <c r="D92" s="31" t="s">
        <v>1027</v>
      </c>
      <c r="E92" s="31" t="s">
        <v>575</v>
      </c>
      <c r="F92" s="86">
        <v>1693616</v>
      </c>
      <c r="G92" s="32">
        <v>58.9</v>
      </c>
      <c r="H92" s="32" t="s">
        <v>333</v>
      </c>
    </row>
    <row r="93" spans="1:8" ht="15" customHeight="1">
      <c r="A93" s="85">
        <v>45268</v>
      </c>
      <c r="B93" s="32">
        <v>538521</v>
      </c>
      <c r="C93" s="31" t="s">
        <v>1140</v>
      </c>
      <c r="D93" s="31" t="s">
        <v>1141</v>
      </c>
      <c r="E93" s="31" t="s">
        <v>574</v>
      </c>
      <c r="F93" s="86">
        <v>15834</v>
      </c>
      <c r="G93" s="32">
        <v>25.75</v>
      </c>
      <c r="H93" s="32" t="s">
        <v>333</v>
      </c>
    </row>
    <row r="94" spans="1:8" ht="15" customHeight="1">
      <c r="A94" s="85">
        <v>45268</v>
      </c>
      <c r="B94" s="32" t="s">
        <v>1142</v>
      </c>
      <c r="C94" s="31" t="s">
        <v>1143</v>
      </c>
      <c r="D94" s="31" t="s">
        <v>1144</v>
      </c>
      <c r="E94" s="31" t="s">
        <v>574</v>
      </c>
      <c r="F94" s="86">
        <v>1162006</v>
      </c>
      <c r="G94" s="32">
        <v>12.61</v>
      </c>
      <c r="H94" s="32" t="s">
        <v>862</v>
      </c>
    </row>
    <row r="95" spans="1:8" ht="15" customHeight="1">
      <c r="A95" s="85">
        <v>45268</v>
      </c>
      <c r="B95" s="32" t="s">
        <v>1145</v>
      </c>
      <c r="C95" s="31" t="s">
        <v>1146</v>
      </c>
      <c r="D95" s="31" t="s">
        <v>970</v>
      </c>
      <c r="E95" s="31" t="s">
        <v>574</v>
      </c>
      <c r="F95" s="86">
        <v>4769768</v>
      </c>
      <c r="G95" s="32">
        <v>6.53</v>
      </c>
      <c r="H95" s="32" t="s">
        <v>862</v>
      </c>
    </row>
    <row r="96" spans="1:8" ht="15" customHeight="1">
      <c r="A96" s="85">
        <v>45268</v>
      </c>
      <c r="B96" s="32" t="s">
        <v>1145</v>
      </c>
      <c r="C96" s="31" t="s">
        <v>1146</v>
      </c>
      <c r="D96" s="31" t="s">
        <v>884</v>
      </c>
      <c r="E96" s="31" t="s">
        <v>574</v>
      </c>
      <c r="F96" s="86">
        <v>1500004</v>
      </c>
      <c r="G96" s="32">
        <v>6.37</v>
      </c>
      <c r="H96" s="32" t="s">
        <v>862</v>
      </c>
    </row>
    <row r="97" spans="1:8" ht="15" customHeight="1">
      <c r="A97" s="85">
        <v>45268</v>
      </c>
      <c r="B97" s="32" t="s">
        <v>1147</v>
      </c>
      <c r="C97" s="31" t="s">
        <v>1148</v>
      </c>
      <c r="D97" s="31" t="s">
        <v>1149</v>
      </c>
      <c r="E97" s="31" t="s">
        <v>574</v>
      </c>
      <c r="F97" s="86">
        <v>54088</v>
      </c>
      <c r="G97" s="32">
        <v>39.369999999999997</v>
      </c>
      <c r="H97" s="32" t="s">
        <v>862</v>
      </c>
    </row>
    <row r="98" spans="1:8" ht="15" customHeight="1">
      <c r="A98" s="85">
        <v>45268</v>
      </c>
      <c r="B98" s="32" t="s">
        <v>1147</v>
      </c>
      <c r="C98" s="31" t="s">
        <v>1148</v>
      </c>
      <c r="D98" s="31" t="s">
        <v>1032</v>
      </c>
      <c r="E98" s="31" t="s">
        <v>574</v>
      </c>
      <c r="F98" s="86">
        <v>95472</v>
      </c>
      <c r="G98" s="32">
        <v>40.1</v>
      </c>
      <c r="H98" s="32" t="s">
        <v>862</v>
      </c>
    </row>
    <row r="99" spans="1:8" ht="15" customHeight="1">
      <c r="A99" s="85">
        <v>45268</v>
      </c>
      <c r="B99" s="32" t="s">
        <v>344</v>
      </c>
      <c r="C99" s="31" t="s">
        <v>1150</v>
      </c>
      <c r="D99" s="31" t="s">
        <v>576</v>
      </c>
      <c r="E99" s="31" t="s">
        <v>574</v>
      </c>
      <c r="F99" s="86">
        <v>11940484</v>
      </c>
      <c r="G99" s="32">
        <v>21.77</v>
      </c>
      <c r="H99" s="32" t="s">
        <v>862</v>
      </c>
    </row>
    <row r="100" spans="1:8" ht="15" customHeight="1">
      <c r="A100" s="85">
        <v>45268</v>
      </c>
      <c r="B100" s="32" t="s">
        <v>1028</v>
      </c>
      <c r="C100" s="31" t="s">
        <v>1029</v>
      </c>
      <c r="D100" s="31" t="s">
        <v>576</v>
      </c>
      <c r="E100" s="31" t="s">
        <v>574</v>
      </c>
      <c r="F100" s="86">
        <v>2419632</v>
      </c>
      <c r="G100" s="32">
        <v>75.13</v>
      </c>
      <c r="H100" s="32" t="s">
        <v>862</v>
      </c>
    </row>
    <row r="101" spans="1:8" ht="15" customHeight="1">
      <c r="A101" s="85">
        <v>45268</v>
      </c>
      <c r="B101" s="32" t="s">
        <v>1151</v>
      </c>
      <c r="C101" s="31" t="s">
        <v>1152</v>
      </c>
      <c r="D101" s="31" t="s">
        <v>1153</v>
      </c>
      <c r="E101" s="31" t="s">
        <v>574</v>
      </c>
      <c r="F101" s="86">
        <v>136903</v>
      </c>
      <c r="G101" s="32">
        <v>178.3</v>
      </c>
      <c r="H101" s="32" t="s">
        <v>862</v>
      </c>
    </row>
    <row r="102" spans="1:8" ht="15" customHeight="1">
      <c r="A102" s="85">
        <v>45268</v>
      </c>
      <c r="B102" s="32" t="s">
        <v>1154</v>
      </c>
      <c r="C102" s="31" t="s">
        <v>1155</v>
      </c>
      <c r="D102" s="31" t="s">
        <v>1156</v>
      </c>
      <c r="E102" s="31" t="s">
        <v>574</v>
      </c>
      <c r="F102" s="86">
        <v>467978</v>
      </c>
      <c r="G102" s="32">
        <v>263</v>
      </c>
      <c r="H102" s="32" t="s">
        <v>862</v>
      </c>
    </row>
    <row r="103" spans="1:8" ht="15" customHeight="1">
      <c r="A103" s="85">
        <v>45268</v>
      </c>
      <c r="B103" s="32" t="s">
        <v>1157</v>
      </c>
      <c r="C103" s="31" t="s">
        <v>1158</v>
      </c>
      <c r="D103" s="31" t="s">
        <v>1159</v>
      </c>
      <c r="E103" s="31" t="s">
        <v>574</v>
      </c>
      <c r="F103" s="86">
        <v>200000</v>
      </c>
      <c r="G103" s="32">
        <v>41.58</v>
      </c>
      <c r="H103" s="32" t="s">
        <v>862</v>
      </c>
    </row>
    <row r="104" spans="1:8" ht="15" customHeight="1">
      <c r="A104" s="85">
        <v>45268</v>
      </c>
      <c r="B104" s="32" t="s">
        <v>1160</v>
      </c>
      <c r="C104" s="31" t="s">
        <v>1161</v>
      </c>
      <c r="D104" s="31" t="s">
        <v>1162</v>
      </c>
      <c r="E104" s="31" t="s">
        <v>574</v>
      </c>
      <c r="F104" s="86">
        <v>1405</v>
      </c>
      <c r="G104" s="32">
        <v>559.75</v>
      </c>
      <c r="H104" s="32" t="s">
        <v>862</v>
      </c>
    </row>
    <row r="105" spans="1:8" ht="15" customHeight="1">
      <c r="A105" s="85">
        <v>45268</v>
      </c>
      <c r="B105" s="32" t="s">
        <v>1045</v>
      </c>
      <c r="C105" s="31" t="s">
        <v>1046</v>
      </c>
      <c r="D105" s="31" t="s">
        <v>890</v>
      </c>
      <c r="E105" s="31" t="s">
        <v>574</v>
      </c>
      <c r="F105" s="86">
        <v>2474318</v>
      </c>
      <c r="G105" s="32">
        <v>6.28</v>
      </c>
      <c r="H105" s="32" t="s">
        <v>862</v>
      </c>
    </row>
    <row r="106" spans="1:8" ht="15" customHeight="1">
      <c r="A106" s="85">
        <v>45268</v>
      </c>
      <c r="B106" s="32" t="s">
        <v>1163</v>
      </c>
      <c r="C106" s="31" t="s">
        <v>1164</v>
      </c>
      <c r="D106" s="31" t="s">
        <v>1165</v>
      </c>
      <c r="E106" s="31" t="s">
        <v>574</v>
      </c>
      <c r="F106" s="86">
        <v>9000000</v>
      </c>
      <c r="G106" s="32">
        <v>0.4</v>
      </c>
      <c r="H106" s="32" t="s">
        <v>862</v>
      </c>
    </row>
    <row r="107" spans="1:8" ht="15" customHeight="1">
      <c r="A107" s="85">
        <v>45268</v>
      </c>
      <c r="B107" s="32" t="s">
        <v>1166</v>
      </c>
      <c r="C107" s="31" t="s">
        <v>1167</v>
      </c>
      <c r="D107" s="31" t="s">
        <v>1168</v>
      </c>
      <c r="E107" s="31" t="s">
        <v>574</v>
      </c>
      <c r="F107" s="86">
        <v>25715311</v>
      </c>
      <c r="G107" s="32">
        <v>3.6</v>
      </c>
      <c r="H107" s="32" t="s">
        <v>862</v>
      </c>
    </row>
    <row r="108" spans="1:8" ht="15" customHeight="1">
      <c r="A108" s="85">
        <v>45268</v>
      </c>
      <c r="B108" s="32" t="s">
        <v>1166</v>
      </c>
      <c r="C108" s="31" t="s">
        <v>1167</v>
      </c>
      <c r="D108" s="31" t="s">
        <v>918</v>
      </c>
      <c r="E108" s="31" t="s">
        <v>574</v>
      </c>
      <c r="F108" s="86">
        <v>9598420</v>
      </c>
      <c r="G108" s="32">
        <v>3.59</v>
      </c>
      <c r="H108" s="32" t="s">
        <v>862</v>
      </c>
    </row>
    <row r="109" spans="1:8" ht="15" customHeight="1">
      <c r="A109" s="85">
        <v>45268</v>
      </c>
      <c r="B109" s="32" t="s">
        <v>1166</v>
      </c>
      <c r="C109" s="31" t="s">
        <v>1167</v>
      </c>
      <c r="D109" s="31" t="s">
        <v>1022</v>
      </c>
      <c r="E109" s="31" t="s">
        <v>574</v>
      </c>
      <c r="F109" s="86">
        <v>24070952</v>
      </c>
      <c r="G109" s="32">
        <v>3.66</v>
      </c>
      <c r="H109" s="32" t="s">
        <v>862</v>
      </c>
    </row>
    <row r="110" spans="1:8" ht="15" customHeight="1">
      <c r="A110" s="85">
        <v>45268</v>
      </c>
      <c r="B110" s="32" t="s">
        <v>1166</v>
      </c>
      <c r="C110" s="31" t="s">
        <v>1167</v>
      </c>
      <c r="D110" s="31" t="s">
        <v>976</v>
      </c>
      <c r="E110" s="31" t="s">
        <v>574</v>
      </c>
      <c r="F110" s="86">
        <v>28660977</v>
      </c>
      <c r="G110" s="32">
        <v>3.6</v>
      </c>
      <c r="H110" s="32" t="s">
        <v>862</v>
      </c>
    </row>
    <row r="111" spans="1:8" ht="15" customHeight="1">
      <c r="A111" s="85">
        <v>45268</v>
      </c>
      <c r="B111" s="32" t="s">
        <v>971</v>
      </c>
      <c r="C111" s="31" t="s">
        <v>972</v>
      </c>
      <c r="D111" s="31" t="s">
        <v>973</v>
      </c>
      <c r="E111" s="31" t="s">
        <v>574</v>
      </c>
      <c r="F111" s="86">
        <v>64000</v>
      </c>
      <c r="G111" s="32">
        <v>106.13</v>
      </c>
      <c r="H111" s="32" t="s">
        <v>862</v>
      </c>
    </row>
    <row r="112" spans="1:8" ht="15" customHeight="1">
      <c r="A112" s="85">
        <v>45268</v>
      </c>
      <c r="B112" s="32" t="s">
        <v>971</v>
      </c>
      <c r="C112" s="31" t="s">
        <v>972</v>
      </c>
      <c r="D112" s="31" t="s">
        <v>1169</v>
      </c>
      <c r="E112" s="31" t="s">
        <v>574</v>
      </c>
      <c r="F112" s="86">
        <v>52000</v>
      </c>
      <c r="G112" s="32">
        <v>104.12</v>
      </c>
      <c r="H112" s="32" t="s">
        <v>862</v>
      </c>
    </row>
    <row r="113" spans="1:8" ht="15" customHeight="1">
      <c r="A113" s="85">
        <v>45268</v>
      </c>
      <c r="B113" s="32" t="s">
        <v>419</v>
      </c>
      <c r="C113" s="31" t="s">
        <v>1170</v>
      </c>
      <c r="D113" s="31" t="s">
        <v>576</v>
      </c>
      <c r="E113" s="31" t="s">
        <v>574</v>
      </c>
      <c r="F113" s="86">
        <v>8209392</v>
      </c>
      <c r="G113" s="32">
        <v>88.04</v>
      </c>
      <c r="H113" s="32" t="s">
        <v>862</v>
      </c>
    </row>
    <row r="114" spans="1:8" ht="15" customHeight="1">
      <c r="A114" s="85">
        <v>45268</v>
      </c>
      <c r="B114" s="32" t="s">
        <v>419</v>
      </c>
      <c r="C114" s="31" t="s">
        <v>1170</v>
      </c>
      <c r="D114" s="31" t="s">
        <v>891</v>
      </c>
      <c r="E114" s="31" t="s">
        <v>574</v>
      </c>
      <c r="F114" s="86">
        <v>5423461</v>
      </c>
      <c r="G114" s="32">
        <v>88.08</v>
      </c>
      <c r="H114" s="32" t="s">
        <v>862</v>
      </c>
    </row>
    <row r="115" spans="1:8" ht="15" customHeight="1">
      <c r="A115" s="85">
        <v>45268</v>
      </c>
      <c r="B115" s="32" t="s">
        <v>419</v>
      </c>
      <c r="C115" s="31" t="s">
        <v>1170</v>
      </c>
      <c r="D115" s="31" t="s">
        <v>918</v>
      </c>
      <c r="E115" s="31" t="s">
        <v>574</v>
      </c>
      <c r="F115" s="86">
        <v>4125661</v>
      </c>
      <c r="G115" s="32">
        <v>87.66</v>
      </c>
      <c r="H115" s="32" t="s">
        <v>862</v>
      </c>
    </row>
    <row r="116" spans="1:8" ht="15" customHeight="1">
      <c r="A116" s="85">
        <v>45268</v>
      </c>
      <c r="B116" s="32" t="s">
        <v>423</v>
      </c>
      <c r="C116" s="31" t="s">
        <v>1171</v>
      </c>
      <c r="D116" s="31" t="s">
        <v>891</v>
      </c>
      <c r="E116" s="31" t="s">
        <v>574</v>
      </c>
      <c r="F116" s="86">
        <v>15282096</v>
      </c>
      <c r="G116" s="32">
        <v>21.53</v>
      </c>
      <c r="H116" s="32" t="s">
        <v>862</v>
      </c>
    </row>
    <row r="117" spans="1:8" ht="15" customHeight="1">
      <c r="A117" s="85">
        <v>45268</v>
      </c>
      <c r="B117" s="32" t="s">
        <v>1172</v>
      </c>
      <c r="C117" s="31" t="s">
        <v>1173</v>
      </c>
      <c r="D117" s="31" t="s">
        <v>576</v>
      </c>
      <c r="E117" s="31" t="s">
        <v>574</v>
      </c>
      <c r="F117" s="86">
        <v>16900452</v>
      </c>
      <c r="G117" s="32">
        <v>70.400000000000006</v>
      </c>
      <c r="H117" s="32" t="s">
        <v>862</v>
      </c>
    </row>
    <row r="118" spans="1:8" ht="15" customHeight="1">
      <c r="A118" s="85">
        <v>45268</v>
      </c>
      <c r="B118" s="32" t="s">
        <v>1030</v>
      </c>
      <c r="C118" s="31" t="s">
        <v>1031</v>
      </c>
      <c r="D118" s="31" t="s">
        <v>884</v>
      </c>
      <c r="E118" s="31" t="s">
        <v>574</v>
      </c>
      <c r="F118" s="86">
        <v>11200</v>
      </c>
      <c r="G118" s="32">
        <v>149.25</v>
      </c>
      <c r="H118" s="32" t="s">
        <v>862</v>
      </c>
    </row>
    <row r="119" spans="1:8" ht="15" customHeight="1">
      <c r="A119" s="85">
        <v>45268</v>
      </c>
      <c r="B119" s="32" t="s">
        <v>994</v>
      </c>
      <c r="C119" s="31" t="s">
        <v>995</v>
      </c>
      <c r="D119" s="31" t="s">
        <v>918</v>
      </c>
      <c r="E119" s="31" t="s">
        <v>574</v>
      </c>
      <c r="F119" s="86">
        <v>100017</v>
      </c>
      <c r="G119" s="32">
        <v>57.23</v>
      </c>
      <c r="H119" s="32" t="s">
        <v>862</v>
      </c>
    </row>
    <row r="120" spans="1:8" ht="15" customHeight="1">
      <c r="A120" s="85">
        <v>45268</v>
      </c>
      <c r="B120" s="32" t="s">
        <v>994</v>
      </c>
      <c r="C120" s="31" t="s">
        <v>995</v>
      </c>
      <c r="D120" s="31" t="s">
        <v>890</v>
      </c>
      <c r="E120" s="31" t="s">
        <v>574</v>
      </c>
      <c r="F120" s="86">
        <v>341248</v>
      </c>
      <c r="G120" s="32">
        <v>59.38</v>
      </c>
      <c r="H120" s="32" t="s">
        <v>862</v>
      </c>
    </row>
    <row r="121" spans="1:8" ht="15" customHeight="1">
      <c r="A121" s="85">
        <v>45268</v>
      </c>
      <c r="B121" s="32" t="s">
        <v>994</v>
      </c>
      <c r="C121" s="31" t="s">
        <v>995</v>
      </c>
      <c r="D121" s="31" t="s">
        <v>1174</v>
      </c>
      <c r="E121" s="31" t="s">
        <v>574</v>
      </c>
      <c r="F121" s="86">
        <v>345546</v>
      </c>
      <c r="G121" s="32">
        <v>58.49</v>
      </c>
      <c r="H121" s="32" t="s">
        <v>862</v>
      </c>
    </row>
    <row r="122" spans="1:8" ht="15" customHeight="1">
      <c r="A122" s="85">
        <v>45268</v>
      </c>
      <c r="B122" s="32" t="s">
        <v>994</v>
      </c>
      <c r="C122" s="31" t="s">
        <v>995</v>
      </c>
      <c r="D122" s="31" t="s">
        <v>1032</v>
      </c>
      <c r="E122" s="31" t="s">
        <v>574</v>
      </c>
      <c r="F122" s="86">
        <v>195737</v>
      </c>
      <c r="G122" s="32">
        <v>58.88</v>
      </c>
      <c r="H122" s="32" t="s">
        <v>862</v>
      </c>
    </row>
    <row r="123" spans="1:8" ht="15" customHeight="1">
      <c r="A123" s="85">
        <v>45268</v>
      </c>
      <c r="B123" s="32" t="s">
        <v>1175</v>
      </c>
      <c r="C123" s="31" t="s">
        <v>1176</v>
      </c>
      <c r="D123" s="31" t="s">
        <v>1177</v>
      </c>
      <c r="E123" s="31" t="s">
        <v>574</v>
      </c>
      <c r="F123" s="86">
        <v>64000</v>
      </c>
      <c r="G123" s="32">
        <v>28.5</v>
      </c>
      <c r="H123" s="32" t="s">
        <v>862</v>
      </c>
    </row>
    <row r="124" spans="1:8" ht="15" customHeight="1">
      <c r="A124" s="85">
        <v>45268</v>
      </c>
      <c r="B124" s="32" t="s">
        <v>1175</v>
      </c>
      <c r="C124" s="31" t="s">
        <v>1176</v>
      </c>
      <c r="D124" s="31" t="s">
        <v>1178</v>
      </c>
      <c r="E124" s="31" t="s">
        <v>574</v>
      </c>
      <c r="F124" s="86">
        <v>100000</v>
      </c>
      <c r="G124" s="32">
        <v>28.5</v>
      </c>
      <c r="H124" s="32" t="s">
        <v>862</v>
      </c>
    </row>
    <row r="125" spans="1:8" ht="15" customHeight="1">
      <c r="A125" s="85">
        <v>45268</v>
      </c>
      <c r="B125" s="32" t="s">
        <v>1175</v>
      </c>
      <c r="C125" s="31" t="s">
        <v>1176</v>
      </c>
      <c r="D125" s="31" t="s">
        <v>1179</v>
      </c>
      <c r="E125" s="31" t="s">
        <v>574</v>
      </c>
      <c r="F125" s="86">
        <v>100000</v>
      </c>
      <c r="G125" s="32">
        <v>29.46</v>
      </c>
      <c r="H125" s="32" t="s">
        <v>862</v>
      </c>
    </row>
    <row r="126" spans="1:8" ht="15" customHeight="1">
      <c r="A126" s="85">
        <v>45268</v>
      </c>
      <c r="B126" s="32" t="s">
        <v>1175</v>
      </c>
      <c r="C126" s="31" t="s">
        <v>1176</v>
      </c>
      <c r="D126" s="31" t="s">
        <v>1180</v>
      </c>
      <c r="E126" s="31" t="s">
        <v>574</v>
      </c>
      <c r="F126" s="86">
        <v>80000</v>
      </c>
      <c r="G126" s="32">
        <v>28.5</v>
      </c>
      <c r="H126" s="32" t="s">
        <v>862</v>
      </c>
    </row>
    <row r="127" spans="1:8" ht="15" customHeight="1">
      <c r="A127" s="85">
        <v>45268</v>
      </c>
      <c r="B127" s="32" t="s">
        <v>1175</v>
      </c>
      <c r="C127" s="31" t="s">
        <v>1176</v>
      </c>
      <c r="D127" s="31" t="s">
        <v>1181</v>
      </c>
      <c r="E127" s="31" t="s">
        <v>574</v>
      </c>
      <c r="F127" s="86">
        <v>64000</v>
      </c>
      <c r="G127" s="32">
        <v>29.16</v>
      </c>
      <c r="H127" s="32" t="s">
        <v>862</v>
      </c>
    </row>
    <row r="128" spans="1:8" ht="15" customHeight="1">
      <c r="A128" s="85">
        <v>45268</v>
      </c>
      <c r="B128" s="32" t="s">
        <v>1175</v>
      </c>
      <c r="C128" s="31" t="s">
        <v>1176</v>
      </c>
      <c r="D128" s="31" t="s">
        <v>1182</v>
      </c>
      <c r="E128" s="31" t="s">
        <v>574</v>
      </c>
      <c r="F128" s="86">
        <v>96000</v>
      </c>
      <c r="G128" s="32">
        <v>30</v>
      </c>
      <c r="H128" s="32" t="s">
        <v>862</v>
      </c>
    </row>
    <row r="129" spans="1:8" ht="15" customHeight="1">
      <c r="A129" s="85">
        <v>45268</v>
      </c>
      <c r="B129" s="32" t="s">
        <v>1175</v>
      </c>
      <c r="C129" s="31" t="s">
        <v>1176</v>
      </c>
      <c r="D129" s="31" t="s">
        <v>1183</v>
      </c>
      <c r="E129" s="31" t="s">
        <v>574</v>
      </c>
      <c r="F129" s="86">
        <v>132000</v>
      </c>
      <c r="G129" s="32">
        <v>29.49</v>
      </c>
      <c r="H129" s="32" t="s">
        <v>862</v>
      </c>
    </row>
    <row r="130" spans="1:8" ht="15" customHeight="1">
      <c r="A130" s="85">
        <v>45268</v>
      </c>
      <c r="B130" s="32" t="s">
        <v>1175</v>
      </c>
      <c r="C130" s="31" t="s">
        <v>1176</v>
      </c>
      <c r="D130" s="31" t="s">
        <v>991</v>
      </c>
      <c r="E130" s="31" t="s">
        <v>574</v>
      </c>
      <c r="F130" s="86">
        <v>200000</v>
      </c>
      <c r="G130" s="32">
        <v>30</v>
      </c>
      <c r="H130" s="32" t="s">
        <v>862</v>
      </c>
    </row>
    <row r="131" spans="1:8" ht="15" customHeight="1">
      <c r="A131" s="85">
        <v>45268</v>
      </c>
      <c r="B131" s="32" t="s">
        <v>1175</v>
      </c>
      <c r="C131" s="31" t="s">
        <v>1176</v>
      </c>
      <c r="D131" s="31" t="s">
        <v>1184</v>
      </c>
      <c r="E131" s="31" t="s">
        <v>574</v>
      </c>
      <c r="F131" s="86">
        <v>104000</v>
      </c>
      <c r="G131" s="32">
        <v>28.5</v>
      </c>
      <c r="H131" s="32" t="s">
        <v>862</v>
      </c>
    </row>
    <row r="132" spans="1:8" ht="15" customHeight="1">
      <c r="A132" s="85">
        <v>45268</v>
      </c>
      <c r="B132" s="32" t="s">
        <v>1185</v>
      </c>
      <c r="C132" s="31" t="s">
        <v>1186</v>
      </c>
      <c r="D132" s="31" t="s">
        <v>1041</v>
      </c>
      <c r="E132" s="31" t="s">
        <v>574</v>
      </c>
      <c r="F132" s="86">
        <v>179677</v>
      </c>
      <c r="G132" s="32">
        <v>485.62</v>
      </c>
      <c r="H132" s="32" t="s">
        <v>862</v>
      </c>
    </row>
    <row r="133" spans="1:8" ht="15" customHeight="1">
      <c r="A133" s="85">
        <v>45268</v>
      </c>
      <c r="B133" s="32" t="s">
        <v>1187</v>
      </c>
      <c r="C133" s="31" t="s">
        <v>1188</v>
      </c>
      <c r="D133" s="31" t="s">
        <v>1189</v>
      </c>
      <c r="E133" s="31" t="s">
        <v>574</v>
      </c>
      <c r="F133" s="86">
        <v>132000</v>
      </c>
      <c r="G133" s="32">
        <v>111</v>
      </c>
      <c r="H133" s="32" t="s">
        <v>862</v>
      </c>
    </row>
    <row r="134" spans="1:8" ht="15" customHeight="1">
      <c r="A134" s="85">
        <v>45268</v>
      </c>
      <c r="B134" s="32" t="s">
        <v>1190</v>
      </c>
      <c r="C134" s="31" t="s">
        <v>1191</v>
      </c>
      <c r="D134" s="31" t="s">
        <v>1032</v>
      </c>
      <c r="E134" s="31" t="s">
        <v>574</v>
      </c>
      <c r="F134" s="86">
        <v>70483</v>
      </c>
      <c r="G134" s="32">
        <v>77.88</v>
      </c>
      <c r="H134" s="32" t="s">
        <v>862</v>
      </c>
    </row>
    <row r="135" spans="1:8" ht="15" customHeight="1">
      <c r="A135" s="85">
        <v>45268</v>
      </c>
      <c r="B135" s="32" t="s">
        <v>1192</v>
      </c>
      <c r="C135" s="31" t="s">
        <v>1193</v>
      </c>
      <c r="D135" s="31" t="s">
        <v>576</v>
      </c>
      <c r="E135" s="31" t="s">
        <v>574</v>
      </c>
      <c r="F135" s="86">
        <v>176363</v>
      </c>
      <c r="G135" s="32">
        <v>800.26</v>
      </c>
      <c r="H135" s="32" t="s">
        <v>862</v>
      </c>
    </row>
    <row r="136" spans="1:8" ht="15" customHeight="1">
      <c r="A136" s="85">
        <v>45268</v>
      </c>
      <c r="B136" s="32" t="s">
        <v>468</v>
      </c>
      <c r="C136" s="31" t="s">
        <v>1194</v>
      </c>
      <c r="D136" s="31" t="s">
        <v>576</v>
      </c>
      <c r="E136" s="31" t="s">
        <v>574</v>
      </c>
      <c r="F136" s="86">
        <v>835199</v>
      </c>
      <c r="G136" s="32">
        <v>257.27999999999997</v>
      </c>
      <c r="H136" s="32" t="s">
        <v>862</v>
      </c>
    </row>
    <row r="137" spans="1:8" ht="15" customHeight="1">
      <c r="A137" s="85">
        <v>45268</v>
      </c>
      <c r="B137" s="32" t="s">
        <v>1195</v>
      </c>
      <c r="C137" s="31" t="s">
        <v>1196</v>
      </c>
      <c r="D137" s="31" t="s">
        <v>884</v>
      </c>
      <c r="E137" s="31" t="s">
        <v>574</v>
      </c>
      <c r="F137" s="86">
        <v>689648</v>
      </c>
      <c r="G137" s="32">
        <v>52.53</v>
      </c>
      <c r="H137" s="32" t="s">
        <v>862</v>
      </c>
    </row>
    <row r="138" spans="1:8" ht="15" customHeight="1">
      <c r="A138" s="85">
        <v>45268</v>
      </c>
      <c r="B138" s="32" t="s">
        <v>1195</v>
      </c>
      <c r="C138" s="31" t="s">
        <v>1196</v>
      </c>
      <c r="D138" s="31" t="s">
        <v>1197</v>
      </c>
      <c r="E138" s="31" t="s">
        <v>574</v>
      </c>
      <c r="F138" s="86">
        <v>748387</v>
      </c>
      <c r="G138" s="32">
        <v>52.65</v>
      </c>
      <c r="H138" s="32" t="s">
        <v>862</v>
      </c>
    </row>
    <row r="139" spans="1:8" ht="15" customHeight="1">
      <c r="A139" s="85">
        <v>45268</v>
      </c>
      <c r="B139" s="32" t="s">
        <v>1195</v>
      </c>
      <c r="C139" s="31" t="s">
        <v>1196</v>
      </c>
      <c r="D139" s="31" t="s">
        <v>1040</v>
      </c>
      <c r="E139" s="31" t="s">
        <v>574</v>
      </c>
      <c r="F139" s="86">
        <v>1429097</v>
      </c>
      <c r="G139" s="32">
        <v>52.53</v>
      </c>
      <c r="H139" s="32" t="s">
        <v>862</v>
      </c>
    </row>
    <row r="140" spans="1:8" ht="15" customHeight="1">
      <c r="A140" s="85">
        <v>45268</v>
      </c>
      <c r="B140" s="32" t="s">
        <v>1195</v>
      </c>
      <c r="C140" s="31" t="s">
        <v>1196</v>
      </c>
      <c r="D140" s="31" t="s">
        <v>1041</v>
      </c>
      <c r="E140" s="31" t="s">
        <v>574</v>
      </c>
      <c r="F140" s="86">
        <v>1731478</v>
      </c>
      <c r="G140" s="32">
        <v>53.32</v>
      </c>
      <c r="H140" s="32" t="s">
        <v>862</v>
      </c>
    </row>
    <row r="141" spans="1:8" ht="15" customHeight="1">
      <c r="A141" s="85">
        <v>45268</v>
      </c>
      <c r="B141" s="32" t="s">
        <v>1198</v>
      </c>
      <c r="C141" s="31" t="s">
        <v>1199</v>
      </c>
      <c r="D141" s="31" t="s">
        <v>576</v>
      </c>
      <c r="E141" s="31" t="s">
        <v>574</v>
      </c>
      <c r="F141" s="86">
        <v>5294758</v>
      </c>
      <c r="G141" s="32">
        <v>60.38</v>
      </c>
      <c r="H141" s="32" t="s">
        <v>862</v>
      </c>
    </row>
    <row r="142" spans="1:8" ht="15" customHeight="1">
      <c r="A142" s="85">
        <v>45268</v>
      </c>
      <c r="B142" s="32" t="s">
        <v>483</v>
      </c>
      <c r="C142" s="31" t="s">
        <v>1200</v>
      </c>
      <c r="D142" s="31" t="s">
        <v>576</v>
      </c>
      <c r="E142" s="31" t="s">
        <v>574</v>
      </c>
      <c r="F142" s="86">
        <v>1631180</v>
      </c>
      <c r="G142" s="32">
        <v>548.49</v>
      </c>
      <c r="H142" s="32" t="s">
        <v>862</v>
      </c>
    </row>
    <row r="143" spans="1:8" ht="15" customHeight="1">
      <c r="A143" s="85">
        <v>45268</v>
      </c>
      <c r="B143" s="32" t="s">
        <v>1201</v>
      </c>
      <c r="C143" s="31" t="s">
        <v>1202</v>
      </c>
      <c r="D143" s="31" t="s">
        <v>576</v>
      </c>
      <c r="E143" s="31" t="s">
        <v>574</v>
      </c>
      <c r="F143" s="86">
        <v>2411306</v>
      </c>
      <c r="G143" s="32">
        <v>18.670000000000002</v>
      </c>
      <c r="H143" s="32" t="s">
        <v>862</v>
      </c>
    </row>
    <row r="144" spans="1:8" ht="15" customHeight="1">
      <c r="A144" s="85">
        <v>45268</v>
      </c>
      <c r="B144" s="32" t="s">
        <v>209</v>
      </c>
      <c r="C144" s="31" t="s">
        <v>1203</v>
      </c>
      <c r="D144" s="31" t="s">
        <v>576</v>
      </c>
      <c r="E144" s="31" t="s">
        <v>574</v>
      </c>
      <c r="F144" s="86">
        <v>3948864</v>
      </c>
      <c r="G144" s="32">
        <v>267.08</v>
      </c>
      <c r="H144" s="32" t="s">
        <v>862</v>
      </c>
    </row>
    <row r="145" spans="1:8" ht="15" customHeight="1">
      <c r="A145" s="85">
        <v>45268</v>
      </c>
      <c r="B145" s="32" t="s">
        <v>1034</v>
      </c>
      <c r="C145" s="31" t="s">
        <v>1035</v>
      </c>
      <c r="D145" s="31" t="s">
        <v>918</v>
      </c>
      <c r="E145" s="31" t="s">
        <v>574</v>
      </c>
      <c r="F145" s="86">
        <v>14413</v>
      </c>
      <c r="G145" s="32">
        <v>1151.99</v>
      </c>
      <c r="H145" s="32" t="s">
        <v>862</v>
      </c>
    </row>
    <row r="146" spans="1:8" ht="15" customHeight="1">
      <c r="A146" s="85">
        <v>45268</v>
      </c>
      <c r="B146" s="32" t="s">
        <v>974</v>
      </c>
      <c r="C146" s="31" t="s">
        <v>975</v>
      </c>
      <c r="D146" s="31" t="s">
        <v>891</v>
      </c>
      <c r="E146" s="31" t="s">
        <v>574</v>
      </c>
      <c r="F146" s="86">
        <v>40803883</v>
      </c>
      <c r="G146" s="32">
        <v>23.77</v>
      </c>
      <c r="H146" s="32" t="s">
        <v>862</v>
      </c>
    </row>
    <row r="147" spans="1:8" ht="15" customHeight="1">
      <c r="A147" s="85">
        <v>45268</v>
      </c>
      <c r="B147" s="32" t="s">
        <v>974</v>
      </c>
      <c r="C147" s="31" t="s">
        <v>975</v>
      </c>
      <c r="D147" s="31" t="s">
        <v>576</v>
      </c>
      <c r="E147" s="31" t="s">
        <v>574</v>
      </c>
      <c r="F147" s="86">
        <v>21350003</v>
      </c>
      <c r="G147" s="32">
        <v>23.81</v>
      </c>
      <c r="H147" s="32" t="s">
        <v>862</v>
      </c>
    </row>
    <row r="148" spans="1:8" ht="15" customHeight="1">
      <c r="A148" s="85">
        <v>45268</v>
      </c>
      <c r="B148" s="32" t="s">
        <v>996</v>
      </c>
      <c r="C148" s="31" t="s">
        <v>997</v>
      </c>
      <c r="D148" s="31" t="s">
        <v>976</v>
      </c>
      <c r="E148" s="31" t="s">
        <v>574</v>
      </c>
      <c r="F148" s="86">
        <v>2090000</v>
      </c>
      <c r="G148" s="32">
        <v>94.22</v>
      </c>
      <c r="H148" s="32" t="s">
        <v>862</v>
      </c>
    </row>
    <row r="149" spans="1:8" ht="15" customHeight="1">
      <c r="A149" s="85">
        <v>45268</v>
      </c>
      <c r="B149" s="32" t="s">
        <v>1204</v>
      </c>
      <c r="C149" s="31" t="s">
        <v>1205</v>
      </c>
      <c r="D149" s="31" t="s">
        <v>1206</v>
      </c>
      <c r="E149" s="31" t="s">
        <v>574</v>
      </c>
      <c r="F149" s="86">
        <v>230000</v>
      </c>
      <c r="G149" s="32">
        <v>436.4</v>
      </c>
      <c r="H149" s="32" t="s">
        <v>862</v>
      </c>
    </row>
    <row r="150" spans="1:8" ht="15" customHeight="1">
      <c r="A150" s="85">
        <v>45268</v>
      </c>
      <c r="B150" s="32" t="s">
        <v>998</v>
      </c>
      <c r="C150" s="31" t="s">
        <v>999</v>
      </c>
      <c r="D150" s="31" t="s">
        <v>884</v>
      </c>
      <c r="E150" s="31" t="s">
        <v>574</v>
      </c>
      <c r="F150" s="86">
        <v>2643172</v>
      </c>
      <c r="G150" s="32">
        <v>5.0199999999999996</v>
      </c>
      <c r="H150" s="32" t="s">
        <v>862</v>
      </c>
    </row>
    <row r="151" spans="1:8" ht="15" customHeight="1">
      <c r="A151" s="85">
        <v>45268</v>
      </c>
      <c r="B151" s="32" t="s">
        <v>998</v>
      </c>
      <c r="C151" s="31" t="s">
        <v>999</v>
      </c>
      <c r="D151" s="31" t="s">
        <v>1207</v>
      </c>
      <c r="E151" s="31" t="s">
        <v>574</v>
      </c>
      <c r="F151" s="86">
        <v>500000</v>
      </c>
      <c r="G151" s="32">
        <v>5.25</v>
      </c>
      <c r="H151" s="32" t="s">
        <v>862</v>
      </c>
    </row>
    <row r="152" spans="1:8" ht="15" customHeight="1">
      <c r="A152" s="85">
        <v>45268</v>
      </c>
      <c r="B152" s="32" t="s">
        <v>1208</v>
      </c>
      <c r="C152" s="31" t="s">
        <v>1209</v>
      </c>
      <c r="D152" s="31" t="s">
        <v>1210</v>
      </c>
      <c r="E152" s="31" t="s">
        <v>574</v>
      </c>
      <c r="F152" s="86">
        <v>3700000</v>
      </c>
      <c r="G152" s="32">
        <v>1.1000000000000001</v>
      </c>
      <c r="H152" s="32" t="s">
        <v>862</v>
      </c>
    </row>
    <row r="153" spans="1:8" ht="15" customHeight="1">
      <c r="A153" s="85">
        <v>45268</v>
      </c>
      <c r="B153" s="32" t="s">
        <v>1211</v>
      </c>
      <c r="C153" s="31" t="s">
        <v>1212</v>
      </c>
      <c r="D153" s="31" t="s">
        <v>1213</v>
      </c>
      <c r="E153" s="31" t="s">
        <v>574</v>
      </c>
      <c r="F153" s="86">
        <v>482418</v>
      </c>
      <c r="G153" s="32">
        <v>113.74</v>
      </c>
      <c r="H153" s="32" t="s">
        <v>862</v>
      </c>
    </row>
    <row r="154" spans="1:8" ht="15" customHeight="1">
      <c r="A154" s="85">
        <v>45268</v>
      </c>
      <c r="B154" s="32" t="s">
        <v>1211</v>
      </c>
      <c r="C154" s="31" t="s">
        <v>1212</v>
      </c>
      <c r="D154" s="31" t="s">
        <v>1214</v>
      </c>
      <c r="E154" s="31" t="s">
        <v>574</v>
      </c>
      <c r="F154" s="86">
        <v>800000</v>
      </c>
      <c r="G154" s="32">
        <v>107.32</v>
      </c>
      <c r="H154" s="32" t="s">
        <v>862</v>
      </c>
    </row>
    <row r="155" spans="1:8" ht="15" customHeight="1">
      <c r="A155" s="85">
        <v>45268</v>
      </c>
      <c r="B155" s="32" t="s">
        <v>1211</v>
      </c>
      <c r="C155" s="31" t="s">
        <v>1212</v>
      </c>
      <c r="D155" s="31" t="s">
        <v>576</v>
      </c>
      <c r="E155" s="31" t="s">
        <v>574</v>
      </c>
      <c r="F155" s="86">
        <v>1186921</v>
      </c>
      <c r="G155" s="32">
        <v>112.22</v>
      </c>
      <c r="H155" s="32" t="s">
        <v>862</v>
      </c>
    </row>
    <row r="156" spans="1:8" ht="15" customHeight="1">
      <c r="A156" s="85">
        <v>45268</v>
      </c>
      <c r="B156" s="32" t="s">
        <v>1215</v>
      </c>
      <c r="C156" s="31" t="s">
        <v>1216</v>
      </c>
      <c r="D156" s="31" t="s">
        <v>1217</v>
      </c>
      <c r="E156" s="31" t="s">
        <v>574</v>
      </c>
      <c r="F156" s="86">
        <v>38000</v>
      </c>
      <c r="G156" s="32">
        <v>205.17</v>
      </c>
      <c r="H156" s="32" t="s">
        <v>862</v>
      </c>
    </row>
    <row r="157" spans="1:8" ht="15" customHeight="1">
      <c r="A157" s="85">
        <v>45268</v>
      </c>
      <c r="B157" s="32" t="s">
        <v>527</v>
      </c>
      <c r="C157" s="31" t="s">
        <v>1218</v>
      </c>
      <c r="D157" s="31" t="s">
        <v>576</v>
      </c>
      <c r="E157" s="31" t="s">
        <v>574</v>
      </c>
      <c r="F157" s="86">
        <v>2870926</v>
      </c>
      <c r="G157" s="32">
        <v>474.28</v>
      </c>
      <c r="H157" s="32" t="s">
        <v>862</v>
      </c>
    </row>
    <row r="158" spans="1:8" ht="15" customHeight="1">
      <c r="A158" s="85">
        <v>45268</v>
      </c>
      <c r="B158" s="32" t="s">
        <v>527</v>
      </c>
      <c r="C158" s="31" t="s">
        <v>1218</v>
      </c>
      <c r="D158" s="31" t="s">
        <v>1219</v>
      </c>
      <c r="E158" s="31" t="s">
        <v>574</v>
      </c>
      <c r="F158" s="86">
        <v>5494400</v>
      </c>
      <c r="G158" s="32">
        <v>477.71</v>
      </c>
      <c r="H158" s="32" t="s">
        <v>862</v>
      </c>
    </row>
    <row r="159" spans="1:8" ht="15" customHeight="1">
      <c r="A159" s="85">
        <v>45268</v>
      </c>
      <c r="B159" s="32" t="s">
        <v>1220</v>
      </c>
      <c r="C159" s="31" t="s">
        <v>1221</v>
      </c>
      <c r="D159" s="31" t="s">
        <v>1222</v>
      </c>
      <c r="E159" s="31" t="s">
        <v>574</v>
      </c>
      <c r="F159" s="86">
        <v>66268</v>
      </c>
      <c r="G159" s="32">
        <v>49.34</v>
      </c>
      <c r="H159" s="32" t="s">
        <v>862</v>
      </c>
    </row>
    <row r="160" spans="1:8" ht="15" customHeight="1">
      <c r="A160" s="85">
        <v>45268</v>
      </c>
      <c r="B160" s="32" t="s">
        <v>1220</v>
      </c>
      <c r="C160" s="31" t="s">
        <v>1221</v>
      </c>
      <c r="D160" s="31" t="s">
        <v>1032</v>
      </c>
      <c r="E160" s="31" t="s">
        <v>574</v>
      </c>
      <c r="F160" s="86">
        <v>71843</v>
      </c>
      <c r="G160" s="32">
        <v>53.11</v>
      </c>
      <c r="H160" s="32" t="s">
        <v>862</v>
      </c>
    </row>
    <row r="161" spans="1:8" ht="15" customHeight="1">
      <c r="A161" s="85">
        <v>45268</v>
      </c>
      <c r="B161" s="32" t="s">
        <v>1220</v>
      </c>
      <c r="C161" s="31" t="s">
        <v>1221</v>
      </c>
      <c r="D161" s="31" t="s">
        <v>1033</v>
      </c>
      <c r="E161" s="31" t="s">
        <v>574</v>
      </c>
      <c r="F161" s="86">
        <v>162223</v>
      </c>
      <c r="G161" s="32">
        <v>54.45</v>
      </c>
      <c r="H161" s="32" t="s">
        <v>862</v>
      </c>
    </row>
    <row r="162" spans="1:8" ht="15" customHeight="1">
      <c r="A162" s="85">
        <v>45268</v>
      </c>
      <c r="B162" s="32" t="s">
        <v>1220</v>
      </c>
      <c r="C162" s="31" t="s">
        <v>1221</v>
      </c>
      <c r="D162" s="31" t="s">
        <v>1223</v>
      </c>
      <c r="E162" s="31" t="s">
        <v>574</v>
      </c>
      <c r="F162" s="86">
        <v>110616</v>
      </c>
      <c r="G162" s="32">
        <v>52.46</v>
      </c>
      <c r="H162" s="32" t="s">
        <v>862</v>
      </c>
    </row>
    <row r="163" spans="1:8" ht="15" customHeight="1">
      <c r="A163" s="85">
        <v>45268</v>
      </c>
      <c r="B163" s="32" t="s">
        <v>1001</v>
      </c>
      <c r="C163" s="31" t="s">
        <v>1002</v>
      </c>
      <c r="D163" s="31" t="s">
        <v>1000</v>
      </c>
      <c r="E163" s="31" t="s">
        <v>574</v>
      </c>
      <c r="F163" s="86">
        <v>3812988</v>
      </c>
      <c r="G163" s="32">
        <v>96.55</v>
      </c>
      <c r="H163" s="32" t="s">
        <v>862</v>
      </c>
    </row>
    <row r="164" spans="1:8" ht="15" customHeight="1">
      <c r="A164" s="85">
        <v>45268</v>
      </c>
      <c r="B164" s="32" t="s">
        <v>1001</v>
      </c>
      <c r="C164" s="31" t="s">
        <v>1002</v>
      </c>
      <c r="D164" s="31" t="s">
        <v>1224</v>
      </c>
      <c r="E164" s="31" t="s">
        <v>574</v>
      </c>
      <c r="F164" s="86">
        <v>521622</v>
      </c>
      <c r="G164" s="32">
        <v>97.07</v>
      </c>
      <c r="H164" s="32" t="s">
        <v>862</v>
      </c>
    </row>
    <row r="165" spans="1:8" ht="15" customHeight="1">
      <c r="A165" s="85">
        <v>45268</v>
      </c>
      <c r="B165" s="32" t="s">
        <v>1001</v>
      </c>
      <c r="C165" s="31" t="s">
        <v>1002</v>
      </c>
      <c r="D165" s="31" t="s">
        <v>576</v>
      </c>
      <c r="E165" s="31" t="s">
        <v>574</v>
      </c>
      <c r="F165" s="86">
        <v>1728111</v>
      </c>
      <c r="G165" s="32">
        <v>96.29</v>
      </c>
      <c r="H165" s="32" t="s">
        <v>862</v>
      </c>
    </row>
    <row r="166" spans="1:8" ht="15" customHeight="1">
      <c r="A166" s="85">
        <v>45268</v>
      </c>
      <c r="B166" s="32" t="s">
        <v>1001</v>
      </c>
      <c r="C166" s="31" t="s">
        <v>1002</v>
      </c>
      <c r="D166" s="31" t="s">
        <v>890</v>
      </c>
      <c r="E166" s="31" t="s">
        <v>574</v>
      </c>
      <c r="F166" s="86">
        <v>771219</v>
      </c>
      <c r="G166" s="32">
        <v>96.37</v>
      </c>
      <c r="H166" s="32" t="s">
        <v>862</v>
      </c>
    </row>
    <row r="167" spans="1:8" ht="15" customHeight="1">
      <c r="A167" s="85">
        <v>45268</v>
      </c>
      <c r="B167" s="32" t="s">
        <v>1001</v>
      </c>
      <c r="C167" s="31" t="s">
        <v>1002</v>
      </c>
      <c r="D167" s="31" t="s">
        <v>891</v>
      </c>
      <c r="E167" s="31" t="s">
        <v>574</v>
      </c>
      <c r="F167" s="86">
        <v>546083</v>
      </c>
      <c r="G167" s="32">
        <v>96.09</v>
      </c>
      <c r="H167" s="32" t="s">
        <v>862</v>
      </c>
    </row>
    <row r="168" spans="1:8" ht="15" customHeight="1">
      <c r="A168" s="85">
        <v>45268</v>
      </c>
      <c r="B168" s="32" t="s">
        <v>1225</v>
      </c>
      <c r="C168" s="31" t="s">
        <v>1226</v>
      </c>
      <c r="D168" s="31" t="s">
        <v>918</v>
      </c>
      <c r="E168" s="31" t="s">
        <v>574</v>
      </c>
      <c r="F168" s="86">
        <v>946682</v>
      </c>
      <c r="G168" s="32">
        <v>12.26</v>
      </c>
      <c r="H168" s="32" t="s">
        <v>862</v>
      </c>
    </row>
    <row r="169" spans="1:8" ht="15" customHeight="1">
      <c r="A169" s="85">
        <v>45268</v>
      </c>
      <c r="B169" s="32" t="s">
        <v>1225</v>
      </c>
      <c r="C169" s="31" t="s">
        <v>1226</v>
      </c>
      <c r="D169" s="31" t="s">
        <v>891</v>
      </c>
      <c r="E169" s="31" t="s">
        <v>574</v>
      </c>
      <c r="F169" s="86">
        <v>2609037</v>
      </c>
      <c r="G169" s="32">
        <v>12.27</v>
      </c>
      <c r="H169" s="32" t="s">
        <v>862</v>
      </c>
    </row>
    <row r="170" spans="1:8" ht="15" customHeight="1">
      <c r="A170" s="85">
        <v>45268</v>
      </c>
      <c r="B170" s="32" t="s">
        <v>1225</v>
      </c>
      <c r="C170" s="31" t="s">
        <v>1226</v>
      </c>
      <c r="D170" s="31" t="s">
        <v>890</v>
      </c>
      <c r="E170" s="31" t="s">
        <v>574</v>
      </c>
      <c r="F170" s="86">
        <v>3264222</v>
      </c>
      <c r="G170" s="32">
        <v>12.36</v>
      </c>
      <c r="H170" s="32" t="s">
        <v>862</v>
      </c>
    </row>
    <row r="171" spans="1:8" ht="15" customHeight="1">
      <c r="A171" s="85">
        <v>45268</v>
      </c>
      <c r="B171" s="32" t="s">
        <v>1036</v>
      </c>
      <c r="C171" s="31" t="s">
        <v>1037</v>
      </c>
      <c r="D171" s="31" t="s">
        <v>576</v>
      </c>
      <c r="E171" s="31" t="s">
        <v>574</v>
      </c>
      <c r="F171" s="86">
        <v>206695</v>
      </c>
      <c r="G171" s="32">
        <v>401.14</v>
      </c>
      <c r="H171" s="32" t="s">
        <v>862</v>
      </c>
    </row>
    <row r="172" spans="1:8" ht="15" customHeight="1">
      <c r="A172" s="85">
        <v>45268</v>
      </c>
      <c r="B172" s="32" t="s">
        <v>1038</v>
      </c>
      <c r="C172" s="31" t="s">
        <v>1039</v>
      </c>
      <c r="D172" s="31" t="s">
        <v>576</v>
      </c>
      <c r="E172" s="31" t="s">
        <v>574</v>
      </c>
      <c r="F172" s="86">
        <v>86676</v>
      </c>
      <c r="G172" s="32">
        <v>392.58</v>
      </c>
      <c r="H172" s="32" t="s">
        <v>862</v>
      </c>
    </row>
    <row r="173" spans="1:8" ht="15" customHeight="1">
      <c r="A173" s="85">
        <v>45268</v>
      </c>
      <c r="B173" s="32" t="s">
        <v>1038</v>
      </c>
      <c r="C173" s="31" t="s">
        <v>1039</v>
      </c>
      <c r="D173" s="31" t="s">
        <v>992</v>
      </c>
      <c r="E173" s="31" t="s">
        <v>574</v>
      </c>
      <c r="F173" s="86">
        <v>124447</v>
      </c>
      <c r="G173" s="32">
        <v>390.11</v>
      </c>
      <c r="H173" s="32" t="s">
        <v>862</v>
      </c>
    </row>
    <row r="174" spans="1:8" ht="15" customHeight="1">
      <c r="A174" s="85">
        <v>45268</v>
      </c>
      <c r="B174" s="32" t="s">
        <v>1042</v>
      </c>
      <c r="C174" s="31" t="s">
        <v>1043</v>
      </c>
      <c r="D174" s="31" t="s">
        <v>1044</v>
      </c>
      <c r="E174" s="31" t="s">
        <v>574</v>
      </c>
      <c r="F174" s="86">
        <v>10000</v>
      </c>
      <c r="G174" s="32">
        <v>32.75</v>
      </c>
      <c r="H174" s="32" t="s">
        <v>862</v>
      </c>
    </row>
    <row r="175" spans="1:8" ht="15" customHeight="1">
      <c r="A175" s="85">
        <v>45268</v>
      </c>
      <c r="B175" s="32" t="s">
        <v>1227</v>
      </c>
      <c r="C175" s="31" t="s">
        <v>1228</v>
      </c>
      <c r="D175" s="31" t="s">
        <v>576</v>
      </c>
      <c r="E175" s="31" t="s">
        <v>574</v>
      </c>
      <c r="F175" s="86">
        <v>909208</v>
      </c>
      <c r="G175" s="32">
        <v>104.03</v>
      </c>
      <c r="H175" s="32" t="s">
        <v>862</v>
      </c>
    </row>
    <row r="176" spans="1:8" ht="15" customHeight="1">
      <c r="A176" s="85">
        <v>45268</v>
      </c>
      <c r="B176" s="32" t="s">
        <v>738</v>
      </c>
      <c r="C176" s="31" t="s">
        <v>1229</v>
      </c>
      <c r="D176" s="31" t="s">
        <v>891</v>
      </c>
      <c r="E176" s="31" t="s">
        <v>574</v>
      </c>
      <c r="F176" s="86">
        <v>4568888</v>
      </c>
      <c r="G176" s="32">
        <v>16.02</v>
      </c>
      <c r="H176" s="32" t="s">
        <v>862</v>
      </c>
    </row>
    <row r="177" spans="1:8" ht="15" customHeight="1">
      <c r="A177" s="85">
        <v>45268</v>
      </c>
      <c r="B177" s="32" t="s">
        <v>738</v>
      </c>
      <c r="C177" s="31" t="s">
        <v>1229</v>
      </c>
      <c r="D177" s="31" t="s">
        <v>890</v>
      </c>
      <c r="E177" s="31" t="s">
        <v>574</v>
      </c>
      <c r="F177" s="86">
        <v>2843621</v>
      </c>
      <c r="G177" s="32">
        <v>16.23</v>
      </c>
      <c r="H177" s="32" t="s">
        <v>862</v>
      </c>
    </row>
    <row r="178" spans="1:8" ht="15" customHeight="1">
      <c r="A178" s="85">
        <v>45268</v>
      </c>
      <c r="B178" s="32" t="s">
        <v>738</v>
      </c>
      <c r="C178" s="31" t="s">
        <v>1229</v>
      </c>
      <c r="D178" s="31" t="s">
        <v>918</v>
      </c>
      <c r="E178" s="31" t="s">
        <v>574</v>
      </c>
      <c r="F178" s="86">
        <v>3953205</v>
      </c>
      <c r="G178" s="32">
        <v>15.91</v>
      </c>
      <c r="H178" s="32" t="s">
        <v>862</v>
      </c>
    </row>
    <row r="179" spans="1:8" ht="15" customHeight="1">
      <c r="A179" s="85">
        <v>45268</v>
      </c>
      <c r="B179" s="32" t="s">
        <v>738</v>
      </c>
      <c r="C179" s="31" t="s">
        <v>1229</v>
      </c>
      <c r="D179" s="31" t="s">
        <v>576</v>
      </c>
      <c r="E179" s="31" t="s">
        <v>574</v>
      </c>
      <c r="F179" s="86">
        <v>4957054</v>
      </c>
      <c r="G179" s="32">
        <v>16.34</v>
      </c>
      <c r="H179" s="32" t="s">
        <v>862</v>
      </c>
    </row>
    <row r="180" spans="1:8" ht="15" customHeight="1">
      <c r="A180" s="85">
        <v>45268</v>
      </c>
      <c r="B180" s="32" t="s">
        <v>1142</v>
      </c>
      <c r="C180" s="31" t="s">
        <v>1143</v>
      </c>
      <c r="D180" s="31" t="s">
        <v>1144</v>
      </c>
      <c r="E180" s="31" t="s">
        <v>575</v>
      </c>
      <c r="F180" s="86">
        <v>1162006</v>
      </c>
      <c r="G180" s="32">
        <v>12.65</v>
      </c>
      <c r="H180" s="32" t="s">
        <v>862</v>
      </c>
    </row>
    <row r="181" spans="1:8" ht="15" customHeight="1">
      <c r="A181" s="85">
        <v>45268</v>
      </c>
      <c r="B181" s="32" t="s">
        <v>1145</v>
      </c>
      <c r="C181" s="31" t="s">
        <v>1146</v>
      </c>
      <c r="D181" s="31" t="s">
        <v>970</v>
      </c>
      <c r="E181" s="31" t="s">
        <v>575</v>
      </c>
      <c r="F181" s="86">
        <v>5732105</v>
      </c>
      <c r="G181" s="32">
        <v>6.54</v>
      </c>
      <c r="H181" s="32" t="s">
        <v>862</v>
      </c>
    </row>
    <row r="182" spans="1:8" ht="15" customHeight="1">
      <c r="A182" s="85">
        <v>45268</v>
      </c>
      <c r="B182" s="32" t="s">
        <v>1145</v>
      </c>
      <c r="C182" s="31" t="s">
        <v>1146</v>
      </c>
      <c r="D182" s="31" t="s">
        <v>884</v>
      </c>
      <c r="E182" s="31" t="s">
        <v>575</v>
      </c>
      <c r="F182" s="86">
        <v>580672</v>
      </c>
      <c r="G182" s="32">
        <v>6.47</v>
      </c>
      <c r="H182" s="32" t="s">
        <v>862</v>
      </c>
    </row>
    <row r="183" spans="1:8" ht="15" customHeight="1">
      <c r="A183" s="85">
        <v>45268</v>
      </c>
      <c r="B183" s="32" t="s">
        <v>1147</v>
      </c>
      <c r="C183" s="31" t="s">
        <v>1148</v>
      </c>
      <c r="D183" s="31" t="s">
        <v>1032</v>
      </c>
      <c r="E183" s="31" t="s">
        <v>575</v>
      </c>
      <c r="F183" s="86">
        <v>95472</v>
      </c>
      <c r="G183" s="32">
        <v>40.15</v>
      </c>
      <c r="H183" s="32" t="s">
        <v>862</v>
      </c>
    </row>
    <row r="184" spans="1:8" ht="15" customHeight="1">
      <c r="A184" s="85">
        <v>45268</v>
      </c>
      <c r="B184" s="32" t="s">
        <v>1147</v>
      </c>
      <c r="C184" s="31" t="s">
        <v>1148</v>
      </c>
      <c r="D184" s="31" t="s">
        <v>1149</v>
      </c>
      <c r="E184" s="31" t="s">
        <v>575</v>
      </c>
      <c r="F184" s="86">
        <v>52088</v>
      </c>
      <c r="G184" s="32">
        <v>39.6</v>
      </c>
      <c r="H184" s="32" t="s">
        <v>862</v>
      </c>
    </row>
    <row r="185" spans="1:8" ht="15" customHeight="1">
      <c r="A185" s="85">
        <v>45268</v>
      </c>
      <c r="B185" s="32" t="s">
        <v>344</v>
      </c>
      <c r="C185" s="31" t="s">
        <v>1150</v>
      </c>
      <c r="D185" s="31" t="s">
        <v>576</v>
      </c>
      <c r="E185" s="31" t="s">
        <v>575</v>
      </c>
      <c r="F185" s="86">
        <v>11940484</v>
      </c>
      <c r="G185" s="32">
        <v>21.81</v>
      </c>
      <c r="H185" s="32" t="s">
        <v>862</v>
      </c>
    </row>
    <row r="186" spans="1:8" ht="15" customHeight="1">
      <c r="A186" s="85">
        <v>45268</v>
      </c>
      <c r="B186" s="32" t="s">
        <v>1028</v>
      </c>
      <c r="C186" s="31" t="s">
        <v>1029</v>
      </c>
      <c r="D186" s="31" t="s">
        <v>576</v>
      </c>
      <c r="E186" s="31" t="s">
        <v>575</v>
      </c>
      <c r="F186" s="86">
        <v>2419632</v>
      </c>
      <c r="G186" s="32">
        <v>75.23</v>
      </c>
      <c r="H186" s="32" t="s">
        <v>862</v>
      </c>
    </row>
    <row r="187" spans="1:8" ht="15" customHeight="1">
      <c r="A187" s="85">
        <v>45268</v>
      </c>
      <c r="B187" s="32" t="s">
        <v>1230</v>
      </c>
      <c r="C187" s="31" t="s">
        <v>1231</v>
      </c>
      <c r="D187" s="31" t="s">
        <v>1232</v>
      </c>
      <c r="E187" s="31" t="s">
        <v>575</v>
      </c>
      <c r="F187" s="86">
        <v>150000</v>
      </c>
      <c r="G187" s="32">
        <v>7.85</v>
      </c>
      <c r="H187" s="32" t="s">
        <v>862</v>
      </c>
    </row>
    <row r="188" spans="1:8" ht="15" customHeight="1">
      <c r="A188" s="85">
        <v>45268</v>
      </c>
      <c r="B188" s="32" t="s">
        <v>1151</v>
      </c>
      <c r="C188" s="31" t="s">
        <v>1152</v>
      </c>
      <c r="D188" s="31" t="s">
        <v>1153</v>
      </c>
      <c r="E188" s="31" t="s">
        <v>575</v>
      </c>
      <c r="F188" s="86">
        <v>103046</v>
      </c>
      <c r="G188" s="32">
        <v>178.1</v>
      </c>
      <c r="H188" s="32" t="s">
        <v>862</v>
      </c>
    </row>
    <row r="189" spans="1:8" ht="15" customHeight="1">
      <c r="A189" s="85">
        <v>45268</v>
      </c>
      <c r="B189" s="32" t="s">
        <v>1160</v>
      </c>
      <c r="C189" s="31" t="s">
        <v>1161</v>
      </c>
      <c r="D189" s="31" t="s">
        <v>1162</v>
      </c>
      <c r="E189" s="31" t="s">
        <v>575</v>
      </c>
      <c r="F189" s="86">
        <v>116576</v>
      </c>
      <c r="G189" s="32">
        <v>568.41</v>
      </c>
      <c r="H189" s="32" t="s">
        <v>862</v>
      </c>
    </row>
    <row r="190" spans="1:8" ht="15" customHeight="1">
      <c r="A190" s="85">
        <v>45268</v>
      </c>
      <c r="B190" s="32" t="s">
        <v>1045</v>
      </c>
      <c r="C190" s="31" t="s">
        <v>1046</v>
      </c>
      <c r="D190" s="31" t="s">
        <v>890</v>
      </c>
      <c r="E190" s="31" t="s">
        <v>575</v>
      </c>
      <c r="F190" s="86">
        <v>2472156</v>
      </c>
      <c r="G190" s="32">
        <v>6.29</v>
      </c>
      <c r="H190" s="32" t="s">
        <v>862</v>
      </c>
    </row>
    <row r="191" spans="1:8" ht="15" customHeight="1">
      <c r="A191" s="85">
        <v>45268</v>
      </c>
      <c r="B191" s="32" t="s">
        <v>1045</v>
      </c>
      <c r="C191" s="31" t="s">
        <v>1046</v>
      </c>
      <c r="D191" s="31" t="s">
        <v>1233</v>
      </c>
      <c r="E191" s="31" t="s">
        <v>575</v>
      </c>
      <c r="F191" s="86">
        <v>2715867</v>
      </c>
      <c r="G191" s="32">
        <v>6.17</v>
      </c>
      <c r="H191" s="32" t="s">
        <v>862</v>
      </c>
    </row>
    <row r="192" spans="1:8" ht="15" customHeight="1">
      <c r="A192" s="85">
        <v>45268</v>
      </c>
      <c r="B192" s="32" t="s">
        <v>1163</v>
      </c>
      <c r="C192" s="31" t="s">
        <v>1164</v>
      </c>
      <c r="D192" s="31" t="s">
        <v>1165</v>
      </c>
      <c r="E192" s="31" t="s">
        <v>575</v>
      </c>
      <c r="F192" s="86">
        <v>2026762</v>
      </c>
      <c r="G192" s="32">
        <v>0.4</v>
      </c>
      <c r="H192" s="32" t="s">
        <v>862</v>
      </c>
    </row>
    <row r="193" spans="1:8" ht="15" customHeight="1">
      <c r="A193" s="85">
        <v>45268</v>
      </c>
      <c r="B193" s="32" t="s">
        <v>1166</v>
      </c>
      <c r="C193" s="31" t="s">
        <v>1167</v>
      </c>
      <c r="D193" s="31" t="s">
        <v>918</v>
      </c>
      <c r="E193" s="31" t="s">
        <v>575</v>
      </c>
      <c r="F193" s="86">
        <v>3735150</v>
      </c>
      <c r="G193" s="32">
        <v>3.71</v>
      </c>
      <c r="H193" s="32" t="s">
        <v>862</v>
      </c>
    </row>
    <row r="194" spans="1:8" ht="15" customHeight="1">
      <c r="A194" s="85">
        <v>45268</v>
      </c>
      <c r="B194" s="32" t="s">
        <v>1166</v>
      </c>
      <c r="C194" s="31" t="s">
        <v>1167</v>
      </c>
      <c r="D194" s="31" t="s">
        <v>1022</v>
      </c>
      <c r="E194" s="31" t="s">
        <v>575</v>
      </c>
      <c r="F194" s="86">
        <v>24198802</v>
      </c>
      <c r="G194" s="32">
        <v>3.66</v>
      </c>
      <c r="H194" s="32" t="s">
        <v>862</v>
      </c>
    </row>
    <row r="195" spans="1:8" ht="15" customHeight="1">
      <c r="A195" s="85">
        <v>45268</v>
      </c>
      <c r="B195" s="32" t="s">
        <v>1166</v>
      </c>
      <c r="C195" s="31" t="s">
        <v>1167</v>
      </c>
      <c r="D195" s="31" t="s">
        <v>976</v>
      </c>
      <c r="E195" s="31" t="s">
        <v>575</v>
      </c>
      <c r="F195" s="86">
        <v>24313442</v>
      </c>
      <c r="G195" s="32">
        <v>3.61</v>
      </c>
      <c r="H195" s="32" t="s">
        <v>862</v>
      </c>
    </row>
    <row r="196" spans="1:8" ht="15" customHeight="1">
      <c r="A196" s="85">
        <v>45268</v>
      </c>
      <c r="B196" s="32" t="s">
        <v>1166</v>
      </c>
      <c r="C196" s="31" t="s">
        <v>1167</v>
      </c>
      <c r="D196" s="31" t="s">
        <v>1168</v>
      </c>
      <c r="E196" s="31" t="s">
        <v>575</v>
      </c>
      <c r="F196" s="86">
        <v>25715311</v>
      </c>
      <c r="G196" s="32">
        <v>3.64</v>
      </c>
      <c r="H196" s="32" t="s">
        <v>862</v>
      </c>
    </row>
    <row r="197" spans="1:8" ht="15" customHeight="1">
      <c r="A197" s="85">
        <v>45268</v>
      </c>
      <c r="B197" s="32" t="s">
        <v>850</v>
      </c>
      <c r="C197" s="31" t="s">
        <v>1234</v>
      </c>
      <c r="D197" s="31" t="s">
        <v>1235</v>
      </c>
      <c r="E197" s="31" t="s">
        <v>575</v>
      </c>
      <c r="F197" s="86">
        <v>4453747</v>
      </c>
      <c r="G197" s="32">
        <v>730.12</v>
      </c>
      <c r="H197" s="32" t="s">
        <v>862</v>
      </c>
    </row>
    <row r="198" spans="1:8" ht="15" customHeight="1">
      <c r="A198" s="85">
        <v>45268</v>
      </c>
      <c r="B198" s="32" t="s">
        <v>850</v>
      </c>
      <c r="C198" s="31" t="s">
        <v>1234</v>
      </c>
      <c r="D198" s="31" t="s">
        <v>1236</v>
      </c>
      <c r="E198" s="31" t="s">
        <v>575</v>
      </c>
      <c r="F198" s="86">
        <v>2283973</v>
      </c>
      <c r="G198" s="32">
        <v>730</v>
      </c>
      <c r="H198" s="32" t="s">
        <v>862</v>
      </c>
    </row>
    <row r="199" spans="1:8" ht="15" customHeight="1">
      <c r="A199" s="85">
        <v>45268</v>
      </c>
      <c r="B199" s="32" t="s">
        <v>850</v>
      </c>
      <c r="C199" s="31" t="s">
        <v>1234</v>
      </c>
      <c r="D199" s="31" t="s">
        <v>1237</v>
      </c>
      <c r="E199" s="31" t="s">
        <v>575</v>
      </c>
      <c r="F199" s="86">
        <v>4684111</v>
      </c>
      <c r="G199" s="32">
        <v>730</v>
      </c>
      <c r="H199" s="32" t="s">
        <v>862</v>
      </c>
    </row>
    <row r="200" spans="1:8" ht="15" customHeight="1">
      <c r="A200" s="85">
        <v>45268</v>
      </c>
      <c r="B200" s="32" t="s">
        <v>850</v>
      </c>
      <c r="C200" s="31" t="s">
        <v>1234</v>
      </c>
      <c r="D200" s="31" t="s">
        <v>1237</v>
      </c>
      <c r="E200" s="31" t="s">
        <v>575</v>
      </c>
      <c r="F200" s="86">
        <v>4529329</v>
      </c>
      <c r="G200" s="32">
        <v>730.02</v>
      </c>
      <c r="H200" s="32" t="s">
        <v>862</v>
      </c>
    </row>
    <row r="201" spans="1:8" ht="15" customHeight="1">
      <c r="A201" s="85">
        <v>45268</v>
      </c>
      <c r="B201" s="32" t="s">
        <v>850</v>
      </c>
      <c r="C201" s="31" t="s">
        <v>1234</v>
      </c>
      <c r="D201" s="31" t="s">
        <v>1235</v>
      </c>
      <c r="E201" s="31" t="s">
        <v>575</v>
      </c>
      <c r="F201" s="86">
        <v>4453746</v>
      </c>
      <c r="G201" s="32">
        <v>730</v>
      </c>
      <c r="H201" s="32" t="s">
        <v>862</v>
      </c>
    </row>
    <row r="202" spans="1:8" ht="15" customHeight="1">
      <c r="A202" s="85">
        <v>45268</v>
      </c>
      <c r="B202" s="32" t="s">
        <v>850</v>
      </c>
      <c r="C202" s="31" t="s">
        <v>1234</v>
      </c>
      <c r="D202" s="31" t="s">
        <v>1236</v>
      </c>
      <c r="E202" s="31" t="s">
        <v>575</v>
      </c>
      <c r="F202" s="86">
        <v>2283972</v>
      </c>
      <c r="G202" s="32">
        <v>730</v>
      </c>
      <c r="H202" s="32" t="s">
        <v>862</v>
      </c>
    </row>
    <row r="203" spans="1:8" ht="15" customHeight="1">
      <c r="A203" s="85">
        <v>45268</v>
      </c>
      <c r="B203" s="32" t="s">
        <v>971</v>
      </c>
      <c r="C203" s="31" t="s">
        <v>972</v>
      </c>
      <c r="D203" s="31" t="s">
        <v>1169</v>
      </c>
      <c r="E203" s="31" t="s">
        <v>575</v>
      </c>
      <c r="F203" s="86">
        <v>52000</v>
      </c>
      <c r="G203" s="32">
        <v>104.58</v>
      </c>
      <c r="H203" s="32" t="s">
        <v>862</v>
      </c>
    </row>
    <row r="204" spans="1:8" ht="15" customHeight="1">
      <c r="A204" s="85">
        <v>45268</v>
      </c>
      <c r="B204" s="32" t="s">
        <v>971</v>
      </c>
      <c r="C204" s="31" t="s">
        <v>972</v>
      </c>
      <c r="D204" s="31" t="s">
        <v>973</v>
      </c>
      <c r="E204" s="31" t="s">
        <v>575</v>
      </c>
      <c r="F204" s="86">
        <v>316000</v>
      </c>
      <c r="G204" s="32">
        <v>103.58</v>
      </c>
      <c r="H204" s="32" t="s">
        <v>862</v>
      </c>
    </row>
    <row r="205" spans="1:8" ht="15" customHeight="1">
      <c r="A205" s="85">
        <v>45268</v>
      </c>
      <c r="B205" s="32" t="s">
        <v>419</v>
      </c>
      <c r="C205" s="31" t="s">
        <v>1170</v>
      </c>
      <c r="D205" s="31" t="s">
        <v>891</v>
      </c>
      <c r="E205" s="31" t="s">
        <v>575</v>
      </c>
      <c r="F205" s="86">
        <v>6247159</v>
      </c>
      <c r="G205" s="32">
        <v>88.19</v>
      </c>
      <c r="H205" s="32" t="s">
        <v>862</v>
      </c>
    </row>
    <row r="206" spans="1:8" ht="15" customHeight="1">
      <c r="A206" s="85">
        <v>45268</v>
      </c>
      <c r="B206" s="32" t="s">
        <v>419</v>
      </c>
      <c r="C206" s="31" t="s">
        <v>1170</v>
      </c>
      <c r="D206" s="31" t="s">
        <v>576</v>
      </c>
      <c r="E206" s="31" t="s">
        <v>575</v>
      </c>
      <c r="F206" s="86">
        <v>8209392</v>
      </c>
      <c r="G206" s="32">
        <v>88.07</v>
      </c>
      <c r="H206" s="32" t="s">
        <v>862</v>
      </c>
    </row>
    <row r="207" spans="1:8" ht="15" customHeight="1">
      <c r="A207" s="85">
        <v>45268</v>
      </c>
      <c r="B207" s="32" t="s">
        <v>419</v>
      </c>
      <c r="C207" s="31" t="s">
        <v>1170</v>
      </c>
      <c r="D207" s="31" t="s">
        <v>918</v>
      </c>
      <c r="E207" s="31" t="s">
        <v>575</v>
      </c>
      <c r="F207" s="86">
        <v>970553</v>
      </c>
      <c r="G207" s="32">
        <v>88.52</v>
      </c>
      <c r="H207" s="32" t="s">
        <v>862</v>
      </c>
    </row>
    <row r="208" spans="1:8" ht="15" customHeight="1">
      <c r="A208" s="85">
        <v>45268</v>
      </c>
      <c r="B208" s="32" t="s">
        <v>423</v>
      </c>
      <c r="C208" s="31" t="s">
        <v>1171</v>
      </c>
      <c r="D208" s="31" t="s">
        <v>891</v>
      </c>
      <c r="E208" s="31" t="s">
        <v>575</v>
      </c>
      <c r="F208" s="86">
        <v>15791148</v>
      </c>
      <c r="G208" s="32">
        <v>21.54</v>
      </c>
      <c r="H208" s="32" t="s">
        <v>862</v>
      </c>
    </row>
    <row r="209" spans="1:8" ht="15" customHeight="1">
      <c r="A209" s="85">
        <v>45268</v>
      </c>
      <c r="B209" s="32" t="s">
        <v>1172</v>
      </c>
      <c r="C209" s="31" t="s">
        <v>1173</v>
      </c>
      <c r="D209" s="31" t="s">
        <v>576</v>
      </c>
      <c r="E209" s="31" t="s">
        <v>575</v>
      </c>
      <c r="F209" s="86">
        <v>16900452</v>
      </c>
      <c r="G209" s="32">
        <v>70.489999999999995</v>
      </c>
      <c r="H209" s="32" t="s">
        <v>862</v>
      </c>
    </row>
    <row r="210" spans="1:8" ht="15" customHeight="1">
      <c r="A210" s="85">
        <v>45268</v>
      </c>
      <c r="B210" s="32" t="s">
        <v>1030</v>
      </c>
      <c r="C210" s="31" t="s">
        <v>1031</v>
      </c>
      <c r="D210" s="31" t="s">
        <v>884</v>
      </c>
      <c r="E210" s="31" t="s">
        <v>575</v>
      </c>
      <c r="F210" s="86">
        <v>78400</v>
      </c>
      <c r="G210" s="32">
        <v>149.25</v>
      </c>
      <c r="H210" s="32" t="s">
        <v>862</v>
      </c>
    </row>
    <row r="211" spans="1:8" ht="15" customHeight="1">
      <c r="A211" s="85">
        <v>45268</v>
      </c>
      <c r="B211" s="32" t="s">
        <v>994</v>
      </c>
      <c r="C211" s="31" t="s">
        <v>995</v>
      </c>
      <c r="D211" s="31" t="s">
        <v>1174</v>
      </c>
      <c r="E211" s="31" t="s">
        <v>575</v>
      </c>
      <c r="F211" s="86">
        <v>345546</v>
      </c>
      <c r="G211" s="32">
        <v>58.57</v>
      </c>
      <c r="H211" s="32" t="s">
        <v>862</v>
      </c>
    </row>
    <row r="212" spans="1:8" ht="15" customHeight="1">
      <c r="A212" s="85">
        <v>45268</v>
      </c>
      <c r="B212" s="32" t="s">
        <v>994</v>
      </c>
      <c r="C212" s="31" t="s">
        <v>995</v>
      </c>
      <c r="D212" s="31" t="s">
        <v>918</v>
      </c>
      <c r="E212" s="31" t="s">
        <v>575</v>
      </c>
      <c r="F212" s="86">
        <v>228275</v>
      </c>
      <c r="G212" s="32">
        <v>57.17</v>
      </c>
      <c r="H212" s="32" t="s">
        <v>862</v>
      </c>
    </row>
    <row r="213" spans="1:8" ht="15" customHeight="1">
      <c r="A213" s="85">
        <v>45268</v>
      </c>
      <c r="B213" s="32" t="s">
        <v>994</v>
      </c>
      <c r="C213" s="31" t="s">
        <v>995</v>
      </c>
      <c r="D213" s="31" t="s">
        <v>890</v>
      </c>
      <c r="E213" s="31" t="s">
        <v>575</v>
      </c>
      <c r="F213" s="86">
        <v>343353</v>
      </c>
      <c r="G213" s="32">
        <v>58.77</v>
      </c>
      <c r="H213" s="32" t="s">
        <v>862</v>
      </c>
    </row>
    <row r="214" spans="1:8" ht="15" customHeight="1">
      <c r="A214" s="85">
        <v>45268</v>
      </c>
      <c r="B214" s="32" t="s">
        <v>994</v>
      </c>
      <c r="C214" s="31" t="s">
        <v>995</v>
      </c>
      <c r="D214" s="31" t="s">
        <v>1032</v>
      </c>
      <c r="E214" s="31" t="s">
        <v>575</v>
      </c>
      <c r="F214" s="86">
        <v>195737</v>
      </c>
      <c r="G214" s="32">
        <v>58.91</v>
      </c>
      <c r="H214" s="32" t="s">
        <v>862</v>
      </c>
    </row>
    <row r="215" spans="1:8" ht="15" customHeight="1">
      <c r="A215" s="85">
        <v>45268</v>
      </c>
      <c r="B215" s="32" t="s">
        <v>456</v>
      </c>
      <c r="C215" s="31" t="s">
        <v>1238</v>
      </c>
      <c r="D215" s="31" t="s">
        <v>1239</v>
      </c>
      <c r="E215" s="31" t="s">
        <v>575</v>
      </c>
      <c r="F215" s="86">
        <v>592042</v>
      </c>
      <c r="G215" s="32">
        <v>376.19</v>
      </c>
      <c r="H215" s="32" t="s">
        <v>862</v>
      </c>
    </row>
    <row r="216" spans="1:8" ht="15" customHeight="1">
      <c r="A216" s="85">
        <v>45268</v>
      </c>
      <c r="B216" s="32" t="s">
        <v>1185</v>
      </c>
      <c r="C216" s="31" t="s">
        <v>1186</v>
      </c>
      <c r="D216" s="31" t="s">
        <v>1041</v>
      </c>
      <c r="E216" s="31" t="s">
        <v>575</v>
      </c>
      <c r="F216" s="86">
        <v>179677</v>
      </c>
      <c r="G216" s="32">
        <v>486.03</v>
      </c>
      <c r="H216" s="32" t="s">
        <v>862</v>
      </c>
    </row>
    <row r="217" spans="1:8" ht="15" customHeight="1">
      <c r="A217" s="85">
        <v>45268</v>
      </c>
      <c r="B217" s="32" t="s">
        <v>1187</v>
      </c>
      <c r="C217" s="31" t="s">
        <v>1188</v>
      </c>
      <c r="D217" s="31" t="s">
        <v>1189</v>
      </c>
      <c r="E217" s="31" t="s">
        <v>575</v>
      </c>
      <c r="F217" s="86">
        <v>20400</v>
      </c>
      <c r="G217" s="32">
        <v>114</v>
      </c>
      <c r="H217" s="32" t="s">
        <v>862</v>
      </c>
    </row>
    <row r="218" spans="1:8" ht="15" customHeight="1">
      <c r="A218" s="85">
        <v>45268</v>
      </c>
      <c r="B218" s="32" t="s">
        <v>1187</v>
      </c>
      <c r="C218" s="31" t="s">
        <v>1188</v>
      </c>
      <c r="D218" s="31" t="s">
        <v>1240</v>
      </c>
      <c r="E218" s="31" t="s">
        <v>575</v>
      </c>
      <c r="F218" s="86">
        <v>126000</v>
      </c>
      <c r="G218" s="32">
        <v>110.47</v>
      </c>
      <c r="H218" s="32" t="s">
        <v>862</v>
      </c>
    </row>
    <row r="219" spans="1:8" ht="15" customHeight="1">
      <c r="A219" s="85">
        <v>45268</v>
      </c>
      <c r="B219" s="32" t="s">
        <v>1187</v>
      </c>
      <c r="C219" s="31" t="s">
        <v>1188</v>
      </c>
      <c r="D219" s="31" t="s">
        <v>1241</v>
      </c>
      <c r="E219" s="31" t="s">
        <v>575</v>
      </c>
      <c r="F219" s="86">
        <v>174000</v>
      </c>
      <c r="G219" s="32">
        <v>112.15</v>
      </c>
      <c r="H219" s="32" t="s">
        <v>862</v>
      </c>
    </row>
    <row r="220" spans="1:8" ht="15" customHeight="1">
      <c r="A220" s="85">
        <v>45268</v>
      </c>
      <c r="B220" s="32" t="s">
        <v>1190</v>
      </c>
      <c r="C220" s="31" t="s">
        <v>1191</v>
      </c>
      <c r="D220" s="31" t="s">
        <v>1032</v>
      </c>
      <c r="E220" s="31" t="s">
        <v>575</v>
      </c>
      <c r="F220" s="86">
        <v>70483</v>
      </c>
      <c r="G220" s="32">
        <v>77.98</v>
      </c>
      <c r="H220" s="32" t="s">
        <v>862</v>
      </c>
    </row>
    <row r="221" spans="1:8" ht="15" customHeight="1">
      <c r="A221" s="85">
        <v>45268</v>
      </c>
      <c r="B221" s="32" t="s">
        <v>1192</v>
      </c>
      <c r="C221" s="31" t="s">
        <v>1193</v>
      </c>
      <c r="D221" s="31" t="s">
        <v>576</v>
      </c>
      <c r="E221" s="31" t="s">
        <v>575</v>
      </c>
      <c r="F221" s="86">
        <v>176363</v>
      </c>
      <c r="G221" s="32">
        <v>800.67</v>
      </c>
      <c r="H221" s="32" t="s">
        <v>862</v>
      </c>
    </row>
    <row r="222" spans="1:8" ht="15" customHeight="1">
      <c r="A222" s="85">
        <v>45268</v>
      </c>
      <c r="B222" s="32" t="s">
        <v>468</v>
      </c>
      <c r="C222" s="31" t="s">
        <v>1194</v>
      </c>
      <c r="D222" s="31" t="s">
        <v>576</v>
      </c>
      <c r="E222" s="31" t="s">
        <v>575</v>
      </c>
      <c r="F222" s="86">
        <v>835199</v>
      </c>
      <c r="G222" s="32">
        <v>257.52</v>
      </c>
      <c r="H222" s="32" t="s">
        <v>862</v>
      </c>
    </row>
    <row r="223" spans="1:8" ht="15" customHeight="1">
      <c r="A223" s="85">
        <v>45268</v>
      </c>
      <c r="B223" s="32" t="s">
        <v>1195</v>
      </c>
      <c r="C223" s="31" t="s">
        <v>1196</v>
      </c>
      <c r="D223" s="31" t="s">
        <v>1197</v>
      </c>
      <c r="E223" s="31" t="s">
        <v>575</v>
      </c>
      <c r="F223" s="86">
        <v>558387</v>
      </c>
      <c r="G223" s="32">
        <v>52.44</v>
      </c>
      <c r="H223" s="32" t="s">
        <v>862</v>
      </c>
    </row>
    <row r="224" spans="1:8" ht="15" customHeight="1">
      <c r="A224" s="85">
        <v>45268</v>
      </c>
      <c r="B224" s="32" t="s">
        <v>1195</v>
      </c>
      <c r="C224" s="31" t="s">
        <v>1196</v>
      </c>
      <c r="D224" s="31" t="s">
        <v>1040</v>
      </c>
      <c r="E224" s="31" t="s">
        <v>575</v>
      </c>
      <c r="F224" s="86">
        <v>1429097</v>
      </c>
      <c r="G224" s="32">
        <v>53.5</v>
      </c>
      <c r="H224" s="32" t="s">
        <v>862</v>
      </c>
    </row>
    <row r="225" spans="1:8" ht="15" customHeight="1">
      <c r="A225" s="85">
        <v>45268</v>
      </c>
      <c r="B225" s="32" t="s">
        <v>1195</v>
      </c>
      <c r="C225" s="31" t="s">
        <v>1196</v>
      </c>
      <c r="D225" s="31" t="s">
        <v>1041</v>
      </c>
      <c r="E225" s="31" t="s">
        <v>575</v>
      </c>
      <c r="F225" s="86">
        <v>1731478</v>
      </c>
      <c r="G225" s="32">
        <v>53.27</v>
      </c>
      <c r="H225" s="32" t="s">
        <v>862</v>
      </c>
    </row>
    <row r="226" spans="1:8" ht="15" customHeight="1">
      <c r="A226" s="85">
        <v>45268</v>
      </c>
      <c r="B226" s="32" t="s">
        <v>1195</v>
      </c>
      <c r="C226" s="31" t="s">
        <v>1196</v>
      </c>
      <c r="D226" s="31" t="s">
        <v>884</v>
      </c>
      <c r="E226" s="31" t="s">
        <v>575</v>
      </c>
      <c r="F226" s="86">
        <v>614648</v>
      </c>
      <c r="G226" s="32">
        <v>52.31</v>
      </c>
      <c r="H226" s="32" t="s">
        <v>862</v>
      </c>
    </row>
    <row r="227" spans="1:8" ht="15" customHeight="1">
      <c r="A227" s="85">
        <v>45268</v>
      </c>
      <c r="B227" s="32" t="s">
        <v>1195</v>
      </c>
      <c r="C227" s="31" t="s">
        <v>1196</v>
      </c>
      <c r="D227" s="31" t="s">
        <v>1242</v>
      </c>
      <c r="E227" s="31" t="s">
        <v>575</v>
      </c>
      <c r="F227" s="86">
        <v>2000000</v>
      </c>
      <c r="G227" s="32">
        <v>52.55</v>
      </c>
      <c r="H227" s="32" t="s">
        <v>862</v>
      </c>
    </row>
    <row r="228" spans="1:8" ht="15" customHeight="1">
      <c r="A228" s="85">
        <v>45268</v>
      </c>
      <c r="B228" s="32" t="s">
        <v>1198</v>
      </c>
      <c r="C228" s="31" t="s">
        <v>1199</v>
      </c>
      <c r="D228" s="31" t="s">
        <v>576</v>
      </c>
      <c r="E228" s="31" t="s">
        <v>575</v>
      </c>
      <c r="F228" s="86">
        <v>5294758</v>
      </c>
      <c r="G228" s="32">
        <v>60.4</v>
      </c>
      <c r="H228" s="32" t="s">
        <v>862</v>
      </c>
    </row>
    <row r="229" spans="1:8" ht="15" customHeight="1">
      <c r="A229" s="85">
        <v>45268</v>
      </c>
      <c r="B229" s="32" t="s">
        <v>1243</v>
      </c>
      <c r="C229" s="31" t="s">
        <v>1244</v>
      </c>
      <c r="D229" s="31" t="s">
        <v>1245</v>
      </c>
      <c r="E229" s="31" t="s">
        <v>575</v>
      </c>
      <c r="F229" s="86">
        <v>293527</v>
      </c>
      <c r="G229" s="32">
        <v>99.8</v>
      </c>
      <c r="H229" s="32" t="s">
        <v>862</v>
      </c>
    </row>
    <row r="230" spans="1:8" ht="15" customHeight="1">
      <c r="A230" s="85">
        <v>45268</v>
      </c>
      <c r="B230" s="32" t="s">
        <v>483</v>
      </c>
      <c r="C230" s="31" t="s">
        <v>1200</v>
      </c>
      <c r="D230" s="31" t="s">
        <v>576</v>
      </c>
      <c r="E230" s="31" t="s">
        <v>575</v>
      </c>
      <c r="F230" s="86">
        <v>1631180</v>
      </c>
      <c r="G230" s="32">
        <v>548.66999999999996</v>
      </c>
      <c r="H230" s="32" t="s">
        <v>862</v>
      </c>
    </row>
    <row r="231" spans="1:8" ht="15" customHeight="1">
      <c r="A231" s="85">
        <v>45268</v>
      </c>
      <c r="B231" s="32" t="s">
        <v>1201</v>
      </c>
      <c r="C231" s="31" t="s">
        <v>1202</v>
      </c>
      <c r="D231" s="31" t="s">
        <v>576</v>
      </c>
      <c r="E231" s="31" t="s">
        <v>575</v>
      </c>
      <c r="F231" s="86">
        <v>2411306</v>
      </c>
      <c r="G231" s="32">
        <v>18.690000000000001</v>
      </c>
      <c r="H231" s="32" t="s">
        <v>862</v>
      </c>
    </row>
    <row r="232" spans="1:8" ht="15" customHeight="1">
      <c r="A232" s="85">
        <v>45268</v>
      </c>
      <c r="B232" s="32" t="s">
        <v>209</v>
      </c>
      <c r="C232" s="31" t="s">
        <v>1203</v>
      </c>
      <c r="D232" s="31" t="s">
        <v>576</v>
      </c>
      <c r="E232" s="31" t="s">
        <v>575</v>
      </c>
      <c r="F232" s="86">
        <v>4086364</v>
      </c>
      <c r="G232" s="32">
        <v>266.95</v>
      </c>
      <c r="H232" s="32" t="s">
        <v>862</v>
      </c>
    </row>
    <row r="233" spans="1:8" ht="15" customHeight="1">
      <c r="A233" s="85">
        <v>45268</v>
      </c>
      <c r="B233" s="32" t="s">
        <v>1034</v>
      </c>
      <c r="C233" s="31" t="s">
        <v>1035</v>
      </c>
      <c r="D233" s="31" t="s">
        <v>918</v>
      </c>
      <c r="E233" s="31" t="s">
        <v>575</v>
      </c>
      <c r="F233" s="86">
        <v>102789</v>
      </c>
      <c r="G233" s="32">
        <v>1161.77</v>
      </c>
      <c r="H233" s="32" t="s">
        <v>862</v>
      </c>
    </row>
    <row r="234" spans="1:8" ht="15" customHeight="1">
      <c r="A234" s="85">
        <v>45268</v>
      </c>
      <c r="B234" s="32" t="s">
        <v>974</v>
      </c>
      <c r="C234" s="31" t="s">
        <v>975</v>
      </c>
      <c r="D234" s="31" t="s">
        <v>891</v>
      </c>
      <c r="E234" s="31" t="s">
        <v>575</v>
      </c>
      <c r="F234" s="86">
        <v>40070340</v>
      </c>
      <c r="G234" s="32">
        <v>23.77</v>
      </c>
      <c r="H234" s="32" t="s">
        <v>862</v>
      </c>
    </row>
    <row r="235" spans="1:8" ht="15" customHeight="1">
      <c r="A235" s="85">
        <v>45268</v>
      </c>
      <c r="B235" s="32" t="s">
        <v>974</v>
      </c>
      <c r="C235" s="31" t="s">
        <v>975</v>
      </c>
      <c r="D235" s="31" t="s">
        <v>576</v>
      </c>
      <c r="E235" s="31" t="s">
        <v>575</v>
      </c>
      <c r="F235" s="86">
        <v>21350003</v>
      </c>
      <c r="G235" s="32">
        <v>23.82</v>
      </c>
      <c r="H235" s="32" t="s">
        <v>862</v>
      </c>
    </row>
    <row r="236" spans="1:8" ht="15" customHeight="1">
      <c r="A236" s="85">
        <v>45268</v>
      </c>
      <c r="B236" s="32" t="s">
        <v>996</v>
      </c>
      <c r="C236" s="31" t="s">
        <v>997</v>
      </c>
      <c r="D236" s="31" t="s">
        <v>976</v>
      </c>
      <c r="E236" s="31" t="s">
        <v>575</v>
      </c>
      <c r="F236" s="86">
        <v>3504661</v>
      </c>
      <c r="G236" s="32">
        <v>95.8</v>
      </c>
      <c r="H236" s="32" t="s">
        <v>862</v>
      </c>
    </row>
    <row r="237" spans="1:8" ht="15" customHeight="1">
      <c r="A237" s="85">
        <v>45268</v>
      </c>
      <c r="B237" s="32" t="s">
        <v>1204</v>
      </c>
      <c r="C237" s="31" t="s">
        <v>1205</v>
      </c>
      <c r="D237" s="31" t="s">
        <v>1246</v>
      </c>
      <c r="E237" s="31" t="s">
        <v>575</v>
      </c>
      <c r="F237" s="86">
        <v>230000</v>
      </c>
      <c r="G237" s="32">
        <v>436.4</v>
      </c>
      <c r="H237" s="32" t="s">
        <v>862</v>
      </c>
    </row>
    <row r="238" spans="1:8" ht="15" customHeight="1">
      <c r="A238" s="85">
        <v>45268</v>
      </c>
      <c r="B238" s="32" t="s">
        <v>998</v>
      </c>
      <c r="C238" s="31" t="s">
        <v>999</v>
      </c>
      <c r="D238" s="31" t="s">
        <v>1048</v>
      </c>
      <c r="E238" s="31" t="s">
        <v>575</v>
      </c>
      <c r="F238" s="86">
        <v>199174</v>
      </c>
      <c r="G238" s="32">
        <v>5.45</v>
      </c>
      <c r="H238" s="32" t="s">
        <v>862</v>
      </c>
    </row>
    <row r="239" spans="1:8" ht="15" customHeight="1">
      <c r="A239" s="85">
        <v>45268</v>
      </c>
      <c r="B239" s="32" t="s">
        <v>998</v>
      </c>
      <c r="C239" s="31" t="s">
        <v>999</v>
      </c>
      <c r="D239" s="31" t="s">
        <v>1048</v>
      </c>
      <c r="E239" s="31" t="s">
        <v>575</v>
      </c>
      <c r="F239" s="86">
        <v>200000</v>
      </c>
      <c r="G239" s="32">
        <v>5.32</v>
      </c>
      <c r="H239" s="32" t="s">
        <v>862</v>
      </c>
    </row>
    <row r="240" spans="1:8" ht="15" customHeight="1">
      <c r="A240" s="85">
        <v>45268</v>
      </c>
      <c r="B240" s="32" t="s">
        <v>998</v>
      </c>
      <c r="C240" s="31" t="s">
        <v>999</v>
      </c>
      <c r="D240" s="31" t="s">
        <v>1047</v>
      </c>
      <c r="E240" s="31" t="s">
        <v>575</v>
      </c>
      <c r="F240" s="86">
        <v>289916</v>
      </c>
      <c r="G240" s="32">
        <v>5.37</v>
      </c>
      <c r="H240" s="32" t="s">
        <v>862</v>
      </c>
    </row>
    <row r="241" spans="1:8" ht="15" customHeight="1">
      <c r="A241" s="85">
        <v>45268</v>
      </c>
      <c r="B241" s="32" t="s">
        <v>998</v>
      </c>
      <c r="C241" s="31" t="s">
        <v>999</v>
      </c>
      <c r="D241" s="31" t="s">
        <v>1050</v>
      </c>
      <c r="E241" s="31" t="s">
        <v>575</v>
      </c>
      <c r="F241" s="86">
        <v>3124710</v>
      </c>
      <c r="G241" s="32">
        <v>5.01</v>
      </c>
      <c r="H241" s="32" t="s">
        <v>862</v>
      </c>
    </row>
    <row r="242" spans="1:8" ht="15" customHeight="1">
      <c r="A242" s="85">
        <v>45268</v>
      </c>
      <c r="B242" s="32" t="s">
        <v>998</v>
      </c>
      <c r="C242" s="31" t="s">
        <v>999</v>
      </c>
      <c r="D242" s="31" t="s">
        <v>1048</v>
      </c>
      <c r="E242" s="31" t="s">
        <v>575</v>
      </c>
      <c r="F242" s="86">
        <v>200000</v>
      </c>
      <c r="G242" s="32">
        <v>5.22</v>
      </c>
      <c r="H242" s="32" t="s">
        <v>862</v>
      </c>
    </row>
    <row r="243" spans="1:8" ht="15" customHeight="1">
      <c r="A243" s="85">
        <v>45268</v>
      </c>
      <c r="B243" s="32" t="s">
        <v>998</v>
      </c>
      <c r="C243" s="31" t="s">
        <v>999</v>
      </c>
      <c r="D243" s="31" t="s">
        <v>1048</v>
      </c>
      <c r="E243" s="31" t="s">
        <v>575</v>
      </c>
      <c r="F243" s="86">
        <v>200000</v>
      </c>
      <c r="G243" s="32">
        <v>5.28</v>
      </c>
      <c r="H243" s="32" t="s">
        <v>862</v>
      </c>
    </row>
    <row r="244" spans="1:8" ht="15" customHeight="1">
      <c r="A244" s="85">
        <v>45268</v>
      </c>
      <c r="B244" s="32" t="s">
        <v>998</v>
      </c>
      <c r="C244" s="31" t="s">
        <v>999</v>
      </c>
      <c r="D244" s="31" t="s">
        <v>1049</v>
      </c>
      <c r="E244" s="31" t="s">
        <v>575</v>
      </c>
      <c r="F244" s="86">
        <v>250000</v>
      </c>
      <c r="G244" s="32">
        <v>5.29</v>
      </c>
      <c r="H244" s="32" t="s">
        <v>862</v>
      </c>
    </row>
    <row r="245" spans="1:8" ht="15" customHeight="1">
      <c r="A245" s="85">
        <v>45268</v>
      </c>
      <c r="B245" s="32" t="s">
        <v>998</v>
      </c>
      <c r="C245" s="31" t="s">
        <v>999</v>
      </c>
      <c r="D245" s="31" t="s">
        <v>1247</v>
      </c>
      <c r="E245" s="31" t="s">
        <v>575</v>
      </c>
      <c r="F245" s="86">
        <v>448418</v>
      </c>
      <c r="G245" s="32">
        <v>5.25</v>
      </c>
      <c r="H245" s="32" t="s">
        <v>862</v>
      </c>
    </row>
    <row r="246" spans="1:8" ht="15" customHeight="1">
      <c r="A246" s="85">
        <v>45268</v>
      </c>
      <c r="B246" s="32" t="s">
        <v>1211</v>
      </c>
      <c r="C246" s="31" t="s">
        <v>1212</v>
      </c>
      <c r="D246" s="31" t="s">
        <v>576</v>
      </c>
      <c r="E246" s="31" t="s">
        <v>575</v>
      </c>
      <c r="F246" s="86">
        <v>1186921</v>
      </c>
      <c r="G246" s="32">
        <v>112.26</v>
      </c>
      <c r="H246" s="32" t="s">
        <v>862</v>
      </c>
    </row>
    <row r="247" spans="1:8" ht="15" customHeight="1">
      <c r="A247" s="85">
        <v>45268</v>
      </c>
      <c r="B247" s="32" t="s">
        <v>1051</v>
      </c>
      <c r="C247" s="31" t="s">
        <v>1052</v>
      </c>
      <c r="D247" s="31" t="s">
        <v>1053</v>
      </c>
      <c r="E247" s="31" t="s">
        <v>575</v>
      </c>
      <c r="F247" s="86">
        <v>2150000</v>
      </c>
      <c r="G247" s="32">
        <v>1</v>
      </c>
      <c r="H247" s="32" t="s">
        <v>862</v>
      </c>
    </row>
    <row r="248" spans="1:8" ht="15" customHeight="1">
      <c r="A248" s="85">
        <v>45268</v>
      </c>
      <c r="B248" s="32" t="s">
        <v>527</v>
      </c>
      <c r="C248" s="31" t="s">
        <v>1218</v>
      </c>
      <c r="D248" s="31" t="s">
        <v>576</v>
      </c>
      <c r="E248" s="31" t="s">
        <v>575</v>
      </c>
      <c r="F248" s="86">
        <v>2870926</v>
      </c>
      <c r="G248" s="32">
        <v>474.36</v>
      </c>
      <c r="H248" s="32" t="s">
        <v>862</v>
      </c>
    </row>
    <row r="249" spans="1:8" ht="15" customHeight="1">
      <c r="A249" s="85">
        <v>45268</v>
      </c>
      <c r="B249" s="32" t="s">
        <v>527</v>
      </c>
      <c r="C249" s="31" t="s">
        <v>1218</v>
      </c>
      <c r="D249" s="31" t="s">
        <v>1219</v>
      </c>
      <c r="E249" s="31" t="s">
        <v>575</v>
      </c>
      <c r="F249" s="86">
        <v>4183687</v>
      </c>
      <c r="G249" s="32">
        <v>474.32</v>
      </c>
      <c r="H249" s="32" t="s">
        <v>862</v>
      </c>
    </row>
    <row r="250" spans="1:8" ht="15" customHeight="1">
      <c r="A250" s="85">
        <v>45268</v>
      </c>
      <c r="B250" s="32" t="s">
        <v>1220</v>
      </c>
      <c r="C250" s="31" t="s">
        <v>1221</v>
      </c>
      <c r="D250" s="31" t="s">
        <v>1032</v>
      </c>
      <c r="E250" s="31" t="s">
        <v>575</v>
      </c>
      <c r="F250" s="86">
        <v>71843</v>
      </c>
      <c r="G250" s="32">
        <v>53.19</v>
      </c>
      <c r="H250" s="32" t="s">
        <v>862</v>
      </c>
    </row>
    <row r="251" spans="1:8" ht="15" customHeight="1">
      <c r="A251" s="85">
        <v>45268</v>
      </c>
      <c r="B251" s="32" t="s">
        <v>1220</v>
      </c>
      <c r="C251" s="31" t="s">
        <v>1221</v>
      </c>
      <c r="D251" s="31" t="s">
        <v>1033</v>
      </c>
      <c r="E251" s="31" t="s">
        <v>575</v>
      </c>
      <c r="F251" s="86">
        <v>123799</v>
      </c>
      <c r="G251" s="32">
        <v>54.85</v>
      </c>
      <c r="H251" s="32" t="s">
        <v>862</v>
      </c>
    </row>
    <row r="252" spans="1:8" ht="15" customHeight="1">
      <c r="A252" s="85">
        <v>45268</v>
      </c>
      <c r="B252" s="32" t="s">
        <v>1220</v>
      </c>
      <c r="C252" s="31" t="s">
        <v>1221</v>
      </c>
      <c r="D252" s="31" t="s">
        <v>1223</v>
      </c>
      <c r="E252" s="31" t="s">
        <v>575</v>
      </c>
      <c r="F252" s="86">
        <v>141923</v>
      </c>
      <c r="G252" s="32">
        <v>52.76</v>
      </c>
      <c r="H252" s="32" t="s">
        <v>862</v>
      </c>
    </row>
    <row r="253" spans="1:8" ht="15" customHeight="1">
      <c r="A253" s="85">
        <v>45268</v>
      </c>
      <c r="B253" s="32" t="s">
        <v>1220</v>
      </c>
      <c r="C253" s="31" t="s">
        <v>1221</v>
      </c>
      <c r="D253" s="31" t="s">
        <v>1222</v>
      </c>
      <c r="E253" s="31" t="s">
        <v>575</v>
      </c>
      <c r="F253" s="86">
        <v>66268</v>
      </c>
      <c r="G253" s="32">
        <v>51</v>
      </c>
      <c r="H253" s="32" t="s">
        <v>862</v>
      </c>
    </row>
    <row r="254" spans="1:8" ht="15" customHeight="1">
      <c r="A254" s="85">
        <v>45268</v>
      </c>
      <c r="B254" s="32" t="s">
        <v>1001</v>
      </c>
      <c r="C254" s="31" t="s">
        <v>1002</v>
      </c>
      <c r="D254" s="31" t="s">
        <v>890</v>
      </c>
      <c r="E254" s="31" t="s">
        <v>575</v>
      </c>
      <c r="F254" s="86">
        <v>876296</v>
      </c>
      <c r="G254" s="32">
        <v>95.88</v>
      </c>
      <c r="H254" s="32" t="s">
        <v>862</v>
      </c>
    </row>
    <row r="255" spans="1:8" ht="15" customHeight="1">
      <c r="A255" s="85">
        <v>45268</v>
      </c>
      <c r="B255" s="32" t="s">
        <v>1001</v>
      </c>
      <c r="C255" s="31" t="s">
        <v>1002</v>
      </c>
      <c r="D255" s="31" t="s">
        <v>576</v>
      </c>
      <c r="E255" s="31" t="s">
        <v>575</v>
      </c>
      <c r="F255" s="86">
        <v>1728111</v>
      </c>
      <c r="G255" s="32">
        <v>96.26</v>
      </c>
      <c r="H255" s="32" t="s">
        <v>862</v>
      </c>
    </row>
    <row r="256" spans="1:8" ht="15" customHeight="1">
      <c r="A256" s="85">
        <v>45268</v>
      </c>
      <c r="B256" s="32" t="s">
        <v>1001</v>
      </c>
      <c r="C256" s="31" t="s">
        <v>1002</v>
      </c>
      <c r="D256" s="31" t="s">
        <v>1026</v>
      </c>
      <c r="E256" s="31" t="s">
        <v>575</v>
      </c>
      <c r="F256" s="86">
        <v>766446</v>
      </c>
      <c r="G256" s="32">
        <v>95.93</v>
      </c>
      <c r="H256" s="32" t="s">
        <v>862</v>
      </c>
    </row>
    <row r="257" spans="1:8" ht="15" customHeight="1">
      <c r="A257" s="85">
        <v>45268</v>
      </c>
      <c r="B257" s="32" t="s">
        <v>1001</v>
      </c>
      <c r="C257" s="31" t="s">
        <v>1002</v>
      </c>
      <c r="D257" s="31" t="s">
        <v>891</v>
      </c>
      <c r="E257" s="31" t="s">
        <v>575</v>
      </c>
      <c r="F257" s="86">
        <v>603353</v>
      </c>
      <c r="G257" s="32">
        <v>96.64</v>
      </c>
      <c r="H257" s="32" t="s">
        <v>862</v>
      </c>
    </row>
    <row r="258" spans="1:8" ht="15" customHeight="1">
      <c r="A258" s="85">
        <v>45268</v>
      </c>
      <c r="B258" s="32" t="s">
        <v>1001</v>
      </c>
      <c r="C258" s="31" t="s">
        <v>1002</v>
      </c>
      <c r="D258" s="31" t="s">
        <v>1026</v>
      </c>
      <c r="E258" s="31" t="s">
        <v>575</v>
      </c>
      <c r="F258" s="86">
        <v>800000</v>
      </c>
      <c r="G258" s="32">
        <v>96.78</v>
      </c>
      <c r="H258" s="32" t="s">
        <v>862</v>
      </c>
    </row>
    <row r="259" spans="1:8" ht="15" customHeight="1">
      <c r="A259" s="85">
        <v>45268</v>
      </c>
      <c r="B259" s="32" t="s">
        <v>1001</v>
      </c>
      <c r="C259" s="31" t="s">
        <v>1002</v>
      </c>
      <c r="D259" s="31" t="s">
        <v>1224</v>
      </c>
      <c r="E259" s="31" t="s">
        <v>575</v>
      </c>
      <c r="F259" s="86">
        <v>521622</v>
      </c>
      <c r="G259" s="32">
        <v>97.17</v>
      </c>
      <c r="H259" s="32" t="s">
        <v>862</v>
      </c>
    </row>
    <row r="260" spans="1:8" ht="15" customHeight="1">
      <c r="A260" s="85">
        <v>45268</v>
      </c>
      <c r="B260" s="32" t="s">
        <v>1001</v>
      </c>
      <c r="C260" s="31" t="s">
        <v>1002</v>
      </c>
      <c r="D260" s="31" t="s">
        <v>1000</v>
      </c>
      <c r="E260" s="31" t="s">
        <v>575</v>
      </c>
      <c r="F260" s="86">
        <v>3390747</v>
      </c>
      <c r="G260" s="32">
        <v>96.58</v>
      </c>
      <c r="H260" s="32" t="s">
        <v>862</v>
      </c>
    </row>
    <row r="261" spans="1:8" ht="15" customHeight="1">
      <c r="A261" s="85">
        <v>45268</v>
      </c>
      <c r="B261" s="32" t="s">
        <v>1225</v>
      </c>
      <c r="C261" s="31" t="s">
        <v>1226</v>
      </c>
      <c r="D261" s="31" t="s">
        <v>890</v>
      </c>
      <c r="E261" s="31" t="s">
        <v>575</v>
      </c>
      <c r="F261" s="86">
        <v>3234008</v>
      </c>
      <c r="G261" s="32">
        <v>12.26</v>
      </c>
      <c r="H261" s="32" t="s">
        <v>862</v>
      </c>
    </row>
    <row r="262" spans="1:8" ht="15" customHeight="1">
      <c r="A262" s="85">
        <v>45268</v>
      </c>
      <c r="B262" s="32" t="s">
        <v>1225</v>
      </c>
      <c r="C262" s="31" t="s">
        <v>1226</v>
      </c>
      <c r="D262" s="31" t="s">
        <v>891</v>
      </c>
      <c r="E262" s="31" t="s">
        <v>575</v>
      </c>
      <c r="F262" s="86">
        <v>2753689</v>
      </c>
      <c r="G262" s="32">
        <v>12.36</v>
      </c>
      <c r="H262" s="32" t="s">
        <v>862</v>
      </c>
    </row>
    <row r="263" spans="1:8" ht="15" customHeight="1">
      <c r="A263" s="85">
        <v>45268</v>
      </c>
      <c r="B263" s="32" t="s">
        <v>1225</v>
      </c>
      <c r="C263" s="31" t="s">
        <v>1226</v>
      </c>
      <c r="D263" s="31" t="s">
        <v>918</v>
      </c>
      <c r="E263" s="31" t="s">
        <v>575</v>
      </c>
      <c r="F263" s="86">
        <v>2745064</v>
      </c>
      <c r="G263" s="32">
        <v>12.22</v>
      </c>
      <c r="H263" s="32" t="s">
        <v>862</v>
      </c>
    </row>
    <row r="264" spans="1:8" ht="15" customHeight="1">
      <c r="A264" s="85">
        <v>45268</v>
      </c>
      <c r="B264" s="32" t="s">
        <v>1036</v>
      </c>
      <c r="C264" s="31" t="s">
        <v>1037</v>
      </c>
      <c r="D264" s="31" t="s">
        <v>576</v>
      </c>
      <c r="E264" s="31" t="s">
        <v>575</v>
      </c>
      <c r="F264" s="86">
        <v>206695</v>
      </c>
      <c r="G264" s="32">
        <v>400.62</v>
      </c>
      <c r="H264" s="32" t="s">
        <v>862</v>
      </c>
    </row>
    <row r="265" spans="1:8" ht="15" customHeight="1">
      <c r="A265" s="85">
        <v>45268</v>
      </c>
      <c r="B265" s="32" t="s">
        <v>977</v>
      </c>
      <c r="C265" s="31" t="s">
        <v>978</v>
      </c>
      <c r="D265" s="31" t="s">
        <v>976</v>
      </c>
      <c r="E265" s="31" t="s">
        <v>575</v>
      </c>
      <c r="F265" s="86">
        <v>55500</v>
      </c>
      <c r="G265" s="32">
        <v>168.37</v>
      </c>
      <c r="H265" s="32" t="s">
        <v>862</v>
      </c>
    </row>
    <row r="266" spans="1:8" ht="15" customHeight="1">
      <c r="A266" s="85">
        <v>45268</v>
      </c>
      <c r="B266" s="32" t="s">
        <v>1038</v>
      </c>
      <c r="C266" s="31" t="s">
        <v>1039</v>
      </c>
      <c r="D266" s="31" t="s">
        <v>992</v>
      </c>
      <c r="E266" s="31" t="s">
        <v>575</v>
      </c>
      <c r="F266" s="86">
        <v>98879</v>
      </c>
      <c r="G266" s="32">
        <v>391.14</v>
      </c>
      <c r="H266" s="32" t="s">
        <v>862</v>
      </c>
    </row>
    <row r="267" spans="1:8" ht="15" customHeight="1">
      <c r="A267" s="85">
        <v>45268</v>
      </c>
      <c r="B267" s="32" t="s">
        <v>1038</v>
      </c>
      <c r="C267" s="31" t="s">
        <v>1039</v>
      </c>
      <c r="D267" s="31" t="s">
        <v>576</v>
      </c>
      <c r="E267" s="31" t="s">
        <v>575</v>
      </c>
      <c r="F267" s="86">
        <v>86676</v>
      </c>
      <c r="G267" s="32">
        <v>392.24</v>
      </c>
      <c r="H267" s="32" t="s">
        <v>862</v>
      </c>
    </row>
    <row r="268" spans="1:8" ht="15" customHeight="1">
      <c r="A268" s="85">
        <v>45268</v>
      </c>
      <c r="B268" s="32" t="s">
        <v>1042</v>
      </c>
      <c r="C268" s="31" t="s">
        <v>1043</v>
      </c>
      <c r="D268" s="31" t="s">
        <v>1044</v>
      </c>
      <c r="E268" s="31" t="s">
        <v>575</v>
      </c>
      <c r="F268" s="86">
        <v>90000</v>
      </c>
      <c r="G268" s="32">
        <v>34.64</v>
      </c>
      <c r="H268" s="32" t="s">
        <v>862</v>
      </c>
    </row>
    <row r="269" spans="1:8" ht="15" customHeight="1">
      <c r="A269" s="85">
        <v>45268</v>
      </c>
      <c r="B269" s="32" t="s">
        <v>1227</v>
      </c>
      <c r="C269" s="31" t="s">
        <v>1228</v>
      </c>
      <c r="D269" s="31" t="s">
        <v>576</v>
      </c>
      <c r="E269" s="31" t="s">
        <v>575</v>
      </c>
      <c r="F269" s="86">
        <v>909208</v>
      </c>
      <c r="G269" s="32">
        <v>104.08</v>
      </c>
      <c r="H269" s="32" t="s">
        <v>862</v>
      </c>
    </row>
    <row r="270" spans="1:8" ht="15" customHeight="1">
      <c r="A270" s="85">
        <v>45268</v>
      </c>
      <c r="B270" s="32" t="s">
        <v>738</v>
      </c>
      <c r="C270" s="31" t="s">
        <v>1229</v>
      </c>
      <c r="D270" s="31" t="s">
        <v>890</v>
      </c>
      <c r="E270" s="31" t="s">
        <v>575</v>
      </c>
      <c r="F270" s="86">
        <v>3162482</v>
      </c>
      <c r="G270" s="32">
        <v>16.37</v>
      </c>
      <c r="H270" s="32" t="s">
        <v>862</v>
      </c>
    </row>
    <row r="271" spans="1:8" ht="15" customHeight="1">
      <c r="A271" s="85">
        <v>45268</v>
      </c>
      <c r="B271" s="32" t="s">
        <v>738</v>
      </c>
      <c r="C271" s="31" t="s">
        <v>1229</v>
      </c>
      <c r="D271" s="31" t="s">
        <v>576</v>
      </c>
      <c r="E271" s="31" t="s">
        <v>575</v>
      </c>
      <c r="F271" s="86">
        <v>4957054</v>
      </c>
      <c r="G271" s="32">
        <v>16.34</v>
      </c>
      <c r="H271" s="32" t="s">
        <v>862</v>
      </c>
    </row>
    <row r="272" spans="1:8" ht="15" customHeight="1">
      <c r="A272" s="85">
        <v>45268</v>
      </c>
      <c r="B272" s="32" t="s">
        <v>738</v>
      </c>
      <c r="C272" s="31" t="s">
        <v>1229</v>
      </c>
      <c r="D272" s="31" t="s">
        <v>891</v>
      </c>
      <c r="E272" s="31" t="s">
        <v>575</v>
      </c>
      <c r="F272" s="86">
        <v>4485361</v>
      </c>
      <c r="G272" s="32">
        <v>16.05</v>
      </c>
      <c r="H272" s="32" t="s">
        <v>862</v>
      </c>
    </row>
    <row r="273" spans="1:8" ht="15" customHeight="1">
      <c r="A273" s="85">
        <v>45268</v>
      </c>
      <c r="B273" s="32" t="s">
        <v>738</v>
      </c>
      <c r="C273" s="31" t="s">
        <v>1229</v>
      </c>
      <c r="D273" s="31" t="s">
        <v>918</v>
      </c>
      <c r="E273" s="31" t="s">
        <v>575</v>
      </c>
      <c r="F273" s="86">
        <v>1360861</v>
      </c>
      <c r="G273" s="32">
        <v>15.88</v>
      </c>
      <c r="H273" s="32" t="s">
        <v>862</v>
      </c>
    </row>
    <row r="274" spans="1:8" ht="15" customHeight="1">
      <c r="A274" s="85">
        <v>45268</v>
      </c>
      <c r="B274" s="32" t="s">
        <v>306</v>
      </c>
      <c r="C274" s="31" t="s">
        <v>1248</v>
      </c>
      <c r="D274" s="31" t="s">
        <v>1249</v>
      </c>
      <c r="E274" s="31" t="s">
        <v>575</v>
      </c>
      <c r="F274" s="86">
        <v>93569368</v>
      </c>
      <c r="G274" s="32">
        <v>120.5</v>
      </c>
      <c r="H274" s="32" t="s">
        <v>862</v>
      </c>
    </row>
    <row r="275" spans="1:8" ht="15" customHeight="1">
      <c r="A275" s="85"/>
      <c r="B275" s="32"/>
      <c r="C275" s="31"/>
      <c r="D275" s="31"/>
      <c r="E275" s="31"/>
      <c r="F275" s="86"/>
      <c r="G275" s="32"/>
      <c r="H275" s="32"/>
    </row>
    <row r="276" spans="1:8" ht="15" customHeight="1">
      <c r="A276" s="85"/>
      <c r="B276" s="32"/>
      <c r="C276" s="31"/>
      <c r="D276" s="31"/>
      <c r="E276" s="31"/>
      <c r="F276" s="86"/>
      <c r="G276" s="32"/>
      <c r="H276" s="32"/>
    </row>
    <row r="277" spans="1:8" ht="15" customHeight="1">
      <c r="A277" s="85"/>
      <c r="B277" s="32"/>
      <c r="C277" s="31"/>
      <c r="D277" s="31"/>
      <c r="E277" s="31"/>
      <c r="F277" s="86"/>
      <c r="G277" s="32"/>
      <c r="H277" s="32"/>
    </row>
    <row r="278" spans="1:8" ht="15" customHeight="1">
      <c r="A278" s="85"/>
      <c r="B278" s="32"/>
      <c r="C278" s="31"/>
      <c r="D278" s="31"/>
      <c r="E278" s="31"/>
      <c r="F278" s="86"/>
      <c r="G278" s="32"/>
      <c r="H278" s="32"/>
    </row>
    <row r="279" spans="1:8" ht="15" customHeight="1">
      <c r="A279" s="85"/>
      <c r="B279" s="32"/>
      <c r="C279" s="31"/>
      <c r="D279" s="31"/>
      <c r="E279" s="31"/>
      <c r="F279" s="86"/>
      <c r="G279" s="32"/>
      <c r="H279" s="32"/>
    </row>
    <row r="280" spans="1:8" ht="15" customHeight="1">
      <c r="A280" s="85"/>
      <c r="B280" s="32"/>
      <c r="C280" s="31"/>
      <c r="D280" s="31"/>
      <c r="E280" s="31"/>
      <c r="F280" s="86"/>
      <c r="G280" s="32"/>
      <c r="H280" s="32"/>
    </row>
    <row r="281" spans="1:8" ht="15" customHeight="1">
      <c r="A281" s="85"/>
      <c r="B281" s="32"/>
      <c r="C281" s="31"/>
      <c r="D281" s="31"/>
      <c r="E281" s="31"/>
      <c r="F281" s="86"/>
      <c r="G281" s="32"/>
      <c r="H281" s="32"/>
    </row>
    <row r="282" spans="1:8" ht="15" customHeight="1">
      <c r="A282" s="85"/>
      <c r="B282" s="32"/>
      <c r="C282" s="31"/>
      <c r="D282" s="31"/>
      <c r="E282" s="31"/>
      <c r="F282" s="86"/>
      <c r="G282" s="32"/>
      <c r="H282" s="32"/>
    </row>
    <row r="283" spans="1:8" ht="15" customHeight="1">
      <c r="A283" s="85"/>
      <c r="B283" s="32"/>
      <c r="C283" s="31"/>
      <c r="D283" s="31"/>
      <c r="E283" s="31"/>
      <c r="F283" s="86"/>
      <c r="G283" s="32"/>
      <c r="H283" s="32"/>
    </row>
    <row r="284" spans="1:8" ht="15" customHeight="1">
      <c r="A284" s="85"/>
      <c r="B284" s="32"/>
      <c r="C284" s="31"/>
      <c r="D284" s="31"/>
      <c r="E284" s="31"/>
      <c r="F284" s="86"/>
      <c r="G284" s="32"/>
      <c r="H284" s="32"/>
    </row>
    <row r="285" spans="1:8" ht="15" customHeight="1">
      <c r="A285" s="85"/>
      <c r="B285" s="32"/>
      <c r="C285" s="31"/>
      <c r="D285" s="31"/>
      <c r="E285" s="31"/>
      <c r="F285" s="86"/>
      <c r="G285" s="32"/>
      <c r="H285" s="32"/>
    </row>
  </sheetData>
  <mergeCells count="3">
    <mergeCell ref="A5:B5"/>
    <mergeCell ref="C5:D5"/>
    <mergeCell ref="B7:C7"/>
  </mergeCells>
  <hyperlinks>
    <hyperlink ref="E6" location="Main!A1" display="Back To Main Page" xr:uid="{00000000-0004-0000-0400-000000000000}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468"/>
  <sheetViews>
    <sheetView topLeftCell="A9" zoomScale="80" zoomScaleNormal="80" workbookViewId="0">
      <selection activeCell="P25" sqref="P2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5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7"/>
      <c r="G2" s="87"/>
      <c r="H2" s="87"/>
      <c r="I2" s="87"/>
      <c r="J2" s="22"/>
      <c r="K2" s="87"/>
      <c r="L2" s="87"/>
      <c r="M2" s="87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8"/>
      <c r="L3" s="87"/>
      <c r="M3" s="87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9"/>
      <c r="J4" s="3"/>
      <c r="K4" s="88"/>
      <c r="L4" s="87"/>
      <c r="M4" s="87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5"/>
      <c r="M5" s="90" t="s">
        <v>310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91" t="s">
        <v>919</v>
      </c>
      <c r="D6" s="1"/>
      <c r="E6" s="1"/>
      <c r="F6" s="6"/>
      <c r="G6" s="6"/>
      <c r="H6" s="6"/>
      <c r="I6" s="6"/>
      <c r="J6" s="1"/>
      <c r="K6" s="6"/>
      <c r="L6" s="6"/>
      <c r="M6" s="92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2">
        <f>Main!B10</f>
        <v>45271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3" t="s">
        <v>577</v>
      </c>
      <c r="C8" s="93"/>
      <c r="D8" s="93"/>
      <c r="E8" s="93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4" t="s">
        <v>16</v>
      </c>
      <c r="B9" s="95" t="s">
        <v>566</v>
      </c>
      <c r="C9" s="95"/>
      <c r="D9" s="96" t="s">
        <v>578</v>
      </c>
      <c r="E9" s="95" t="s">
        <v>579</v>
      </c>
      <c r="F9" s="95" t="s">
        <v>580</v>
      </c>
      <c r="G9" s="95" t="s">
        <v>581</v>
      </c>
      <c r="H9" s="95" t="s">
        <v>582</v>
      </c>
      <c r="I9" s="95" t="s">
        <v>583</v>
      </c>
      <c r="J9" s="94" t="s">
        <v>584</v>
      </c>
      <c r="K9" s="95" t="s">
        <v>585</v>
      </c>
      <c r="L9" s="97" t="s">
        <v>586</v>
      </c>
      <c r="M9" s="97" t="s">
        <v>587</v>
      </c>
      <c r="N9" s="95" t="s">
        <v>588</v>
      </c>
      <c r="O9" s="330" t="s">
        <v>589</v>
      </c>
      <c r="P9" s="233" t="s">
        <v>590</v>
      </c>
      <c r="Q9" s="233" t="s">
        <v>880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81">
        <v>1</v>
      </c>
      <c r="B10" s="282">
        <v>45189</v>
      </c>
      <c r="C10" s="283"/>
      <c r="D10" s="284" t="s">
        <v>211</v>
      </c>
      <c r="E10" s="285" t="s">
        <v>591</v>
      </c>
      <c r="F10" s="223">
        <v>2335</v>
      </c>
      <c r="G10" s="218">
        <v>2235</v>
      </c>
      <c r="H10" s="223">
        <v>2451</v>
      </c>
      <c r="I10" s="223" t="s">
        <v>872</v>
      </c>
      <c r="J10" s="286" t="s">
        <v>980</v>
      </c>
      <c r="K10" s="286">
        <f t="shared" ref="K10" si="0">H10-F10</f>
        <v>116</v>
      </c>
      <c r="L10" s="287">
        <f>(F10*-0.3)/100</f>
        <v>-7.0049999999999999</v>
      </c>
      <c r="M10" s="288">
        <f t="shared" ref="M10" si="1">(K10+L10)/F10</f>
        <v>4.6678800856531054E-2</v>
      </c>
      <c r="N10" s="286" t="s">
        <v>594</v>
      </c>
      <c r="O10" s="289">
        <v>45266</v>
      </c>
      <c r="P10" s="290"/>
      <c r="Q10" s="275">
        <v>45203</v>
      </c>
      <c r="S10" s="37" t="s">
        <v>593</v>
      </c>
    </row>
    <row r="11" spans="1:27" ht="15" customHeight="1">
      <c r="A11" s="225">
        <v>2</v>
      </c>
      <c r="B11" s="221">
        <v>45190</v>
      </c>
      <c r="C11" s="226"/>
      <c r="D11" s="230" t="s">
        <v>547</v>
      </c>
      <c r="E11" s="227" t="s">
        <v>591</v>
      </c>
      <c r="F11" s="220" t="s">
        <v>873</v>
      </c>
      <c r="G11" s="222">
        <v>276</v>
      </c>
      <c r="H11" s="220"/>
      <c r="I11" s="220" t="s">
        <v>874</v>
      </c>
      <c r="J11" s="222" t="s">
        <v>592</v>
      </c>
      <c r="K11" s="222"/>
      <c r="L11" s="224"/>
      <c r="M11" s="228"/>
      <c r="N11" s="222"/>
      <c r="O11" s="229"/>
      <c r="P11" s="224">
        <f>VLOOKUP(D11,'MidCap Intra'!$B$11:$C$568,2,0)</f>
        <v>299.35000000000002</v>
      </c>
      <c r="Q11" s="275">
        <v>45208</v>
      </c>
      <c r="S11" s="37" t="s">
        <v>785</v>
      </c>
    </row>
    <row r="12" spans="1:27" ht="15" customHeight="1">
      <c r="A12" s="225">
        <v>3</v>
      </c>
      <c r="B12" s="221">
        <v>45212</v>
      </c>
      <c r="C12" s="226"/>
      <c r="D12" s="230" t="s">
        <v>229</v>
      </c>
      <c r="E12" s="227" t="s">
        <v>888</v>
      </c>
      <c r="F12" s="220" t="s">
        <v>889</v>
      </c>
      <c r="G12" s="222">
        <v>3321</v>
      </c>
      <c r="H12" s="220"/>
      <c r="I12" s="220" t="s">
        <v>876</v>
      </c>
      <c r="J12" s="222" t="s">
        <v>592</v>
      </c>
      <c r="K12" s="222"/>
      <c r="L12" s="224"/>
      <c r="M12" s="228"/>
      <c r="N12" s="222"/>
      <c r="O12" s="229"/>
      <c r="P12" s="224">
        <f>VLOOKUP(D12,'MidCap Intra'!$B$11:$C$568,2,0)</f>
        <v>3626.7</v>
      </c>
      <c r="Q12" s="275">
        <v>45218</v>
      </c>
      <c r="S12" s="37" t="s">
        <v>593</v>
      </c>
    </row>
    <row r="13" spans="1:27" ht="15" customHeight="1">
      <c r="A13" s="281">
        <v>4</v>
      </c>
      <c r="B13" s="282">
        <v>45224</v>
      </c>
      <c r="C13" s="283"/>
      <c r="D13" s="284" t="s">
        <v>138</v>
      </c>
      <c r="E13" s="285" t="s">
        <v>591</v>
      </c>
      <c r="F13" s="223">
        <v>916</v>
      </c>
      <c r="G13" s="218">
        <v>870</v>
      </c>
      <c r="H13" s="223">
        <v>972.5</v>
      </c>
      <c r="I13" s="223" t="s">
        <v>881</v>
      </c>
      <c r="J13" s="286" t="s">
        <v>952</v>
      </c>
      <c r="K13" s="286">
        <f t="shared" ref="K13" si="2">H13-F13</f>
        <v>56.5</v>
      </c>
      <c r="L13" s="287">
        <f>(F13*-0.3)/100</f>
        <v>-2.7480000000000002</v>
      </c>
      <c r="M13" s="288">
        <f t="shared" ref="M13" si="3">(K13+L13)/F13</f>
        <v>5.8681222707423583E-2</v>
      </c>
      <c r="N13" s="286" t="s">
        <v>594</v>
      </c>
      <c r="O13" s="289">
        <v>45264</v>
      </c>
      <c r="P13" s="290"/>
      <c r="Q13" s="275">
        <v>45225</v>
      </c>
      <c r="S13" s="37" t="s">
        <v>593</v>
      </c>
    </row>
    <row r="14" spans="1:27" ht="15" customHeight="1">
      <c r="A14" s="281">
        <v>5</v>
      </c>
      <c r="B14" s="282">
        <v>45236</v>
      </c>
      <c r="C14" s="283"/>
      <c r="D14" s="284" t="s">
        <v>769</v>
      </c>
      <c r="E14" s="285" t="s">
        <v>591</v>
      </c>
      <c r="F14" s="223">
        <v>189.5</v>
      </c>
      <c r="G14" s="218">
        <v>177</v>
      </c>
      <c r="H14" s="223">
        <v>200</v>
      </c>
      <c r="I14" s="223" t="s">
        <v>886</v>
      </c>
      <c r="J14" s="286" t="s">
        <v>935</v>
      </c>
      <c r="K14" s="286">
        <f t="shared" ref="K14" si="4">H14-F14</f>
        <v>10.5</v>
      </c>
      <c r="L14" s="287">
        <f>(F14*-0.3)/100</f>
        <v>-0.56850000000000001</v>
      </c>
      <c r="M14" s="288">
        <f t="shared" ref="M14" si="5">(K14+L14)/F14</f>
        <v>5.24089709762533E-2</v>
      </c>
      <c r="N14" s="286" t="s">
        <v>594</v>
      </c>
      <c r="O14" s="289">
        <v>45261</v>
      </c>
      <c r="P14" s="290"/>
      <c r="Q14" s="275"/>
      <c r="S14" s="37" t="s">
        <v>593</v>
      </c>
    </row>
    <row r="15" spans="1:27" ht="15" customHeight="1">
      <c r="A15" s="225">
        <v>6</v>
      </c>
      <c r="B15" s="221">
        <v>45238</v>
      </c>
      <c r="C15" s="226"/>
      <c r="D15" s="230" t="s">
        <v>429</v>
      </c>
      <c r="E15" s="227" t="s">
        <v>906</v>
      </c>
      <c r="F15" s="220" t="s">
        <v>905</v>
      </c>
      <c r="G15" s="222">
        <v>102.9</v>
      </c>
      <c r="H15" s="220"/>
      <c r="I15" s="220" t="s">
        <v>887</v>
      </c>
      <c r="J15" s="222" t="s">
        <v>592</v>
      </c>
      <c r="K15" s="222"/>
      <c r="L15" s="224"/>
      <c r="M15" s="228"/>
      <c r="N15" s="222"/>
      <c r="O15" s="229"/>
      <c r="P15" s="224">
        <f>VLOOKUP(D15,'MidCap Intra'!$B$11:$C$568,2,0)</f>
        <v>109.95</v>
      </c>
      <c r="Q15" s="275"/>
      <c r="S15" s="37" t="s">
        <v>593</v>
      </c>
    </row>
    <row r="16" spans="1:27" ht="15" customHeight="1">
      <c r="A16" s="225">
        <v>7</v>
      </c>
      <c r="B16" s="221">
        <v>45247</v>
      </c>
      <c r="C16" s="226"/>
      <c r="D16" s="230" t="s">
        <v>58</v>
      </c>
      <c r="E16" s="227" t="s">
        <v>591</v>
      </c>
      <c r="F16" s="220" t="s">
        <v>892</v>
      </c>
      <c r="G16" s="222">
        <v>163</v>
      </c>
      <c r="H16" s="220"/>
      <c r="I16" s="220" t="s">
        <v>893</v>
      </c>
      <c r="J16" s="222" t="s">
        <v>592</v>
      </c>
      <c r="K16" s="222"/>
      <c r="L16" s="224"/>
      <c r="M16" s="228"/>
      <c r="N16" s="222"/>
      <c r="O16" s="229"/>
      <c r="P16" s="224">
        <f>VLOOKUP(D16,'MidCap Intra'!$B$11:$C$568,2,0)</f>
        <v>174.9</v>
      </c>
      <c r="Q16" s="275"/>
      <c r="S16" s="37" t="s">
        <v>785</v>
      </c>
    </row>
    <row r="17" spans="1:39" ht="15" customHeight="1">
      <c r="A17" s="281">
        <v>8</v>
      </c>
      <c r="B17" s="282">
        <v>45247</v>
      </c>
      <c r="C17" s="283"/>
      <c r="D17" s="284" t="s">
        <v>54</v>
      </c>
      <c r="E17" s="285" t="s">
        <v>591</v>
      </c>
      <c r="F17" s="223">
        <v>422.5</v>
      </c>
      <c r="G17" s="218">
        <v>390</v>
      </c>
      <c r="H17" s="223">
        <v>457.5</v>
      </c>
      <c r="I17" s="223" t="s">
        <v>894</v>
      </c>
      <c r="J17" s="286" t="s">
        <v>931</v>
      </c>
      <c r="K17" s="286">
        <f t="shared" ref="K17" si="6">H17-F17</f>
        <v>35</v>
      </c>
      <c r="L17" s="287">
        <f>(F17*-0.3)/100</f>
        <v>-1.2675000000000001</v>
      </c>
      <c r="M17" s="288">
        <f t="shared" ref="M17" si="7">(K17+L17)/F17</f>
        <v>7.9840236686390537E-2</v>
      </c>
      <c r="N17" s="286" t="s">
        <v>594</v>
      </c>
      <c r="O17" s="289">
        <v>45264</v>
      </c>
      <c r="P17" s="290"/>
      <c r="Q17" s="275"/>
      <c r="S17" s="37" t="s">
        <v>593</v>
      </c>
    </row>
    <row r="18" spans="1:39" ht="15" customHeight="1">
      <c r="A18" s="225">
        <v>9</v>
      </c>
      <c r="B18" s="221">
        <v>45250</v>
      </c>
      <c r="C18" s="226"/>
      <c r="D18" s="230" t="s">
        <v>300</v>
      </c>
      <c r="E18" s="227" t="s">
        <v>591</v>
      </c>
      <c r="F18" s="220" t="s">
        <v>895</v>
      </c>
      <c r="G18" s="222">
        <v>34.35</v>
      </c>
      <c r="H18" s="220"/>
      <c r="I18" s="220" t="s">
        <v>896</v>
      </c>
      <c r="J18" s="222" t="s">
        <v>592</v>
      </c>
      <c r="K18" s="222"/>
      <c r="L18" s="224"/>
      <c r="M18" s="228"/>
      <c r="N18" s="222"/>
      <c r="O18" s="229"/>
      <c r="P18" s="224">
        <f>VLOOKUP(D18,'MidCap Intra'!$B$11:$C$568,2,0)</f>
        <v>36.65</v>
      </c>
      <c r="Q18" s="275"/>
      <c r="S18" s="37" t="s">
        <v>593</v>
      </c>
    </row>
    <row r="19" spans="1:39" ht="15" customHeight="1">
      <c r="A19" s="281">
        <v>10</v>
      </c>
      <c r="B19" s="282">
        <v>45250</v>
      </c>
      <c r="C19" s="283"/>
      <c r="D19" s="284" t="s">
        <v>490</v>
      </c>
      <c r="E19" s="285" t="s">
        <v>591</v>
      </c>
      <c r="F19" s="223">
        <v>164</v>
      </c>
      <c r="G19" s="218">
        <v>152</v>
      </c>
      <c r="H19" s="223">
        <v>174.25</v>
      </c>
      <c r="I19" s="223" t="s">
        <v>897</v>
      </c>
      <c r="J19" s="286" t="s">
        <v>942</v>
      </c>
      <c r="K19" s="286">
        <f t="shared" ref="K19" si="8">H19-F19</f>
        <v>10.25</v>
      </c>
      <c r="L19" s="287">
        <f>(F19*-0.3)/100</f>
        <v>-0.49199999999999994</v>
      </c>
      <c r="M19" s="288">
        <f t="shared" ref="M19" si="9">(K19+L19)/F19</f>
        <v>5.9500000000000004E-2</v>
      </c>
      <c r="N19" s="286" t="s">
        <v>594</v>
      </c>
      <c r="O19" s="289">
        <v>45264</v>
      </c>
      <c r="P19" s="290"/>
      <c r="Q19" s="275"/>
      <c r="S19" s="37" t="s">
        <v>593</v>
      </c>
    </row>
    <row r="20" spans="1:39" ht="15" customHeight="1">
      <c r="A20" s="281">
        <v>11</v>
      </c>
      <c r="B20" s="282">
        <v>45252</v>
      </c>
      <c r="C20" s="283"/>
      <c r="D20" s="284" t="s">
        <v>507</v>
      </c>
      <c r="E20" s="285" t="s">
        <v>591</v>
      </c>
      <c r="F20" s="223">
        <v>2805</v>
      </c>
      <c r="G20" s="218">
        <v>2540</v>
      </c>
      <c r="H20" s="223">
        <v>2990</v>
      </c>
      <c r="I20" s="223" t="s">
        <v>903</v>
      </c>
      <c r="J20" s="286" t="s">
        <v>981</v>
      </c>
      <c r="K20" s="286">
        <f t="shared" ref="K20" si="10">H20-F20</f>
        <v>185</v>
      </c>
      <c r="L20" s="287">
        <f>(F20*-0.3)/100</f>
        <v>-8.4149999999999991</v>
      </c>
      <c r="M20" s="288">
        <f t="shared" ref="M20" si="11">(K20+L20)/F20</f>
        <v>6.2953654188948313E-2</v>
      </c>
      <c r="N20" s="286" t="s">
        <v>594</v>
      </c>
      <c r="O20" s="289">
        <v>45266</v>
      </c>
      <c r="P20" s="290"/>
      <c r="Q20" s="275"/>
      <c r="S20" s="37" t="s">
        <v>593</v>
      </c>
    </row>
    <row r="21" spans="1:39" ht="15" customHeight="1">
      <c r="A21" s="281">
        <v>12</v>
      </c>
      <c r="B21" s="282">
        <v>45258</v>
      </c>
      <c r="C21" s="283"/>
      <c r="D21" s="284" t="s">
        <v>168</v>
      </c>
      <c r="E21" s="285" t="s">
        <v>591</v>
      </c>
      <c r="F21" s="223">
        <v>5410</v>
      </c>
      <c r="G21" s="218">
        <v>4990</v>
      </c>
      <c r="H21" s="223">
        <v>5695</v>
      </c>
      <c r="I21" s="223" t="s">
        <v>869</v>
      </c>
      <c r="J21" s="286" t="s">
        <v>1059</v>
      </c>
      <c r="K21" s="286">
        <f t="shared" ref="K21" si="12">H21-F21</f>
        <v>285</v>
      </c>
      <c r="L21" s="287">
        <f>(F21*-0.3)/100</f>
        <v>-16.23</v>
      </c>
      <c r="M21" s="288">
        <f t="shared" ref="M21" si="13">(K21+L21)/F21</f>
        <v>4.9680221811460257E-2</v>
      </c>
      <c r="N21" s="286" t="s">
        <v>594</v>
      </c>
      <c r="O21" s="289">
        <v>45268</v>
      </c>
      <c r="P21" s="290"/>
      <c r="Q21" s="275"/>
      <c r="S21" s="37" t="s">
        <v>593</v>
      </c>
    </row>
    <row r="22" spans="1:39" ht="15" customHeight="1">
      <c r="A22" s="281">
        <v>13</v>
      </c>
      <c r="B22" s="282">
        <v>45260</v>
      </c>
      <c r="C22" s="283"/>
      <c r="D22" s="284" t="s">
        <v>52</v>
      </c>
      <c r="E22" s="285" t="s">
        <v>591</v>
      </c>
      <c r="F22" s="223">
        <v>828</v>
      </c>
      <c r="G22" s="218">
        <v>780</v>
      </c>
      <c r="H22" s="223">
        <v>875</v>
      </c>
      <c r="I22" s="223" t="s">
        <v>913</v>
      </c>
      <c r="J22" s="286" t="s">
        <v>932</v>
      </c>
      <c r="K22" s="286">
        <f t="shared" ref="K22" si="14">H22-F22</f>
        <v>47</v>
      </c>
      <c r="L22" s="287">
        <f>(F22*-0.3)/100</f>
        <v>-2.484</v>
      </c>
      <c r="M22" s="288">
        <f t="shared" ref="M22" si="15">(K22+L22)/F22</f>
        <v>5.3763285024154589E-2</v>
      </c>
      <c r="N22" s="286" t="s">
        <v>594</v>
      </c>
      <c r="O22" s="289">
        <v>45264</v>
      </c>
      <c r="P22" s="290"/>
      <c r="Q22" s="275"/>
      <c r="S22" s="37" t="s">
        <v>593</v>
      </c>
    </row>
    <row r="23" spans="1:39" ht="15" customHeight="1">
      <c r="A23" s="225">
        <v>14</v>
      </c>
      <c r="B23" s="221">
        <v>45265</v>
      </c>
      <c r="C23" s="226"/>
      <c r="D23" s="230" t="s">
        <v>437</v>
      </c>
      <c r="E23" s="227" t="s">
        <v>591</v>
      </c>
      <c r="F23" s="220" t="s">
        <v>956</v>
      </c>
      <c r="G23" s="222">
        <v>254</v>
      </c>
      <c r="H23" s="220"/>
      <c r="I23" s="220" t="s">
        <v>949</v>
      </c>
      <c r="J23" s="222" t="s">
        <v>592</v>
      </c>
      <c r="K23" s="222"/>
      <c r="L23" s="224"/>
      <c r="M23" s="228"/>
      <c r="N23" s="222"/>
      <c r="O23" s="229"/>
      <c r="P23" s="224">
        <f>VLOOKUP(D23,'MidCap Intra'!$B$11:$C$568,2,0)</f>
        <v>267.75</v>
      </c>
      <c r="Q23" s="275"/>
      <c r="S23" s="37"/>
    </row>
    <row r="24" spans="1:39" ht="15" customHeight="1">
      <c r="A24" s="225">
        <v>15</v>
      </c>
      <c r="B24" s="221">
        <v>45268</v>
      </c>
      <c r="C24" s="226"/>
      <c r="D24" s="230" t="s">
        <v>848</v>
      </c>
      <c r="E24" s="227" t="s">
        <v>591</v>
      </c>
      <c r="F24" s="220" t="s">
        <v>1054</v>
      </c>
      <c r="G24" s="222">
        <v>1870</v>
      </c>
      <c r="H24" s="220"/>
      <c r="I24" s="220" t="s">
        <v>1055</v>
      </c>
      <c r="J24" s="222" t="s">
        <v>592</v>
      </c>
      <c r="K24" s="222"/>
      <c r="L24" s="224"/>
      <c r="M24" s="228"/>
      <c r="N24" s="222"/>
      <c r="O24" s="229"/>
      <c r="P24" s="224">
        <f>VLOOKUP(D24,'MidCap Intra'!$B$11:$C$568,2,0)</f>
        <v>2001.1</v>
      </c>
      <c r="Q24" s="275"/>
      <c r="S24" s="37"/>
    </row>
    <row r="25" spans="1:39" ht="15" customHeight="1">
      <c r="A25" s="225"/>
      <c r="B25" s="221"/>
      <c r="C25" s="226"/>
      <c r="D25" s="230"/>
      <c r="E25" s="227"/>
      <c r="F25" s="220"/>
      <c r="G25" s="222"/>
      <c r="H25" s="220"/>
      <c r="I25" s="220"/>
      <c r="J25" s="222"/>
      <c r="K25" s="222"/>
      <c r="L25" s="224"/>
      <c r="M25" s="228"/>
      <c r="N25" s="222"/>
      <c r="O25" s="229"/>
      <c r="P25" s="224"/>
      <c r="Q25" s="275"/>
      <c r="S25" s="37"/>
    </row>
    <row r="27" spans="1:39" ht="14.25" customHeight="1">
      <c r="A27" s="103"/>
      <c r="B27" s="104"/>
      <c r="C27" s="105"/>
      <c r="D27" s="106"/>
      <c r="E27" s="107"/>
      <c r="F27" s="107"/>
      <c r="G27" s="103"/>
      <c r="H27" s="107"/>
      <c r="I27" s="108"/>
      <c r="J27" s="109"/>
      <c r="K27" s="109"/>
      <c r="L27" s="110"/>
      <c r="M27" s="111"/>
      <c r="N27" s="112"/>
      <c r="O27" s="113"/>
      <c r="P27" s="114"/>
      <c r="Q27" s="114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5" t="s">
        <v>595</v>
      </c>
      <c r="B28" s="116"/>
      <c r="C28" s="117"/>
      <c r="E28" s="118"/>
      <c r="F28" s="118"/>
      <c r="G28" s="118"/>
      <c r="H28" s="118"/>
      <c r="I28" s="118"/>
      <c r="J28" s="119"/>
      <c r="K28" s="118"/>
      <c r="L28" s="120"/>
      <c r="M28" s="55"/>
      <c r="N28" s="119"/>
      <c r="O28" s="11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21" t="s">
        <v>596</v>
      </c>
      <c r="B29" s="115"/>
      <c r="C29" s="115"/>
      <c r="D29" s="115"/>
      <c r="E29" s="37"/>
      <c r="F29" s="122" t="s">
        <v>597</v>
      </c>
      <c r="G29" s="6"/>
      <c r="H29" s="6"/>
      <c r="I29" s="6"/>
      <c r="J29" s="123"/>
      <c r="K29" s="124"/>
      <c r="L29" s="124"/>
      <c r="M29" s="125"/>
      <c r="N29" s="1"/>
      <c r="O29" s="126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5" t="s">
        <v>598</v>
      </c>
      <c r="B30" s="115"/>
      <c r="C30" s="115"/>
      <c r="D30" s="115" t="s">
        <v>599</v>
      </c>
      <c r="E30" s="6"/>
      <c r="F30" s="122" t="s">
        <v>600</v>
      </c>
      <c r="G30" s="6"/>
      <c r="H30" s="6"/>
      <c r="I30" s="6"/>
      <c r="J30" s="123"/>
      <c r="K30" s="124"/>
      <c r="L30" s="124"/>
      <c r="M30" s="125"/>
      <c r="N30" s="1"/>
      <c r="O30" s="126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5"/>
      <c r="B31" s="115"/>
      <c r="C31" s="115"/>
      <c r="D31" s="115"/>
      <c r="E31" s="6"/>
      <c r="F31" s="6"/>
      <c r="G31" s="6"/>
      <c r="H31" s="6"/>
      <c r="I31" s="6"/>
      <c r="J31" s="127"/>
      <c r="K31" s="124"/>
      <c r="L31" s="124"/>
      <c r="M31" s="6"/>
      <c r="N31" s="128"/>
      <c r="O31" s="1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237"/>
      <c r="B32" s="237"/>
      <c r="C32" s="237"/>
      <c r="D32" s="237"/>
      <c r="E32" s="238"/>
      <c r="F32" s="238"/>
      <c r="G32" s="238"/>
      <c r="H32" s="238"/>
      <c r="I32" s="238"/>
      <c r="J32" s="239"/>
      <c r="K32" s="240"/>
      <c r="L32" s="240"/>
      <c r="M32" s="238"/>
      <c r="N32" s="241"/>
      <c r="O32" s="242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4.25" customHeight="1">
      <c r="A33" s="115"/>
      <c r="B33" s="115"/>
      <c r="C33" s="115"/>
      <c r="D33" s="115"/>
      <c r="E33" s="6"/>
      <c r="F33" s="6"/>
      <c r="G33" s="6"/>
      <c r="H33" s="6"/>
      <c r="I33" s="6"/>
      <c r="J33" s="127"/>
      <c r="K33" s="124"/>
      <c r="L33" s="125"/>
      <c r="M33" s="6"/>
      <c r="N33" s="128"/>
      <c r="O33" s="1"/>
      <c r="P33" s="37"/>
      <c r="Q33" s="37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2.75" customHeight="1">
      <c r="A34" s="138" t="s">
        <v>605</v>
      </c>
      <c r="B34" s="138"/>
      <c r="C34" s="138"/>
      <c r="D34" s="138"/>
      <c r="E34" s="6"/>
      <c r="F34" s="6"/>
      <c r="G34" s="6"/>
      <c r="H34" s="6"/>
      <c r="I34" s="6"/>
      <c r="J34" s="6"/>
      <c r="K34" s="6"/>
      <c r="L34" s="6"/>
      <c r="M34" s="6"/>
      <c r="N34" s="6"/>
      <c r="O34" s="24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38.25" customHeight="1">
      <c r="A35" s="95" t="s">
        <v>16</v>
      </c>
      <c r="B35" s="95" t="s">
        <v>566</v>
      </c>
      <c r="C35" s="95"/>
      <c r="D35" s="96" t="s">
        <v>578</v>
      </c>
      <c r="E35" s="95" t="s">
        <v>579</v>
      </c>
      <c r="F35" s="95" t="s">
        <v>580</v>
      </c>
      <c r="G35" s="95" t="s">
        <v>601</v>
      </c>
      <c r="H35" s="95" t="s">
        <v>582</v>
      </c>
      <c r="I35" s="231" t="s">
        <v>583</v>
      </c>
      <c r="J35" s="233" t="s">
        <v>584</v>
      </c>
      <c r="K35" s="232" t="s">
        <v>606</v>
      </c>
      <c r="L35" s="97" t="s">
        <v>586</v>
      </c>
      <c r="M35" s="139" t="s">
        <v>607</v>
      </c>
      <c r="N35" s="95" t="s">
        <v>608</v>
      </c>
      <c r="O35" s="94" t="s">
        <v>588</v>
      </c>
      <c r="P35" s="96" t="s">
        <v>589</v>
      </c>
      <c r="Q35" s="279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12.75" customHeight="1">
      <c r="A36" s="223">
        <v>1</v>
      </c>
      <c r="B36" s="277">
        <v>45259</v>
      </c>
      <c r="C36" s="251"/>
      <c r="D36" s="251" t="s">
        <v>907</v>
      </c>
      <c r="E36" s="223" t="s">
        <v>603</v>
      </c>
      <c r="F36" s="223">
        <v>574</v>
      </c>
      <c r="G36" s="223">
        <v>566</v>
      </c>
      <c r="H36" s="223">
        <v>584.5</v>
      </c>
      <c r="I36" s="218" t="s">
        <v>908</v>
      </c>
      <c r="J36" s="302" t="s">
        <v>935</v>
      </c>
      <c r="K36" s="234">
        <f t="shared" ref="K36" si="16">H36-F36</f>
        <v>10.5</v>
      </c>
      <c r="L36" s="280">
        <f t="shared" ref="L36" si="17">(H36*N36)*0.03%</f>
        <v>227.95499999999998</v>
      </c>
      <c r="M36" s="235">
        <f t="shared" ref="M36" si="18">(K36*N36)-L36</f>
        <v>13422.045</v>
      </c>
      <c r="N36" s="234">
        <v>1300</v>
      </c>
      <c r="O36" s="102" t="s">
        <v>594</v>
      </c>
      <c r="P36" s="236">
        <v>45264</v>
      </c>
      <c r="Q36" s="273"/>
      <c r="R36" s="140"/>
      <c r="S36" s="55" t="s">
        <v>930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41"/>
      <c r="AH36" s="142"/>
      <c r="AI36" s="140"/>
      <c r="AJ36" s="140"/>
      <c r="AK36" s="141"/>
      <c r="AL36" s="141"/>
      <c r="AM36" s="141"/>
    </row>
    <row r="37" spans="1:39" ht="12.75" customHeight="1">
      <c r="A37" s="223">
        <v>2</v>
      </c>
      <c r="B37" s="277">
        <v>45259</v>
      </c>
      <c r="C37" s="251"/>
      <c r="D37" s="251" t="s">
        <v>909</v>
      </c>
      <c r="E37" s="223" t="s">
        <v>603</v>
      </c>
      <c r="F37" s="223">
        <v>839.5</v>
      </c>
      <c r="G37" s="223">
        <v>826.5</v>
      </c>
      <c r="H37" s="223">
        <v>885</v>
      </c>
      <c r="I37" s="218" t="s">
        <v>910</v>
      </c>
      <c r="J37" s="302" t="s">
        <v>933</v>
      </c>
      <c r="K37" s="234">
        <f t="shared" ref="K37" si="19">H37-F37</f>
        <v>45.5</v>
      </c>
      <c r="L37" s="280">
        <f t="shared" ref="L37" si="20">(H37*N37)*0.03%</f>
        <v>212.39999999999998</v>
      </c>
      <c r="M37" s="235">
        <f t="shared" ref="M37" si="21">(K37*N37)-L37</f>
        <v>36187.599999999999</v>
      </c>
      <c r="N37" s="234">
        <v>800</v>
      </c>
      <c r="O37" s="102" t="s">
        <v>594</v>
      </c>
      <c r="P37" s="236">
        <v>45264</v>
      </c>
      <c r="Q37" s="273"/>
      <c r="R37" s="140"/>
      <c r="S37" s="55" t="s">
        <v>593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41"/>
      <c r="AH37" s="142"/>
      <c r="AI37" s="140"/>
      <c r="AJ37" s="140"/>
      <c r="AK37" s="141"/>
      <c r="AL37" s="141"/>
      <c r="AM37" s="141"/>
    </row>
    <row r="38" spans="1:39" ht="12.75" customHeight="1">
      <c r="A38" s="223">
        <v>3</v>
      </c>
      <c r="B38" s="277">
        <v>45260</v>
      </c>
      <c r="C38" s="251"/>
      <c r="D38" s="251" t="s">
        <v>914</v>
      </c>
      <c r="E38" s="223" t="s">
        <v>603</v>
      </c>
      <c r="F38" s="223">
        <v>20230</v>
      </c>
      <c r="G38" s="223">
        <v>20100</v>
      </c>
      <c r="H38" s="223">
        <v>20335</v>
      </c>
      <c r="I38" s="218" t="s">
        <v>915</v>
      </c>
      <c r="J38" s="302" t="s">
        <v>920</v>
      </c>
      <c r="K38" s="234">
        <f t="shared" ref="K38" si="22">H38-F38</f>
        <v>105</v>
      </c>
      <c r="L38" s="280">
        <f t="shared" ref="L38" si="23">(H38*N38)*0.03%</f>
        <v>305.02499999999998</v>
      </c>
      <c r="M38" s="235">
        <f t="shared" ref="M38" si="24">(K38*N38)-L38</f>
        <v>4944.9750000000004</v>
      </c>
      <c r="N38" s="234">
        <v>50</v>
      </c>
      <c r="O38" s="102" t="s">
        <v>594</v>
      </c>
      <c r="P38" s="236">
        <v>45261</v>
      </c>
      <c r="Q38" s="273"/>
      <c r="R38" s="140"/>
      <c r="S38" s="55" t="s">
        <v>593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41"/>
      <c r="AH38" s="142"/>
      <c r="AI38" s="140"/>
      <c r="AJ38" s="140"/>
      <c r="AK38" s="141"/>
      <c r="AL38" s="141"/>
      <c r="AM38" s="141"/>
    </row>
    <row r="39" spans="1:39" ht="12.75" customHeight="1">
      <c r="A39" s="223">
        <v>4</v>
      </c>
      <c r="B39" s="277">
        <v>45260</v>
      </c>
      <c r="C39" s="251"/>
      <c r="D39" s="251" t="s">
        <v>911</v>
      </c>
      <c r="E39" s="223" t="s">
        <v>603</v>
      </c>
      <c r="F39" s="223">
        <v>210</v>
      </c>
      <c r="G39" s="223">
        <v>207</v>
      </c>
      <c r="H39" s="223">
        <v>213.2</v>
      </c>
      <c r="I39" s="218" t="s">
        <v>912</v>
      </c>
      <c r="J39" s="302" t="s">
        <v>923</v>
      </c>
      <c r="K39" s="234">
        <f t="shared" ref="K39" si="25">H39-F39</f>
        <v>3.1999999999999886</v>
      </c>
      <c r="L39" s="280">
        <f t="shared" ref="L39" si="26">(H39*N39)*0.03%</f>
        <v>230.25599999999997</v>
      </c>
      <c r="M39" s="235">
        <f t="shared" ref="M39" si="27">(K39*N39)-L39</f>
        <v>11289.743999999961</v>
      </c>
      <c r="N39" s="234">
        <v>3600</v>
      </c>
      <c r="O39" s="102" t="s">
        <v>594</v>
      </c>
      <c r="P39" s="236">
        <v>45261</v>
      </c>
      <c r="Q39" s="273"/>
      <c r="R39" s="140"/>
      <c r="S39" s="55" t="s">
        <v>930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41"/>
      <c r="AH39" s="142"/>
      <c r="AI39" s="140"/>
      <c r="AJ39" s="140"/>
      <c r="AK39" s="141"/>
      <c r="AL39" s="141"/>
      <c r="AM39" s="141"/>
    </row>
    <row r="40" spans="1:39" ht="12.75" customHeight="1">
      <c r="A40" s="223">
        <v>5</v>
      </c>
      <c r="B40" s="277">
        <v>45261</v>
      </c>
      <c r="C40" s="251"/>
      <c r="D40" s="251" t="s">
        <v>924</v>
      </c>
      <c r="E40" s="223" t="s">
        <v>603</v>
      </c>
      <c r="F40" s="223">
        <v>556</v>
      </c>
      <c r="G40" s="223">
        <v>548</v>
      </c>
      <c r="H40" s="223">
        <v>565.5</v>
      </c>
      <c r="I40" s="218" t="s">
        <v>925</v>
      </c>
      <c r="J40" s="302" t="s">
        <v>934</v>
      </c>
      <c r="K40" s="234">
        <f t="shared" ref="K40" si="28">H40-F40</f>
        <v>9.5</v>
      </c>
      <c r="L40" s="280">
        <f t="shared" ref="L40" si="29">(H40*N40)*0.03%</f>
        <v>212.06249999999997</v>
      </c>
      <c r="M40" s="235">
        <f t="shared" ref="M40" si="30">(K40*N40)-L40</f>
        <v>11662.9375</v>
      </c>
      <c r="N40" s="234">
        <v>1250</v>
      </c>
      <c r="O40" s="102" t="s">
        <v>594</v>
      </c>
      <c r="P40" s="236">
        <v>45264</v>
      </c>
      <c r="Q40" s="273"/>
      <c r="R40" s="140"/>
      <c r="S40" s="55" t="s">
        <v>785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41"/>
      <c r="AH40" s="142"/>
      <c r="AI40" s="140"/>
      <c r="AJ40" s="140"/>
      <c r="AK40" s="141"/>
      <c r="AL40" s="141"/>
      <c r="AM40" s="141"/>
    </row>
    <row r="41" spans="1:39" ht="12.75" customHeight="1">
      <c r="A41" s="223">
        <v>6</v>
      </c>
      <c r="B41" s="277">
        <v>45261</v>
      </c>
      <c r="C41" s="251"/>
      <c r="D41" s="251" t="s">
        <v>926</v>
      </c>
      <c r="E41" s="223" t="s">
        <v>603</v>
      </c>
      <c r="F41" s="223">
        <v>23825</v>
      </c>
      <c r="G41" s="223">
        <v>23550</v>
      </c>
      <c r="H41" s="223">
        <v>24075</v>
      </c>
      <c r="I41" s="218" t="s">
        <v>927</v>
      </c>
      <c r="J41" s="302" t="s">
        <v>951</v>
      </c>
      <c r="K41" s="234">
        <f t="shared" ref="K41:K42" si="31">H41-F41</f>
        <v>250</v>
      </c>
      <c r="L41" s="280">
        <f t="shared" ref="L41:L42" si="32">(H41*N41)*0.03%</f>
        <v>288.89999999999998</v>
      </c>
      <c r="M41" s="235">
        <f t="shared" ref="M41:M42" si="33">(K41*N41)-L41</f>
        <v>9711.1</v>
      </c>
      <c r="N41" s="234">
        <v>40</v>
      </c>
      <c r="O41" s="102" t="s">
        <v>594</v>
      </c>
      <c r="P41" s="236">
        <v>45264</v>
      </c>
      <c r="Q41" s="273"/>
      <c r="R41" s="140"/>
      <c r="S41" s="55" t="s">
        <v>930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41"/>
      <c r="AH41" s="142"/>
      <c r="AI41" s="140"/>
      <c r="AJ41" s="140"/>
      <c r="AK41" s="141"/>
      <c r="AL41" s="141"/>
      <c r="AM41" s="141"/>
    </row>
    <row r="42" spans="1:39" ht="12.75" customHeight="1">
      <c r="A42" s="223">
        <v>7</v>
      </c>
      <c r="B42" s="277">
        <v>45264</v>
      </c>
      <c r="C42" s="251"/>
      <c r="D42" s="251" t="s">
        <v>936</v>
      </c>
      <c r="E42" s="223" t="s">
        <v>603</v>
      </c>
      <c r="F42" s="223">
        <v>1162.5</v>
      </c>
      <c r="G42" s="223">
        <v>1143</v>
      </c>
      <c r="H42" s="223">
        <v>1185</v>
      </c>
      <c r="I42" s="218" t="s">
        <v>937</v>
      </c>
      <c r="J42" s="302" t="s">
        <v>959</v>
      </c>
      <c r="K42" s="234">
        <f t="shared" si="31"/>
        <v>22.5</v>
      </c>
      <c r="L42" s="280">
        <f t="shared" si="32"/>
        <v>177.74999999999997</v>
      </c>
      <c r="M42" s="235">
        <f t="shared" si="33"/>
        <v>11072.25</v>
      </c>
      <c r="N42" s="234">
        <v>500</v>
      </c>
      <c r="O42" s="102" t="s">
        <v>594</v>
      </c>
      <c r="P42" s="236">
        <v>45265</v>
      </c>
      <c r="Q42" s="273"/>
      <c r="R42" s="140"/>
      <c r="S42" s="55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41"/>
      <c r="AH42" s="142"/>
      <c r="AI42" s="140"/>
      <c r="AJ42" s="140"/>
      <c r="AK42" s="141"/>
      <c r="AL42" s="141"/>
      <c r="AM42" s="141"/>
    </row>
    <row r="43" spans="1:39" ht="12.75" customHeight="1">
      <c r="A43" s="314">
        <v>8</v>
      </c>
      <c r="B43" s="315">
        <v>45264</v>
      </c>
      <c r="C43" s="316"/>
      <c r="D43" s="316" t="s">
        <v>938</v>
      </c>
      <c r="E43" s="314" t="s">
        <v>603</v>
      </c>
      <c r="F43" s="314">
        <v>5645</v>
      </c>
      <c r="G43" s="314">
        <v>5550</v>
      </c>
      <c r="H43" s="314">
        <v>5610</v>
      </c>
      <c r="I43" s="317" t="s">
        <v>939</v>
      </c>
      <c r="J43" s="325" t="s">
        <v>960</v>
      </c>
      <c r="K43" s="309">
        <f t="shared" ref="K43" si="34">H43-F43</f>
        <v>-35</v>
      </c>
      <c r="L43" s="326">
        <f t="shared" ref="L43" si="35">(H43*N43)*0.03%</f>
        <v>210.37499999999997</v>
      </c>
      <c r="M43" s="311">
        <f t="shared" ref="M43" si="36">(K43*N43)-L43</f>
        <v>-4585.375</v>
      </c>
      <c r="N43" s="309">
        <v>125</v>
      </c>
      <c r="O43" s="312" t="s">
        <v>604</v>
      </c>
      <c r="P43" s="313">
        <v>45265</v>
      </c>
      <c r="Q43" s="273"/>
      <c r="R43" s="140"/>
      <c r="S43" s="55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41"/>
      <c r="AH43" s="142"/>
      <c r="AI43" s="140"/>
      <c r="AJ43" s="140"/>
      <c r="AK43" s="141"/>
      <c r="AL43" s="141"/>
      <c r="AM43" s="141"/>
    </row>
    <row r="44" spans="1:39" ht="12.75" customHeight="1">
      <c r="A44" s="223">
        <v>9</v>
      </c>
      <c r="B44" s="277">
        <v>45264</v>
      </c>
      <c r="C44" s="251"/>
      <c r="D44" s="251" t="s">
        <v>926</v>
      </c>
      <c r="E44" s="223" t="s">
        <v>603</v>
      </c>
      <c r="F44" s="223">
        <v>23575</v>
      </c>
      <c r="G44" s="223">
        <v>23300</v>
      </c>
      <c r="H44" s="223">
        <v>23775</v>
      </c>
      <c r="I44" s="218" t="s">
        <v>940</v>
      </c>
      <c r="J44" s="302" t="s">
        <v>957</v>
      </c>
      <c r="K44" s="234">
        <f t="shared" ref="K44:K45" si="37">H44-F44</f>
        <v>200</v>
      </c>
      <c r="L44" s="280">
        <f t="shared" ref="L44:L45" si="38">(H44*N44)*0.03%</f>
        <v>285.29999999999995</v>
      </c>
      <c r="M44" s="235">
        <f t="shared" ref="M44:M45" si="39">(K44*N44)-L44</f>
        <v>7714.7</v>
      </c>
      <c r="N44" s="234">
        <v>40</v>
      </c>
      <c r="O44" s="102" t="s">
        <v>594</v>
      </c>
      <c r="P44" s="236">
        <v>45265</v>
      </c>
      <c r="Q44" s="273"/>
      <c r="R44" s="140"/>
      <c r="S44" s="55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41"/>
      <c r="AH44" s="142"/>
      <c r="AI44" s="140"/>
      <c r="AJ44" s="140"/>
      <c r="AK44" s="141"/>
      <c r="AL44" s="141"/>
      <c r="AM44" s="141"/>
    </row>
    <row r="45" spans="1:39" ht="12.75" customHeight="1">
      <c r="A45" s="314">
        <v>10</v>
      </c>
      <c r="B45" s="315">
        <v>45265</v>
      </c>
      <c r="C45" s="316"/>
      <c r="D45" s="316" t="s">
        <v>926</v>
      </c>
      <c r="E45" s="314" t="s">
        <v>603</v>
      </c>
      <c r="F45" s="314">
        <v>23375</v>
      </c>
      <c r="G45" s="314">
        <v>23100</v>
      </c>
      <c r="H45" s="314">
        <v>23125</v>
      </c>
      <c r="I45" s="317" t="s">
        <v>963</v>
      </c>
      <c r="J45" s="325" t="s">
        <v>979</v>
      </c>
      <c r="K45" s="309">
        <f t="shared" si="37"/>
        <v>-250</v>
      </c>
      <c r="L45" s="326">
        <f t="shared" si="38"/>
        <v>277.5</v>
      </c>
      <c r="M45" s="311">
        <f t="shared" si="39"/>
        <v>-10277.5</v>
      </c>
      <c r="N45" s="309">
        <v>40</v>
      </c>
      <c r="O45" s="312" t="s">
        <v>604</v>
      </c>
      <c r="P45" s="313">
        <v>45266</v>
      </c>
      <c r="Q45" s="273"/>
      <c r="R45" s="140"/>
      <c r="S45" s="55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41"/>
      <c r="AH45" s="142"/>
      <c r="AI45" s="140"/>
      <c r="AJ45" s="140"/>
      <c r="AK45" s="141"/>
      <c r="AL45" s="141"/>
      <c r="AM45" s="141"/>
    </row>
    <row r="46" spans="1:39" ht="12.75" customHeight="1">
      <c r="A46" s="223">
        <v>11</v>
      </c>
      <c r="B46" s="277">
        <v>45204</v>
      </c>
      <c r="C46" s="251"/>
      <c r="D46" s="251" t="s">
        <v>964</v>
      </c>
      <c r="E46" s="223" t="s">
        <v>603</v>
      </c>
      <c r="F46" s="223">
        <v>2242.5</v>
      </c>
      <c r="G46" s="223">
        <v>2205</v>
      </c>
      <c r="H46" s="223">
        <v>2267.5</v>
      </c>
      <c r="I46" s="218" t="s">
        <v>965</v>
      </c>
      <c r="J46" s="302" t="s">
        <v>761</v>
      </c>
      <c r="K46" s="234">
        <f t="shared" ref="K46" si="40">H46-F46</f>
        <v>25</v>
      </c>
      <c r="L46" s="280">
        <f t="shared" ref="L46" si="41">(H46*N46)*0.03%</f>
        <v>204.07499999999999</v>
      </c>
      <c r="M46" s="235">
        <f t="shared" ref="M46" si="42">(K46*N46)-L46</f>
        <v>7295.9250000000002</v>
      </c>
      <c r="N46" s="234">
        <v>300</v>
      </c>
      <c r="O46" s="102" t="s">
        <v>594</v>
      </c>
      <c r="P46" s="236">
        <v>45266</v>
      </c>
      <c r="Q46" s="273"/>
      <c r="R46" s="140"/>
      <c r="S46" s="55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41"/>
      <c r="AH46" s="142"/>
      <c r="AI46" s="140"/>
      <c r="AJ46" s="140"/>
      <c r="AK46" s="141"/>
      <c r="AL46" s="141"/>
      <c r="AM46" s="141"/>
    </row>
    <row r="47" spans="1:39" ht="12.75" customHeight="1">
      <c r="A47" s="223">
        <v>12</v>
      </c>
      <c r="B47" s="277">
        <v>45266</v>
      </c>
      <c r="C47" s="251"/>
      <c r="D47" s="251" t="s">
        <v>924</v>
      </c>
      <c r="E47" s="223" t="s">
        <v>603</v>
      </c>
      <c r="F47" s="223">
        <v>555</v>
      </c>
      <c r="G47" s="223">
        <v>547</v>
      </c>
      <c r="H47" s="223">
        <v>565</v>
      </c>
      <c r="I47" s="218" t="s">
        <v>982</v>
      </c>
      <c r="J47" s="302" t="s">
        <v>1014</v>
      </c>
      <c r="K47" s="234">
        <f t="shared" ref="K47:K48" si="43">H47-F47</f>
        <v>10</v>
      </c>
      <c r="L47" s="280">
        <f t="shared" ref="L47:L48" si="44">(H47*N47)*0.03%</f>
        <v>211.87499999999997</v>
      </c>
      <c r="M47" s="235">
        <f t="shared" ref="M47:M48" si="45">(K47*N47)-L47</f>
        <v>12288.125</v>
      </c>
      <c r="N47" s="234">
        <v>1250</v>
      </c>
      <c r="O47" s="102" t="s">
        <v>594</v>
      </c>
      <c r="P47" s="236">
        <v>45267</v>
      </c>
      <c r="Q47" s="273"/>
      <c r="R47" s="140"/>
      <c r="S47" s="55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41"/>
      <c r="AH47" s="142"/>
      <c r="AI47" s="140"/>
      <c r="AJ47" s="140"/>
      <c r="AK47" s="141"/>
      <c r="AL47" s="141"/>
      <c r="AM47" s="141"/>
    </row>
    <row r="48" spans="1:39" ht="12.75" customHeight="1">
      <c r="A48" s="223">
        <v>13</v>
      </c>
      <c r="B48" s="277">
        <v>45266</v>
      </c>
      <c r="C48" s="251"/>
      <c r="D48" s="251" t="s">
        <v>983</v>
      </c>
      <c r="E48" s="223" t="s">
        <v>603</v>
      </c>
      <c r="F48" s="223">
        <v>1331.5</v>
      </c>
      <c r="G48" s="223">
        <v>1312</v>
      </c>
      <c r="H48" s="223">
        <v>1350</v>
      </c>
      <c r="I48" s="218" t="s">
        <v>984</v>
      </c>
      <c r="J48" s="302" t="s">
        <v>1015</v>
      </c>
      <c r="K48" s="234">
        <f t="shared" si="43"/>
        <v>18.5</v>
      </c>
      <c r="L48" s="280">
        <f t="shared" si="44"/>
        <v>202.49999999999997</v>
      </c>
      <c r="M48" s="235">
        <f t="shared" si="45"/>
        <v>9047.5</v>
      </c>
      <c r="N48" s="234">
        <v>500</v>
      </c>
      <c r="O48" s="102" t="s">
        <v>594</v>
      </c>
      <c r="P48" s="236">
        <v>45267</v>
      </c>
      <c r="Q48" s="273"/>
      <c r="R48" s="140"/>
      <c r="S48" s="55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41"/>
      <c r="AH48" s="142"/>
      <c r="AI48" s="140"/>
      <c r="AJ48" s="140"/>
      <c r="AK48" s="141"/>
      <c r="AL48" s="141"/>
      <c r="AM48" s="141"/>
    </row>
    <row r="49" spans="1:39" ht="12.75" customHeight="1">
      <c r="A49" s="220">
        <v>14</v>
      </c>
      <c r="B49" s="291">
        <v>45267</v>
      </c>
      <c r="C49" s="274"/>
      <c r="D49" s="274" t="s">
        <v>914</v>
      </c>
      <c r="E49" s="220" t="s">
        <v>947</v>
      </c>
      <c r="F49" s="220" t="s">
        <v>1003</v>
      </c>
      <c r="G49" s="220">
        <v>21130</v>
      </c>
      <c r="H49" s="220"/>
      <c r="I49" s="222" t="s">
        <v>1004</v>
      </c>
      <c r="J49" s="219" t="s">
        <v>592</v>
      </c>
      <c r="K49" s="98"/>
      <c r="L49" s="292"/>
      <c r="M49" s="276"/>
      <c r="N49" s="98"/>
      <c r="O49" s="100"/>
      <c r="P49" s="293"/>
      <c r="Q49" s="273"/>
      <c r="R49" s="140"/>
      <c r="S49" s="55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41"/>
      <c r="AH49" s="142"/>
      <c r="AI49" s="140"/>
      <c r="AJ49" s="140"/>
      <c r="AK49" s="141"/>
      <c r="AL49" s="141"/>
      <c r="AM49" s="141"/>
    </row>
    <row r="50" spans="1:39" ht="12.75" customHeight="1">
      <c r="A50" s="314">
        <v>15</v>
      </c>
      <c r="B50" s="315">
        <v>45267</v>
      </c>
      <c r="C50" s="316"/>
      <c r="D50" s="316" t="s">
        <v>1005</v>
      </c>
      <c r="E50" s="314" t="s">
        <v>947</v>
      </c>
      <c r="F50" s="314">
        <v>397</v>
      </c>
      <c r="G50" s="314">
        <v>403</v>
      </c>
      <c r="H50" s="314">
        <v>403</v>
      </c>
      <c r="I50" s="317" t="s">
        <v>1006</v>
      </c>
      <c r="J50" s="325" t="s">
        <v>1056</v>
      </c>
      <c r="K50" s="309">
        <f>F50-H50</f>
        <v>-6</v>
      </c>
      <c r="L50" s="326">
        <f t="shared" ref="L50:L51" si="46">(H50*N50)*0.03%</f>
        <v>241.79999999999998</v>
      </c>
      <c r="M50" s="311">
        <f t="shared" ref="M50:M51" si="47">(K50*N50)-L50</f>
        <v>-12241.8</v>
      </c>
      <c r="N50" s="309">
        <v>2000</v>
      </c>
      <c r="O50" s="312" t="s">
        <v>604</v>
      </c>
      <c r="P50" s="327">
        <v>45268</v>
      </c>
      <c r="Q50" s="273"/>
      <c r="R50" s="140"/>
      <c r="S50" s="55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41"/>
      <c r="AH50" s="142"/>
      <c r="AI50" s="140"/>
      <c r="AJ50" s="140"/>
      <c r="AK50" s="141"/>
      <c r="AL50" s="141"/>
      <c r="AM50" s="141"/>
    </row>
    <row r="51" spans="1:39" ht="12.75" customHeight="1">
      <c r="A51" s="314">
        <v>16</v>
      </c>
      <c r="B51" s="315">
        <v>45267</v>
      </c>
      <c r="C51" s="316"/>
      <c r="D51" s="316" t="s">
        <v>1012</v>
      </c>
      <c r="E51" s="314" t="s">
        <v>603</v>
      </c>
      <c r="F51" s="314">
        <v>2727.5</v>
      </c>
      <c r="G51" s="314">
        <v>2690</v>
      </c>
      <c r="H51" s="314">
        <v>2690</v>
      </c>
      <c r="I51" s="317" t="s">
        <v>1013</v>
      </c>
      <c r="J51" s="325" t="s">
        <v>1057</v>
      </c>
      <c r="K51" s="309">
        <f t="shared" ref="K51" si="48">H51-F51</f>
        <v>-37.5</v>
      </c>
      <c r="L51" s="326">
        <f t="shared" si="46"/>
        <v>242.09999999999997</v>
      </c>
      <c r="M51" s="311">
        <f t="shared" si="47"/>
        <v>-11492.1</v>
      </c>
      <c r="N51" s="328">
        <v>300</v>
      </c>
      <c r="O51" s="312" t="s">
        <v>604</v>
      </c>
      <c r="P51" s="327">
        <v>45268</v>
      </c>
      <c r="Q51" s="273"/>
      <c r="R51" s="140"/>
      <c r="S51" s="55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41"/>
      <c r="AH51" s="142"/>
      <c r="AI51" s="140"/>
      <c r="AJ51" s="140"/>
      <c r="AK51" s="141"/>
      <c r="AL51" s="141"/>
      <c r="AM51" s="141"/>
    </row>
    <row r="52" spans="1:39" ht="12.75" customHeight="1">
      <c r="A52" s="220"/>
      <c r="B52" s="291"/>
      <c r="C52" s="274"/>
      <c r="D52" s="274"/>
      <c r="E52" s="220"/>
      <c r="F52" s="220"/>
      <c r="G52" s="220"/>
      <c r="H52" s="220"/>
      <c r="I52" s="222"/>
      <c r="J52" s="219"/>
      <c r="K52" s="98"/>
      <c r="L52" s="292"/>
      <c r="M52" s="276"/>
      <c r="N52" s="98"/>
      <c r="O52" s="100"/>
      <c r="P52" s="293"/>
      <c r="Q52" s="273"/>
      <c r="R52" s="140"/>
      <c r="S52" s="55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41"/>
      <c r="AH52" s="142"/>
      <c r="AI52" s="140"/>
      <c r="AJ52" s="140"/>
      <c r="AK52" s="141"/>
      <c r="AL52" s="141"/>
      <c r="AM52" s="141"/>
    </row>
    <row r="53" spans="1:39" ht="12.75" customHeight="1">
      <c r="A53" s="220"/>
      <c r="B53" s="291"/>
      <c r="C53" s="274"/>
      <c r="D53" s="274"/>
      <c r="E53" s="220"/>
      <c r="F53" s="220"/>
      <c r="G53" s="220"/>
      <c r="H53" s="220"/>
      <c r="I53" s="222"/>
      <c r="J53" s="219"/>
      <c r="K53" s="98"/>
      <c r="L53" s="292"/>
      <c r="M53" s="276"/>
      <c r="N53" s="98"/>
      <c r="O53" s="100"/>
      <c r="P53" s="293"/>
      <c r="Q53" s="273"/>
      <c r="R53" s="140"/>
      <c r="S53" s="55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41"/>
      <c r="AH53" s="142"/>
      <c r="AI53" s="140"/>
      <c r="AJ53" s="140"/>
      <c r="AK53" s="141"/>
      <c r="AL53" s="141"/>
      <c r="AM53" s="141"/>
    </row>
    <row r="55" spans="1:39" ht="12.75" customHeight="1">
      <c r="A55" s="141"/>
      <c r="B55" s="144"/>
      <c r="C55" s="140"/>
      <c r="D55" s="140"/>
      <c r="E55" s="141"/>
      <c r="F55" s="141"/>
      <c r="G55" s="141"/>
      <c r="H55" s="145"/>
      <c r="I55" s="145"/>
      <c r="J55" s="145"/>
      <c r="K55" s="140"/>
      <c r="L55" s="141"/>
      <c r="M55" s="141"/>
      <c r="N55" s="141"/>
      <c r="O55" s="145"/>
      <c r="P55" s="145"/>
      <c r="Q55" s="145"/>
      <c r="R55" s="140"/>
      <c r="S55" s="55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41"/>
      <c r="AH55" s="142"/>
      <c r="AI55" s="140"/>
      <c r="AJ55" s="140"/>
      <c r="AK55" s="141"/>
      <c r="AL55" s="141"/>
      <c r="AM55" s="141"/>
    </row>
    <row r="56" spans="1:39">
      <c r="A56" s="146" t="s">
        <v>609</v>
      </c>
      <c r="B56" s="146"/>
      <c r="C56" s="146"/>
      <c r="D56" s="146"/>
      <c r="E56" s="147"/>
      <c r="F56" s="108"/>
      <c r="G56" s="108"/>
      <c r="H56" s="108"/>
      <c r="I56" s="108"/>
      <c r="J56" s="1"/>
      <c r="K56" s="6"/>
      <c r="L56" s="6"/>
      <c r="M56" s="6"/>
      <c r="N56" s="1"/>
      <c r="O56" s="1"/>
      <c r="P56" s="37"/>
      <c r="Q56" s="37"/>
      <c r="R56" s="37"/>
      <c r="S56" s="6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37"/>
      <c r="AH56" s="37"/>
      <c r="AI56" s="37"/>
      <c r="AJ56" s="37"/>
      <c r="AK56" s="37"/>
      <c r="AL56" s="37"/>
      <c r="AM56" s="37"/>
    </row>
    <row r="57" spans="1:39" ht="38.25">
      <c r="A57" s="95" t="s">
        <v>16</v>
      </c>
      <c r="B57" s="95" t="s">
        <v>566</v>
      </c>
      <c r="C57" s="95"/>
      <c r="D57" s="96" t="s">
        <v>578</v>
      </c>
      <c r="E57" s="95" t="s">
        <v>579</v>
      </c>
      <c r="F57" s="95" t="s">
        <v>580</v>
      </c>
      <c r="G57" s="95" t="s">
        <v>601</v>
      </c>
      <c r="H57" s="95" t="s">
        <v>582</v>
      </c>
      <c r="I57" s="95" t="s">
        <v>583</v>
      </c>
      <c r="J57" s="94" t="s">
        <v>584</v>
      </c>
      <c r="K57" s="94" t="s">
        <v>610</v>
      </c>
      <c r="L57" s="97" t="s">
        <v>586</v>
      </c>
      <c r="M57" s="139" t="s">
        <v>607</v>
      </c>
      <c r="N57" s="95" t="s">
        <v>608</v>
      </c>
      <c r="O57" s="95" t="s">
        <v>588</v>
      </c>
      <c r="P57" s="96" t="s">
        <v>589</v>
      </c>
      <c r="Q57" s="278"/>
      <c r="R57" s="37"/>
      <c r="S57" s="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7"/>
      <c r="AH57" s="37"/>
      <c r="AI57" s="37"/>
      <c r="AJ57" s="37"/>
      <c r="AK57" s="37"/>
      <c r="AL57" s="37"/>
      <c r="AM57" s="37"/>
    </row>
    <row r="58" spans="1:39" ht="12.75" customHeight="1">
      <c r="A58" s="314">
        <v>1</v>
      </c>
      <c r="B58" s="315">
        <v>45261</v>
      </c>
      <c r="C58" s="316"/>
      <c r="D58" s="316" t="s">
        <v>921</v>
      </c>
      <c r="E58" s="314" t="s">
        <v>603</v>
      </c>
      <c r="F58" s="314">
        <v>190</v>
      </c>
      <c r="G58" s="314">
        <v>90</v>
      </c>
      <c r="H58" s="314">
        <v>35</v>
      </c>
      <c r="I58" s="317" t="s">
        <v>922</v>
      </c>
      <c r="J58" s="319" t="s">
        <v>941</v>
      </c>
      <c r="K58" s="318">
        <f>H58-F58</f>
        <v>-155</v>
      </c>
      <c r="L58" s="310">
        <v>50</v>
      </c>
      <c r="M58" s="311">
        <f t="shared" ref="M58" si="49">(K58*N58)-L58</f>
        <v>-2375</v>
      </c>
      <c r="N58" s="309">
        <v>15</v>
      </c>
      <c r="O58" s="312" t="s">
        <v>604</v>
      </c>
      <c r="P58" s="313">
        <v>45264</v>
      </c>
      <c r="Q58" s="273"/>
      <c r="R58" s="140"/>
      <c r="S58" s="55" t="s">
        <v>593</v>
      </c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41"/>
      <c r="AH58" s="142"/>
      <c r="AI58" s="140"/>
      <c r="AJ58" s="140"/>
      <c r="AK58" s="141"/>
      <c r="AL58" s="141"/>
      <c r="AM58" s="141"/>
    </row>
    <row r="59" spans="1:39" ht="12.75" customHeight="1">
      <c r="A59" s="355">
        <v>2</v>
      </c>
      <c r="B59" s="357">
        <v>45264</v>
      </c>
      <c r="C59" s="316"/>
      <c r="D59" s="316" t="s">
        <v>943</v>
      </c>
      <c r="E59" s="314" t="s">
        <v>947</v>
      </c>
      <c r="F59" s="314">
        <v>67</v>
      </c>
      <c r="G59" s="323"/>
      <c r="H59" s="314">
        <v>52</v>
      </c>
      <c r="I59" s="317"/>
      <c r="J59" s="361" t="s">
        <v>966</v>
      </c>
      <c r="K59" s="318">
        <f>F59-H59</f>
        <v>15</v>
      </c>
      <c r="L59" s="310">
        <v>50</v>
      </c>
      <c r="M59" s="343">
        <v>-4100</v>
      </c>
      <c r="N59" s="309">
        <v>50</v>
      </c>
      <c r="O59" s="345" t="s">
        <v>604</v>
      </c>
      <c r="P59" s="347">
        <v>45265</v>
      </c>
      <c r="Q59" s="273"/>
      <c r="R59" s="140"/>
      <c r="S59" s="55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41"/>
      <c r="AH59" s="142"/>
      <c r="AI59" s="140"/>
      <c r="AJ59" s="140"/>
      <c r="AK59" s="141"/>
      <c r="AL59" s="141"/>
      <c r="AM59" s="141"/>
    </row>
    <row r="60" spans="1:39" ht="12.75" customHeight="1">
      <c r="A60" s="356"/>
      <c r="B60" s="358"/>
      <c r="C60" s="316"/>
      <c r="D60" s="316" t="s">
        <v>944</v>
      </c>
      <c r="E60" s="314" t="s">
        <v>947</v>
      </c>
      <c r="F60" s="314">
        <v>87</v>
      </c>
      <c r="G60" s="323"/>
      <c r="H60" s="314">
        <v>182</v>
      </c>
      <c r="I60" s="317"/>
      <c r="J60" s="362"/>
      <c r="K60" s="318">
        <f>F60-H60</f>
        <v>-95</v>
      </c>
      <c r="L60" s="310">
        <v>50</v>
      </c>
      <c r="M60" s="344"/>
      <c r="N60" s="309">
        <v>50</v>
      </c>
      <c r="O60" s="346"/>
      <c r="P60" s="348"/>
      <c r="Q60" s="273"/>
      <c r="R60" s="140"/>
      <c r="S60" s="55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41"/>
      <c r="AH60" s="142"/>
      <c r="AI60" s="140"/>
      <c r="AJ60" s="140"/>
      <c r="AK60" s="141"/>
      <c r="AL60" s="141"/>
      <c r="AM60" s="141"/>
    </row>
    <row r="61" spans="1:39" ht="12.75" customHeight="1">
      <c r="A61" s="359">
        <v>3</v>
      </c>
      <c r="B61" s="365">
        <v>45264</v>
      </c>
      <c r="C61" s="251"/>
      <c r="D61" s="251" t="s">
        <v>945</v>
      </c>
      <c r="E61" s="223" t="s">
        <v>947</v>
      </c>
      <c r="F61" s="223">
        <v>37</v>
      </c>
      <c r="G61" s="324"/>
      <c r="H61" s="223">
        <v>6.5</v>
      </c>
      <c r="I61" s="218"/>
      <c r="J61" s="363" t="s">
        <v>953</v>
      </c>
      <c r="K61" s="321">
        <f>F61-H61</f>
        <v>30.5</v>
      </c>
      <c r="L61" s="322">
        <v>50</v>
      </c>
      <c r="M61" s="349">
        <v>620</v>
      </c>
      <c r="N61" s="234">
        <v>40</v>
      </c>
      <c r="O61" s="353" t="s">
        <v>594</v>
      </c>
      <c r="P61" s="351">
        <v>45265</v>
      </c>
      <c r="Q61" s="273"/>
      <c r="R61" s="140"/>
      <c r="S61" s="55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41"/>
      <c r="AH61" s="142"/>
      <c r="AI61" s="140"/>
      <c r="AJ61" s="140"/>
      <c r="AK61" s="141"/>
      <c r="AL61" s="141"/>
      <c r="AM61" s="141"/>
    </row>
    <row r="62" spans="1:39" ht="12.75" customHeight="1">
      <c r="A62" s="360"/>
      <c r="B62" s="366"/>
      <c r="C62" s="251"/>
      <c r="D62" s="251" t="s">
        <v>946</v>
      </c>
      <c r="E62" s="223" t="s">
        <v>947</v>
      </c>
      <c r="F62" s="223">
        <v>45</v>
      </c>
      <c r="G62" s="324"/>
      <c r="H62" s="223">
        <v>57.5</v>
      </c>
      <c r="I62" s="218"/>
      <c r="J62" s="364"/>
      <c r="K62" s="321">
        <f>F62-H62</f>
        <v>-12.5</v>
      </c>
      <c r="L62" s="322">
        <v>50</v>
      </c>
      <c r="M62" s="350"/>
      <c r="N62" s="234">
        <v>40</v>
      </c>
      <c r="O62" s="354"/>
      <c r="P62" s="352"/>
      <c r="Q62" s="273"/>
      <c r="R62" s="140"/>
      <c r="S62" s="55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41"/>
      <c r="AH62" s="142"/>
      <c r="AI62" s="140"/>
      <c r="AJ62" s="140"/>
      <c r="AK62" s="141"/>
      <c r="AL62" s="141"/>
      <c r="AM62" s="141"/>
    </row>
    <row r="63" spans="1:39" ht="12.75" customHeight="1">
      <c r="A63" s="223">
        <v>4</v>
      </c>
      <c r="B63" s="277">
        <v>45264</v>
      </c>
      <c r="C63" s="251"/>
      <c r="D63" s="251" t="s">
        <v>948</v>
      </c>
      <c r="E63" s="223" t="s">
        <v>603</v>
      </c>
      <c r="F63" s="223">
        <v>300</v>
      </c>
      <c r="G63" s="223">
        <v>190</v>
      </c>
      <c r="H63" s="223">
        <v>470</v>
      </c>
      <c r="I63" s="218" t="s">
        <v>950</v>
      </c>
      <c r="J63" s="320" t="s">
        <v>820</v>
      </c>
      <c r="K63" s="321">
        <f>H63-F63</f>
        <v>170</v>
      </c>
      <c r="L63" s="322">
        <v>50</v>
      </c>
      <c r="M63" s="235">
        <f t="shared" ref="M63:M64" si="50">(K63*N63)-L63</f>
        <v>2500</v>
      </c>
      <c r="N63" s="234">
        <v>15</v>
      </c>
      <c r="O63" s="102" t="s">
        <v>594</v>
      </c>
      <c r="P63" s="236">
        <v>45265</v>
      </c>
      <c r="Q63" s="273"/>
      <c r="R63" s="140"/>
      <c r="S63" s="55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41"/>
      <c r="AH63" s="142"/>
      <c r="AI63" s="140"/>
      <c r="AJ63" s="140"/>
      <c r="AK63" s="141"/>
      <c r="AL63" s="141"/>
      <c r="AM63" s="141"/>
    </row>
    <row r="64" spans="1:39" ht="12.75" customHeight="1">
      <c r="A64" s="314">
        <v>5</v>
      </c>
      <c r="B64" s="315">
        <v>45265</v>
      </c>
      <c r="C64" s="316"/>
      <c r="D64" s="316" t="s">
        <v>954</v>
      </c>
      <c r="E64" s="314" t="s">
        <v>603</v>
      </c>
      <c r="F64" s="314">
        <v>29</v>
      </c>
      <c r="G64" s="314">
        <v>0</v>
      </c>
      <c r="H64" s="314">
        <v>0</v>
      </c>
      <c r="I64" s="317" t="s">
        <v>955</v>
      </c>
      <c r="J64" s="319" t="s">
        <v>985</v>
      </c>
      <c r="K64" s="318">
        <f>H64-F64</f>
        <v>-29</v>
      </c>
      <c r="L64" s="310">
        <v>50</v>
      </c>
      <c r="M64" s="311">
        <f t="shared" si="50"/>
        <v>-1210</v>
      </c>
      <c r="N64" s="309">
        <v>40</v>
      </c>
      <c r="O64" s="312" t="s">
        <v>604</v>
      </c>
      <c r="P64" s="313">
        <v>45266</v>
      </c>
      <c r="Q64" s="273"/>
      <c r="R64" s="140"/>
      <c r="S64" s="55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41"/>
      <c r="AH64" s="142"/>
      <c r="AI64" s="140"/>
      <c r="AJ64" s="140"/>
      <c r="AK64" s="141"/>
      <c r="AL64" s="141"/>
      <c r="AM64" s="141"/>
    </row>
    <row r="65" spans="1:39" ht="12.75" customHeight="1">
      <c r="A65" s="223">
        <v>6</v>
      </c>
      <c r="B65" s="277">
        <v>45265</v>
      </c>
      <c r="C65" s="251"/>
      <c r="D65" s="251" t="s">
        <v>961</v>
      </c>
      <c r="E65" s="223" t="s">
        <v>603</v>
      </c>
      <c r="F65" s="223">
        <v>54</v>
      </c>
      <c r="G65" s="223">
        <v>18</v>
      </c>
      <c r="H65" s="223">
        <v>79</v>
      </c>
      <c r="I65" s="218" t="s">
        <v>962</v>
      </c>
      <c r="J65" s="320" t="s">
        <v>761</v>
      </c>
      <c r="K65" s="321">
        <f>H65-F65</f>
        <v>25</v>
      </c>
      <c r="L65" s="322">
        <v>50</v>
      </c>
      <c r="M65" s="235">
        <f t="shared" ref="M65" si="51">(K65*N65)-L65</f>
        <v>1200</v>
      </c>
      <c r="N65" s="234">
        <v>50</v>
      </c>
      <c r="O65" s="102" t="s">
        <v>594</v>
      </c>
      <c r="P65" s="236">
        <v>45265</v>
      </c>
      <c r="Q65" s="273"/>
      <c r="R65" s="140"/>
      <c r="S65" s="55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41"/>
      <c r="AH65" s="142"/>
      <c r="AI65" s="140"/>
      <c r="AJ65" s="140"/>
      <c r="AK65" s="141"/>
      <c r="AL65" s="141"/>
      <c r="AM65" s="141"/>
    </row>
    <row r="66" spans="1:39" ht="12.75" customHeight="1">
      <c r="A66" s="355">
        <v>7</v>
      </c>
      <c r="B66" s="357">
        <v>45267</v>
      </c>
      <c r="C66" s="316"/>
      <c r="D66" s="316" t="s">
        <v>1007</v>
      </c>
      <c r="E66" s="314" t="s">
        <v>603</v>
      </c>
      <c r="F66" s="314">
        <v>325</v>
      </c>
      <c r="G66" s="314"/>
      <c r="H66" s="314">
        <v>90</v>
      </c>
      <c r="I66" s="317"/>
      <c r="J66" s="361" t="s">
        <v>1058</v>
      </c>
      <c r="K66" s="314">
        <f>H66-F66</f>
        <v>-235</v>
      </c>
      <c r="L66" s="329">
        <v>50</v>
      </c>
      <c r="M66" s="343">
        <f>(160*-15)-100</f>
        <v>-2500</v>
      </c>
      <c r="N66" s="314">
        <v>15</v>
      </c>
      <c r="O66" s="345" t="s">
        <v>604</v>
      </c>
      <c r="P66" s="347">
        <v>45268</v>
      </c>
      <c r="Q66" s="273"/>
      <c r="R66" s="140"/>
      <c r="S66" s="55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41"/>
      <c r="AH66" s="142"/>
      <c r="AI66" s="140"/>
      <c r="AJ66" s="140"/>
      <c r="AK66" s="141"/>
      <c r="AL66" s="141"/>
      <c r="AM66" s="141"/>
    </row>
    <row r="67" spans="1:39" ht="12.75" customHeight="1">
      <c r="A67" s="356"/>
      <c r="B67" s="358"/>
      <c r="C67" s="316"/>
      <c r="D67" s="316" t="s">
        <v>1008</v>
      </c>
      <c r="E67" s="314" t="s">
        <v>947</v>
      </c>
      <c r="F67" s="314">
        <v>165</v>
      </c>
      <c r="G67" s="314"/>
      <c r="H67" s="314">
        <v>90</v>
      </c>
      <c r="I67" s="317"/>
      <c r="J67" s="362"/>
      <c r="K67" s="318">
        <f>F67-H67</f>
        <v>75</v>
      </c>
      <c r="L67" s="310">
        <v>50</v>
      </c>
      <c r="M67" s="344"/>
      <c r="N67" s="309">
        <v>15</v>
      </c>
      <c r="O67" s="346"/>
      <c r="P67" s="348"/>
      <c r="Q67" s="273"/>
      <c r="R67" s="140"/>
      <c r="S67" s="55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41"/>
      <c r="AH67" s="142"/>
      <c r="AI67" s="140"/>
      <c r="AJ67" s="140"/>
      <c r="AK67" s="141"/>
      <c r="AL67" s="141"/>
      <c r="AM67" s="141"/>
    </row>
    <row r="68" spans="1:39" ht="12.75" customHeight="1">
      <c r="A68" s="223">
        <v>8</v>
      </c>
      <c r="B68" s="277">
        <v>45267</v>
      </c>
      <c r="C68" s="251"/>
      <c r="D68" s="251" t="s">
        <v>1009</v>
      </c>
      <c r="E68" s="223" t="s">
        <v>603</v>
      </c>
      <c r="F68" s="223">
        <v>40</v>
      </c>
      <c r="G68" s="223">
        <v>8</v>
      </c>
      <c r="H68" s="223">
        <v>60</v>
      </c>
      <c r="I68" s="218" t="s">
        <v>1010</v>
      </c>
      <c r="J68" s="320" t="s">
        <v>1011</v>
      </c>
      <c r="K68" s="321">
        <f>H68-F68</f>
        <v>20</v>
      </c>
      <c r="L68" s="322">
        <v>50</v>
      </c>
      <c r="M68" s="235">
        <f t="shared" ref="M68" si="52">(K68*N68)-L68</f>
        <v>950</v>
      </c>
      <c r="N68" s="234">
        <v>50</v>
      </c>
      <c r="O68" s="102" t="s">
        <v>594</v>
      </c>
      <c r="P68" s="236">
        <v>45267</v>
      </c>
      <c r="Q68" s="273"/>
      <c r="R68" s="140"/>
      <c r="S68" s="55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41"/>
      <c r="AH68" s="142"/>
      <c r="AI68" s="140"/>
      <c r="AJ68" s="140"/>
      <c r="AK68" s="141"/>
      <c r="AL68" s="141"/>
      <c r="AM68" s="141"/>
    </row>
    <row r="69" spans="1:39" ht="12.75" customHeight="1">
      <c r="A69" s="220"/>
      <c r="B69" s="291"/>
      <c r="C69" s="274"/>
      <c r="D69" s="274"/>
      <c r="E69" s="220"/>
      <c r="F69" s="220"/>
      <c r="G69" s="220"/>
      <c r="H69" s="220"/>
      <c r="I69" s="222"/>
      <c r="J69" s="222"/>
      <c r="K69" s="220"/>
      <c r="L69" s="294"/>
      <c r="M69" s="296"/>
      <c r="N69" s="220"/>
      <c r="O69" s="222"/>
      <c r="P69" s="291"/>
      <c r="Q69" s="273"/>
      <c r="R69" s="140"/>
      <c r="S69" s="55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41"/>
      <c r="AH69" s="142"/>
      <c r="AI69" s="140"/>
      <c r="AJ69" s="140"/>
      <c r="AK69" s="141"/>
      <c r="AL69" s="141"/>
      <c r="AM69" s="141"/>
    </row>
    <row r="70" spans="1:39" ht="12.75" customHeight="1">
      <c r="A70" s="220"/>
      <c r="B70" s="291"/>
      <c r="C70" s="274"/>
      <c r="D70" s="274"/>
      <c r="E70" s="220"/>
      <c r="F70" s="220"/>
      <c r="G70" s="220"/>
      <c r="H70" s="220"/>
      <c r="I70" s="222"/>
      <c r="J70" s="222"/>
      <c r="K70" s="220"/>
      <c r="L70" s="294"/>
      <c r="M70" s="296"/>
      <c r="N70" s="220"/>
      <c r="O70" s="222"/>
      <c r="P70" s="291"/>
      <c r="Q70" s="273"/>
      <c r="R70" s="140"/>
      <c r="S70" s="55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41"/>
      <c r="AH70" s="142"/>
      <c r="AI70" s="140"/>
      <c r="AJ70" s="140"/>
      <c r="AK70" s="141"/>
      <c r="AL70" s="141"/>
      <c r="AM70" s="141"/>
    </row>
    <row r="71" spans="1:39" ht="38.25" customHeight="1">
      <c r="A71" s="93" t="s">
        <v>615</v>
      </c>
      <c r="B71" s="148"/>
      <c r="C71" s="148"/>
      <c r="D71" s="149"/>
      <c r="E71" s="129"/>
      <c r="F71" s="6"/>
      <c r="G71" s="6"/>
      <c r="H71" s="130"/>
      <c r="I71" s="150"/>
      <c r="J71" s="1"/>
      <c r="K71" s="6"/>
      <c r="L71" s="6"/>
      <c r="M71" s="6"/>
      <c r="N71" s="1"/>
      <c r="O71" s="1"/>
      <c r="R71" s="1"/>
      <c r="S71" s="6"/>
      <c r="T71" s="1"/>
      <c r="U71" s="1"/>
      <c r="V71" s="1"/>
      <c r="W71" s="1"/>
      <c r="X71" s="1"/>
      <c r="Y71" s="6"/>
      <c r="Z71" s="1"/>
      <c r="AA71" s="1"/>
      <c r="AB71" s="1"/>
      <c r="AC71" s="1"/>
      <c r="AD71" s="1"/>
      <c r="AE71" s="6"/>
      <c r="AF71" s="1"/>
      <c r="AG71" s="1"/>
      <c r="AH71" s="1"/>
      <c r="AI71" s="1"/>
      <c r="AJ71" s="1"/>
      <c r="AK71" s="6"/>
      <c r="AL71" s="1"/>
    </row>
    <row r="72" spans="1:39" ht="38.25">
      <c r="A72" s="94" t="s">
        <v>16</v>
      </c>
      <c r="B72" s="95" t="s">
        <v>566</v>
      </c>
      <c r="C72" s="95"/>
      <c r="D72" s="96" t="s">
        <v>578</v>
      </c>
      <c r="E72" s="95" t="s">
        <v>579</v>
      </c>
      <c r="F72" s="95" t="s">
        <v>580</v>
      </c>
      <c r="G72" s="95" t="s">
        <v>581</v>
      </c>
      <c r="H72" s="95" t="s">
        <v>582</v>
      </c>
      <c r="I72" s="95" t="s">
        <v>583</v>
      </c>
      <c r="J72" s="94" t="s">
        <v>584</v>
      </c>
      <c r="K72" s="133" t="s">
        <v>602</v>
      </c>
      <c r="L72" s="134" t="s">
        <v>586</v>
      </c>
      <c r="M72" s="97" t="s">
        <v>587</v>
      </c>
      <c r="N72" s="95" t="s">
        <v>588</v>
      </c>
      <c r="O72" s="96" t="s">
        <v>589</v>
      </c>
      <c r="P72" s="231" t="s">
        <v>590</v>
      </c>
      <c r="Q72" s="233" t="s">
        <v>880</v>
      </c>
      <c r="R72" s="37"/>
      <c r="S72" s="6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</row>
    <row r="73" spans="1:39" ht="14.25" customHeight="1">
      <c r="A73" s="98">
        <v>1</v>
      </c>
      <c r="B73" s="99">
        <v>45252</v>
      </c>
      <c r="C73" s="143"/>
      <c r="D73" s="143" t="s">
        <v>900</v>
      </c>
      <c r="E73" s="98" t="s">
        <v>591</v>
      </c>
      <c r="F73" s="98" t="s">
        <v>901</v>
      </c>
      <c r="G73" s="98">
        <v>2480</v>
      </c>
      <c r="H73" s="98"/>
      <c r="I73" s="98" t="s">
        <v>902</v>
      </c>
      <c r="J73" s="100" t="s">
        <v>592</v>
      </c>
      <c r="K73" s="100"/>
      <c r="L73" s="101"/>
      <c r="M73" s="298"/>
      <c r="N73" s="295"/>
      <c r="O73" s="299"/>
      <c r="P73" s="300"/>
      <c r="Q73" s="221"/>
      <c r="R73" s="37"/>
      <c r="S73" s="37" t="s">
        <v>593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</row>
    <row r="74" spans="1:39" ht="14.25" customHeight="1">
      <c r="A74" s="98">
        <v>2</v>
      </c>
      <c r="B74" s="99">
        <v>45261</v>
      </c>
      <c r="C74" s="143"/>
      <c r="D74" s="143" t="s">
        <v>406</v>
      </c>
      <c r="E74" s="98" t="s">
        <v>591</v>
      </c>
      <c r="F74" s="98" t="s">
        <v>928</v>
      </c>
      <c r="G74" s="98">
        <v>477</v>
      </c>
      <c r="H74" s="98"/>
      <c r="I74" s="98" t="s">
        <v>929</v>
      </c>
      <c r="J74" s="100" t="s">
        <v>592</v>
      </c>
      <c r="K74" s="100"/>
      <c r="L74" s="297"/>
      <c r="M74" s="228"/>
      <c r="N74" s="222"/>
      <c r="O74" s="229"/>
      <c r="P74" s="221"/>
      <c r="Q74" s="221"/>
      <c r="R74" s="37"/>
      <c r="S74" s="37" t="s">
        <v>593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</row>
    <row r="75" spans="1:39" ht="14.25" customHeight="1">
      <c r="A75" s="98"/>
      <c r="B75" s="99"/>
      <c r="C75" s="143"/>
      <c r="D75" s="143"/>
      <c r="E75" s="98"/>
      <c r="F75" s="98"/>
      <c r="G75" s="98"/>
      <c r="H75" s="98"/>
      <c r="I75" s="98"/>
      <c r="J75" s="100"/>
      <c r="K75" s="100"/>
      <c r="L75" s="297"/>
      <c r="M75" s="228"/>
      <c r="N75" s="222"/>
      <c r="O75" s="229"/>
      <c r="P75" s="221"/>
      <c r="Q75" s="221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</row>
    <row r="76" spans="1:39" ht="12.75" customHeight="1">
      <c r="A76" s="98"/>
      <c r="B76" s="99"/>
      <c r="C76" s="143"/>
      <c r="D76" s="143"/>
      <c r="E76" s="98"/>
      <c r="F76" s="98"/>
      <c r="G76" s="98"/>
      <c r="H76" s="98"/>
      <c r="I76" s="98"/>
      <c r="J76" s="100"/>
      <c r="K76" s="100"/>
      <c r="L76" s="297"/>
      <c r="M76" s="301"/>
      <c r="N76" s="222"/>
      <c r="O76" s="222"/>
      <c r="P76" s="221"/>
      <c r="Q76" s="221"/>
      <c r="S76" s="6"/>
      <c r="T76" s="1"/>
      <c r="U76" s="1"/>
      <c r="V76" s="1"/>
      <c r="W76" s="1"/>
      <c r="X76" s="1"/>
      <c r="Y76" s="1"/>
      <c r="Z76" s="1"/>
    </row>
    <row r="77" spans="1:39" ht="12.75" customHeight="1">
      <c r="A77" s="115" t="s">
        <v>595</v>
      </c>
      <c r="B77" s="115"/>
      <c r="C77" s="115"/>
      <c r="D77" s="115"/>
      <c r="E77" s="37"/>
      <c r="F77" s="122" t="s">
        <v>597</v>
      </c>
      <c r="G77" s="55"/>
      <c r="H77" s="55"/>
      <c r="I77" s="55"/>
      <c r="J77" s="6"/>
      <c r="K77" s="135"/>
      <c r="L77" s="136"/>
      <c r="M77" s="6"/>
      <c r="N77" s="105"/>
      <c r="O77" s="151"/>
      <c r="P77" s="1"/>
      <c r="Q77" s="242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21" t="s">
        <v>596</v>
      </c>
      <c r="B78" s="115"/>
      <c r="C78" s="115"/>
      <c r="D78" s="115"/>
      <c r="E78" s="6"/>
      <c r="F78" s="122" t="s">
        <v>600</v>
      </c>
      <c r="G78" s="6"/>
      <c r="H78" s="6" t="s">
        <v>617</v>
      </c>
      <c r="I78" s="6"/>
      <c r="J78" s="1"/>
      <c r="K78" s="6"/>
      <c r="L78" s="6"/>
      <c r="M78" s="6"/>
      <c r="N78" s="1"/>
      <c r="O78" s="1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21"/>
      <c r="B79" s="115"/>
      <c r="C79" s="115"/>
      <c r="D79" s="115"/>
      <c r="E79" s="6"/>
      <c r="F79" s="122"/>
      <c r="G79" s="6"/>
      <c r="H79" s="6"/>
      <c r="I79" s="6"/>
      <c r="J79" s="1"/>
      <c r="K79" s="6"/>
      <c r="L79" s="6"/>
      <c r="M79" s="6"/>
      <c r="N79" s="1"/>
      <c r="O79" s="1"/>
      <c r="R79" s="1"/>
      <c r="S79" s="55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21"/>
      <c r="B80" s="115"/>
      <c r="C80" s="115"/>
      <c r="D80" s="115"/>
      <c r="E80" s="6"/>
      <c r="F80" s="122"/>
      <c r="G80" s="55"/>
      <c r="H80" s="37"/>
      <c r="I80" s="55"/>
      <c r="J80" s="6"/>
      <c r="K80" s="135"/>
      <c r="L80" s="136"/>
      <c r="M80" s="6"/>
      <c r="N80" s="105"/>
      <c r="O80" s="137"/>
      <c r="P80" s="1"/>
      <c r="Q80" s="242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21"/>
      <c r="B81" s="115"/>
      <c r="C81" s="115"/>
      <c r="D81" s="115"/>
      <c r="E81" s="6"/>
      <c r="F81" s="122"/>
      <c r="G81" s="55"/>
      <c r="H81" s="37"/>
      <c r="I81" s="55"/>
      <c r="J81" s="6"/>
      <c r="K81" s="135"/>
      <c r="L81" s="136"/>
      <c r="M81" s="6"/>
      <c r="N81" s="105"/>
      <c r="O81" s="137"/>
      <c r="P81" s="1"/>
      <c r="Q81" s="242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21"/>
      <c r="B82" s="115"/>
      <c r="C82" s="115"/>
      <c r="D82" s="115"/>
      <c r="E82" s="6"/>
      <c r="F82" s="122"/>
      <c r="G82" s="55"/>
      <c r="H82" s="37"/>
      <c r="I82" s="55"/>
      <c r="J82" s="6"/>
      <c r="K82" s="135"/>
      <c r="L82" s="136"/>
      <c r="M82" s="6"/>
      <c r="N82" s="105"/>
      <c r="O82" s="137"/>
      <c r="P82" s="1"/>
      <c r="Q82" s="242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121"/>
      <c r="B83" s="115"/>
      <c r="C83" s="115"/>
      <c r="D83" s="115"/>
      <c r="E83" s="6"/>
      <c r="F83" s="122"/>
      <c r="G83" s="55"/>
      <c r="H83" s="37"/>
      <c r="I83" s="55"/>
      <c r="J83" s="6"/>
      <c r="K83" s="135"/>
      <c r="L83" s="136"/>
      <c r="M83" s="6"/>
      <c r="N83" s="105"/>
      <c r="O83" s="137"/>
      <c r="P83" s="1"/>
      <c r="Q83" s="242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12.75" customHeight="1">
      <c r="A84" s="121"/>
      <c r="B84" s="115"/>
      <c r="C84" s="115"/>
      <c r="D84" s="115"/>
      <c r="E84" s="6"/>
      <c r="F84" s="122"/>
      <c r="G84" s="55"/>
      <c r="H84" s="37"/>
      <c r="I84" s="55"/>
      <c r="J84" s="6"/>
      <c r="K84" s="135"/>
      <c r="L84" s="136"/>
      <c r="M84" s="6"/>
      <c r="N84" s="105"/>
      <c r="O84" s="137"/>
      <c r="P84" s="1"/>
      <c r="Q84" s="242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121"/>
      <c r="B85" s="115"/>
      <c r="C85" s="115"/>
      <c r="D85" s="115"/>
      <c r="E85" s="6"/>
      <c r="F85" s="122"/>
      <c r="G85" s="55"/>
      <c r="H85" s="37"/>
      <c r="I85" s="55"/>
      <c r="J85" s="6"/>
      <c r="K85" s="135"/>
      <c r="L85" s="136"/>
      <c r="M85" s="6"/>
      <c r="N85" s="105"/>
      <c r="O85" s="137"/>
      <c r="P85" s="1"/>
      <c r="Q85" s="242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55"/>
      <c r="B86" s="104"/>
      <c r="C86" s="104"/>
      <c r="D86" s="37"/>
      <c r="E86" s="55"/>
      <c r="F86" s="55"/>
      <c r="G86" s="55"/>
      <c r="H86" s="37"/>
      <c r="I86" s="55"/>
      <c r="J86" s="6"/>
      <c r="K86" s="135"/>
      <c r="L86" s="136"/>
      <c r="M86" s="6"/>
      <c r="N86" s="105"/>
      <c r="O86" s="137"/>
      <c r="P86" s="1"/>
      <c r="Q86" s="242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38.25" customHeight="1">
      <c r="A87" s="37"/>
      <c r="B87" s="152" t="s">
        <v>618</v>
      </c>
      <c r="C87" s="152"/>
      <c r="D87" s="152"/>
      <c r="E87" s="152"/>
      <c r="F87" s="6"/>
      <c r="G87" s="6"/>
      <c r="H87" s="131"/>
      <c r="I87" s="6"/>
      <c r="J87" s="131"/>
      <c r="K87" s="132"/>
      <c r="L87" s="6"/>
      <c r="M87" s="6"/>
      <c r="N87" s="1"/>
      <c r="O87" s="1"/>
      <c r="P87" s="1"/>
      <c r="Q87" s="242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94" t="s">
        <v>16</v>
      </c>
      <c r="B88" s="95" t="s">
        <v>566</v>
      </c>
      <c r="C88" s="95"/>
      <c r="D88" s="96" t="s">
        <v>578</v>
      </c>
      <c r="E88" s="95" t="s">
        <v>579</v>
      </c>
      <c r="F88" s="95" t="s">
        <v>580</v>
      </c>
      <c r="G88" s="95" t="s">
        <v>619</v>
      </c>
      <c r="H88" s="95" t="s">
        <v>620</v>
      </c>
      <c r="I88" s="95" t="s">
        <v>583</v>
      </c>
      <c r="J88" s="153" t="s">
        <v>584</v>
      </c>
      <c r="K88" s="95" t="s">
        <v>585</v>
      </c>
      <c r="L88" s="95" t="s">
        <v>621</v>
      </c>
      <c r="M88" s="95" t="s">
        <v>588</v>
      </c>
      <c r="N88" s="96" t="s">
        <v>589</v>
      </c>
      <c r="O88" s="1"/>
      <c r="P88" s="1"/>
      <c r="Q88" s="242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54">
        <v>1</v>
      </c>
      <c r="B89" s="155">
        <v>41579</v>
      </c>
      <c r="C89" s="155"/>
      <c r="D89" s="156" t="s">
        <v>622</v>
      </c>
      <c r="E89" s="157" t="s">
        <v>591</v>
      </c>
      <c r="F89" s="158">
        <v>82</v>
      </c>
      <c r="G89" s="157" t="s">
        <v>623</v>
      </c>
      <c r="H89" s="157">
        <v>100</v>
      </c>
      <c r="I89" s="159">
        <v>100</v>
      </c>
      <c r="J89" s="160" t="s">
        <v>624</v>
      </c>
      <c r="K89" s="161">
        <f t="shared" ref="K89:K141" si="53">H89-F89</f>
        <v>18</v>
      </c>
      <c r="L89" s="162">
        <f t="shared" ref="L89:L141" si="54">K89/F89</f>
        <v>0.21951219512195122</v>
      </c>
      <c r="M89" s="157" t="s">
        <v>594</v>
      </c>
      <c r="N89" s="163">
        <v>42657</v>
      </c>
      <c r="O89" s="1"/>
      <c r="P89" s="1"/>
      <c r="Q89" s="242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54">
        <v>2</v>
      </c>
      <c r="B90" s="155">
        <v>41794</v>
      </c>
      <c r="C90" s="155"/>
      <c r="D90" s="156" t="s">
        <v>625</v>
      </c>
      <c r="E90" s="157" t="s">
        <v>603</v>
      </c>
      <c r="F90" s="158">
        <v>257</v>
      </c>
      <c r="G90" s="157" t="s">
        <v>623</v>
      </c>
      <c r="H90" s="157">
        <v>300</v>
      </c>
      <c r="I90" s="159">
        <v>300</v>
      </c>
      <c r="J90" s="160" t="s">
        <v>624</v>
      </c>
      <c r="K90" s="161">
        <f t="shared" si="53"/>
        <v>43</v>
      </c>
      <c r="L90" s="162">
        <f t="shared" si="54"/>
        <v>0.16731517509727625</v>
      </c>
      <c r="M90" s="157" t="s">
        <v>594</v>
      </c>
      <c r="N90" s="163">
        <v>41822</v>
      </c>
      <c r="O90" s="1"/>
      <c r="P90" s="1"/>
      <c r="Q90" s="242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54">
        <v>3</v>
      </c>
      <c r="B91" s="155">
        <v>41828</v>
      </c>
      <c r="C91" s="155"/>
      <c r="D91" s="156" t="s">
        <v>626</v>
      </c>
      <c r="E91" s="157" t="s">
        <v>603</v>
      </c>
      <c r="F91" s="158">
        <v>393</v>
      </c>
      <c r="G91" s="157" t="s">
        <v>623</v>
      </c>
      <c r="H91" s="157">
        <v>468</v>
      </c>
      <c r="I91" s="159">
        <v>468</v>
      </c>
      <c r="J91" s="160" t="s">
        <v>624</v>
      </c>
      <c r="K91" s="161">
        <f t="shared" si="53"/>
        <v>75</v>
      </c>
      <c r="L91" s="162">
        <f t="shared" si="54"/>
        <v>0.19083969465648856</v>
      </c>
      <c r="M91" s="157" t="s">
        <v>594</v>
      </c>
      <c r="N91" s="163">
        <v>41863</v>
      </c>
      <c r="O91" s="1"/>
      <c r="P91" s="1"/>
      <c r="Q91" s="242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54">
        <v>4</v>
      </c>
      <c r="B92" s="155">
        <v>41857</v>
      </c>
      <c r="C92" s="155"/>
      <c r="D92" s="156" t="s">
        <v>627</v>
      </c>
      <c r="E92" s="157" t="s">
        <v>603</v>
      </c>
      <c r="F92" s="158">
        <v>205</v>
      </c>
      <c r="G92" s="157" t="s">
        <v>623</v>
      </c>
      <c r="H92" s="157">
        <v>275</v>
      </c>
      <c r="I92" s="159">
        <v>250</v>
      </c>
      <c r="J92" s="160" t="s">
        <v>624</v>
      </c>
      <c r="K92" s="161">
        <f t="shared" si="53"/>
        <v>70</v>
      </c>
      <c r="L92" s="162">
        <f t="shared" si="54"/>
        <v>0.34146341463414637</v>
      </c>
      <c r="M92" s="157" t="s">
        <v>594</v>
      </c>
      <c r="N92" s="163">
        <v>41962</v>
      </c>
      <c r="O92" s="1"/>
      <c r="P92" s="1"/>
      <c r="Q92" s="242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54">
        <v>5</v>
      </c>
      <c r="B93" s="155">
        <v>41886</v>
      </c>
      <c r="C93" s="155"/>
      <c r="D93" s="156" t="s">
        <v>628</v>
      </c>
      <c r="E93" s="157" t="s">
        <v>603</v>
      </c>
      <c r="F93" s="158">
        <v>162</v>
      </c>
      <c r="G93" s="157" t="s">
        <v>623</v>
      </c>
      <c r="H93" s="157">
        <v>190</v>
      </c>
      <c r="I93" s="159">
        <v>190</v>
      </c>
      <c r="J93" s="160" t="s">
        <v>624</v>
      </c>
      <c r="K93" s="161">
        <f t="shared" si="53"/>
        <v>28</v>
      </c>
      <c r="L93" s="162">
        <f t="shared" si="54"/>
        <v>0.1728395061728395</v>
      </c>
      <c r="M93" s="157" t="s">
        <v>594</v>
      </c>
      <c r="N93" s="163">
        <v>42006</v>
      </c>
      <c r="O93" s="1"/>
      <c r="P93" s="1"/>
      <c r="Q93" s="242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54">
        <v>6</v>
      </c>
      <c r="B94" s="155">
        <v>41886</v>
      </c>
      <c r="C94" s="155"/>
      <c r="D94" s="156" t="s">
        <v>629</v>
      </c>
      <c r="E94" s="157" t="s">
        <v>603</v>
      </c>
      <c r="F94" s="158">
        <v>75</v>
      </c>
      <c r="G94" s="157" t="s">
        <v>623</v>
      </c>
      <c r="H94" s="157">
        <v>91.5</v>
      </c>
      <c r="I94" s="159" t="s">
        <v>616</v>
      </c>
      <c r="J94" s="160" t="s">
        <v>630</v>
      </c>
      <c r="K94" s="161">
        <f t="shared" si="53"/>
        <v>16.5</v>
      </c>
      <c r="L94" s="162">
        <f t="shared" si="54"/>
        <v>0.22</v>
      </c>
      <c r="M94" s="157" t="s">
        <v>594</v>
      </c>
      <c r="N94" s="163">
        <v>41954</v>
      </c>
      <c r="O94" s="1"/>
      <c r="P94" s="1"/>
      <c r="Q94" s="242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54">
        <v>7</v>
      </c>
      <c r="B95" s="155">
        <v>41913</v>
      </c>
      <c r="C95" s="155"/>
      <c r="D95" s="156" t="s">
        <v>631</v>
      </c>
      <c r="E95" s="157" t="s">
        <v>603</v>
      </c>
      <c r="F95" s="158">
        <v>850</v>
      </c>
      <c r="G95" s="157" t="s">
        <v>623</v>
      </c>
      <c r="H95" s="157">
        <v>982.5</v>
      </c>
      <c r="I95" s="159">
        <v>1050</v>
      </c>
      <c r="J95" s="160" t="s">
        <v>632</v>
      </c>
      <c r="K95" s="161">
        <f t="shared" si="53"/>
        <v>132.5</v>
      </c>
      <c r="L95" s="162">
        <f t="shared" si="54"/>
        <v>0.15588235294117647</v>
      </c>
      <c r="M95" s="157" t="s">
        <v>594</v>
      </c>
      <c r="N95" s="163">
        <v>42039</v>
      </c>
      <c r="O95" s="1"/>
      <c r="P95" s="1"/>
      <c r="Q95" s="242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54">
        <v>8</v>
      </c>
      <c r="B96" s="155">
        <v>41913</v>
      </c>
      <c r="C96" s="155"/>
      <c r="D96" s="156" t="s">
        <v>633</v>
      </c>
      <c r="E96" s="157" t="s">
        <v>603</v>
      </c>
      <c r="F96" s="158">
        <v>475</v>
      </c>
      <c r="G96" s="157" t="s">
        <v>623</v>
      </c>
      <c r="H96" s="157">
        <v>515</v>
      </c>
      <c r="I96" s="159">
        <v>600</v>
      </c>
      <c r="J96" s="160" t="s">
        <v>634</v>
      </c>
      <c r="K96" s="161">
        <f t="shared" si="53"/>
        <v>40</v>
      </c>
      <c r="L96" s="162">
        <f t="shared" si="54"/>
        <v>8.4210526315789472E-2</v>
      </c>
      <c r="M96" s="157" t="s">
        <v>594</v>
      </c>
      <c r="N96" s="163">
        <v>41939</v>
      </c>
      <c r="O96" s="1"/>
      <c r="P96" s="1"/>
      <c r="Q96" s="242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54">
        <v>9</v>
      </c>
      <c r="B97" s="155">
        <v>41913</v>
      </c>
      <c r="C97" s="155"/>
      <c r="D97" s="156" t="s">
        <v>635</v>
      </c>
      <c r="E97" s="157" t="s">
        <v>603</v>
      </c>
      <c r="F97" s="158">
        <v>86</v>
      </c>
      <c r="G97" s="157" t="s">
        <v>623</v>
      </c>
      <c r="H97" s="157">
        <v>99</v>
      </c>
      <c r="I97" s="159">
        <v>140</v>
      </c>
      <c r="J97" s="160" t="s">
        <v>636</v>
      </c>
      <c r="K97" s="161">
        <f t="shared" si="53"/>
        <v>13</v>
      </c>
      <c r="L97" s="162">
        <f t="shared" si="54"/>
        <v>0.15116279069767441</v>
      </c>
      <c r="M97" s="157" t="s">
        <v>594</v>
      </c>
      <c r="N97" s="163">
        <v>41939</v>
      </c>
      <c r="O97" s="1"/>
      <c r="P97" s="1"/>
      <c r="Q97" s="242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54">
        <v>10</v>
      </c>
      <c r="B98" s="155">
        <v>41926</v>
      </c>
      <c r="C98" s="155"/>
      <c r="D98" s="156" t="s">
        <v>637</v>
      </c>
      <c r="E98" s="157" t="s">
        <v>603</v>
      </c>
      <c r="F98" s="158">
        <v>496.6</v>
      </c>
      <c r="G98" s="157" t="s">
        <v>623</v>
      </c>
      <c r="H98" s="157">
        <v>621</v>
      </c>
      <c r="I98" s="159">
        <v>580</v>
      </c>
      <c r="J98" s="160" t="s">
        <v>624</v>
      </c>
      <c r="K98" s="161">
        <f t="shared" si="53"/>
        <v>124.39999999999998</v>
      </c>
      <c r="L98" s="162">
        <f t="shared" si="54"/>
        <v>0.25050342327829234</v>
      </c>
      <c r="M98" s="157" t="s">
        <v>594</v>
      </c>
      <c r="N98" s="163">
        <v>42605</v>
      </c>
      <c r="O98" s="1"/>
      <c r="P98" s="1"/>
      <c r="Q98" s="242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54">
        <v>11</v>
      </c>
      <c r="B99" s="155">
        <v>41926</v>
      </c>
      <c r="C99" s="155"/>
      <c r="D99" s="156" t="s">
        <v>638</v>
      </c>
      <c r="E99" s="157" t="s">
        <v>603</v>
      </c>
      <c r="F99" s="158">
        <v>2481.9</v>
      </c>
      <c r="G99" s="157" t="s">
        <v>623</v>
      </c>
      <c r="H99" s="157">
        <v>2840</v>
      </c>
      <c r="I99" s="159">
        <v>2870</v>
      </c>
      <c r="J99" s="160" t="s">
        <v>639</v>
      </c>
      <c r="K99" s="161">
        <f t="shared" si="53"/>
        <v>358.09999999999991</v>
      </c>
      <c r="L99" s="162">
        <f t="shared" si="54"/>
        <v>0.14428462065353154</v>
      </c>
      <c r="M99" s="157" t="s">
        <v>594</v>
      </c>
      <c r="N99" s="163">
        <v>42017</v>
      </c>
      <c r="O99" s="1"/>
      <c r="P99" s="1"/>
      <c r="Q99" s="242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54">
        <v>12</v>
      </c>
      <c r="B100" s="155">
        <v>41928</v>
      </c>
      <c r="C100" s="155"/>
      <c r="D100" s="156" t="s">
        <v>640</v>
      </c>
      <c r="E100" s="157" t="s">
        <v>603</v>
      </c>
      <c r="F100" s="158">
        <v>84.5</v>
      </c>
      <c r="G100" s="157" t="s">
        <v>623</v>
      </c>
      <c r="H100" s="157">
        <v>93</v>
      </c>
      <c r="I100" s="159">
        <v>110</v>
      </c>
      <c r="J100" s="160" t="s">
        <v>641</v>
      </c>
      <c r="K100" s="161">
        <f t="shared" si="53"/>
        <v>8.5</v>
      </c>
      <c r="L100" s="162">
        <f t="shared" si="54"/>
        <v>0.10059171597633136</v>
      </c>
      <c r="M100" s="157" t="s">
        <v>594</v>
      </c>
      <c r="N100" s="163">
        <v>41939</v>
      </c>
      <c r="O100" s="1"/>
      <c r="P100" s="1"/>
      <c r="Q100" s="242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54">
        <v>13</v>
      </c>
      <c r="B101" s="155">
        <v>41928</v>
      </c>
      <c r="C101" s="155"/>
      <c r="D101" s="156" t="s">
        <v>642</v>
      </c>
      <c r="E101" s="157" t="s">
        <v>603</v>
      </c>
      <c r="F101" s="158">
        <v>401</v>
      </c>
      <c r="G101" s="157" t="s">
        <v>623</v>
      </c>
      <c r="H101" s="157">
        <v>428</v>
      </c>
      <c r="I101" s="159">
        <v>450</v>
      </c>
      <c r="J101" s="160" t="s">
        <v>643</v>
      </c>
      <c r="K101" s="161">
        <f t="shared" si="53"/>
        <v>27</v>
      </c>
      <c r="L101" s="162">
        <f t="shared" si="54"/>
        <v>6.7331670822942641E-2</v>
      </c>
      <c r="M101" s="157" t="s">
        <v>594</v>
      </c>
      <c r="N101" s="163">
        <v>42020</v>
      </c>
      <c r="O101" s="1"/>
      <c r="P101" s="1"/>
      <c r="Q101" s="242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54">
        <v>14</v>
      </c>
      <c r="B102" s="155">
        <v>41928</v>
      </c>
      <c r="C102" s="155"/>
      <c r="D102" s="156" t="s">
        <v>644</v>
      </c>
      <c r="E102" s="157" t="s">
        <v>603</v>
      </c>
      <c r="F102" s="158">
        <v>101</v>
      </c>
      <c r="G102" s="157" t="s">
        <v>623</v>
      </c>
      <c r="H102" s="157">
        <v>112</v>
      </c>
      <c r="I102" s="159">
        <v>120</v>
      </c>
      <c r="J102" s="160" t="s">
        <v>645</v>
      </c>
      <c r="K102" s="161">
        <f t="shared" si="53"/>
        <v>11</v>
      </c>
      <c r="L102" s="162">
        <f t="shared" si="54"/>
        <v>0.10891089108910891</v>
      </c>
      <c r="M102" s="157" t="s">
        <v>594</v>
      </c>
      <c r="N102" s="163">
        <v>41939</v>
      </c>
      <c r="O102" s="1"/>
      <c r="P102" s="1"/>
      <c r="Q102" s="242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54">
        <v>15</v>
      </c>
      <c r="B103" s="155">
        <v>41954</v>
      </c>
      <c r="C103" s="155"/>
      <c r="D103" s="156" t="s">
        <v>646</v>
      </c>
      <c r="E103" s="157" t="s">
        <v>603</v>
      </c>
      <c r="F103" s="158">
        <v>59</v>
      </c>
      <c r="G103" s="157" t="s">
        <v>623</v>
      </c>
      <c r="H103" s="157">
        <v>76</v>
      </c>
      <c r="I103" s="159">
        <v>76</v>
      </c>
      <c r="J103" s="160" t="s">
        <v>624</v>
      </c>
      <c r="K103" s="161">
        <f t="shared" si="53"/>
        <v>17</v>
      </c>
      <c r="L103" s="162">
        <f t="shared" si="54"/>
        <v>0.28813559322033899</v>
      </c>
      <c r="M103" s="157" t="s">
        <v>594</v>
      </c>
      <c r="N103" s="163">
        <v>43032</v>
      </c>
      <c r="O103" s="1"/>
      <c r="P103" s="1"/>
      <c r="Q103" s="242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54">
        <v>16</v>
      </c>
      <c r="B104" s="155">
        <v>41954</v>
      </c>
      <c r="C104" s="155"/>
      <c r="D104" s="156" t="s">
        <v>635</v>
      </c>
      <c r="E104" s="157" t="s">
        <v>603</v>
      </c>
      <c r="F104" s="158">
        <v>99</v>
      </c>
      <c r="G104" s="157" t="s">
        <v>623</v>
      </c>
      <c r="H104" s="157">
        <v>120</v>
      </c>
      <c r="I104" s="159">
        <v>120</v>
      </c>
      <c r="J104" s="160" t="s">
        <v>612</v>
      </c>
      <c r="K104" s="161">
        <f t="shared" si="53"/>
        <v>21</v>
      </c>
      <c r="L104" s="162">
        <f t="shared" si="54"/>
        <v>0.21212121212121213</v>
      </c>
      <c r="M104" s="157" t="s">
        <v>594</v>
      </c>
      <c r="N104" s="163">
        <v>41960</v>
      </c>
      <c r="O104" s="1"/>
      <c r="P104" s="1"/>
      <c r="Q104" s="242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54">
        <v>17</v>
      </c>
      <c r="B105" s="155">
        <v>41956</v>
      </c>
      <c r="C105" s="155"/>
      <c r="D105" s="156" t="s">
        <v>647</v>
      </c>
      <c r="E105" s="157" t="s">
        <v>603</v>
      </c>
      <c r="F105" s="158">
        <v>22</v>
      </c>
      <c r="G105" s="157" t="s">
        <v>623</v>
      </c>
      <c r="H105" s="157">
        <v>33.549999999999997</v>
      </c>
      <c r="I105" s="159">
        <v>32</v>
      </c>
      <c r="J105" s="160" t="s">
        <v>648</v>
      </c>
      <c r="K105" s="161">
        <f t="shared" si="53"/>
        <v>11.549999999999997</v>
      </c>
      <c r="L105" s="162">
        <f t="shared" si="54"/>
        <v>0.52499999999999991</v>
      </c>
      <c r="M105" s="157" t="s">
        <v>594</v>
      </c>
      <c r="N105" s="163">
        <v>42188</v>
      </c>
      <c r="O105" s="1"/>
      <c r="P105" s="1"/>
      <c r="Q105" s="242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54">
        <v>18</v>
      </c>
      <c r="B106" s="155">
        <v>41976</v>
      </c>
      <c r="C106" s="155"/>
      <c r="D106" s="156" t="s">
        <v>649</v>
      </c>
      <c r="E106" s="157" t="s">
        <v>603</v>
      </c>
      <c r="F106" s="158">
        <v>440</v>
      </c>
      <c r="G106" s="157" t="s">
        <v>623</v>
      </c>
      <c r="H106" s="157">
        <v>520</v>
      </c>
      <c r="I106" s="159">
        <v>520</v>
      </c>
      <c r="J106" s="160" t="s">
        <v>650</v>
      </c>
      <c r="K106" s="161">
        <f t="shared" si="53"/>
        <v>80</v>
      </c>
      <c r="L106" s="162">
        <f t="shared" si="54"/>
        <v>0.18181818181818182</v>
      </c>
      <c r="M106" s="157" t="s">
        <v>594</v>
      </c>
      <c r="N106" s="163">
        <v>42208</v>
      </c>
      <c r="O106" s="1"/>
      <c r="P106" s="1"/>
      <c r="Q106" s="242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54">
        <v>19</v>
      </c>
      <c r="B107" s="155">
        <v>41976</v>
      </c>
      <c r="C107" s="155"/>
      <c r="D107" s="156" t="s">
        <v>651</v>
      </c>
      <c r="E107" s="157" t="s">
        <v>603</v>
      </c>
      <c r="F107" s="158">
        <v>360</v>
      </c>
      <c r="G107" s="157" t="s">
        <v>623</v>
      </c>
      <c r="H107" s="157">
        <v>427</v>
      </c>
      <c r="I107" s="159">
        <v>425</v>
      </c>
      <c r="J107" s="160" t="s">
        <v>652</v>
      </c>
      <c r="K107" s="161">
        <f t="shared" si="53"/>
        <v>67</v>
      </c>
      <c r="L107" s="162">
        <f t="shared" si="54"/>
        <v>0.18611111111111112</v>
      </c>
      <c r="M107" s="157" t="s">
        <v>594</v>
      </c>
      <c r="N107" s="163">
        <v>42058</v>
      </c>
      <c r="O107" s="1"/>
      <c r="P107" s="1"/>
      <c r="Q107" s="242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54">
        <v>20</v>
      </c>
      <c r="B108" s="155">
        <v>42012</v>
      </c>
      <c r="C108" s="155"/>
      <c r="D108" s="156" t="s">
        <v>653</v>
      </c>
      <c r="E108" s="157" t="s">
        <v>603</v>
      </c>
      <c r="F108" s="158">
        <v>360</v>
      </c>
      <c r="G108" s="157" t="s">
        <v>623</v>
      </c>
      <c r="H108" s="157">
        <v>455</v>
      </c>
      <c r="I108" s="159">
        <v>420</v>
      </c>
      <c r="J108" s="160" t="s">
        <v>654</v>
      </c>
      <c r="K108" s="161">
        <f t="shared" si="53"/>
        <v>95</v>
      </c>
      <c r="L108" s="162">
        <f t="shared" si="54"/>
        <v>0.2638888888888889</v>
      </c>
      <c r="M108" s="157" t="s">
        <v>594</v>
      </c>
      <c r="N108" s="163">
        <v>42024</v>
      </c>
      <c r="O108" s="1"/>
      <c r="P108" s="1"/>
      <c r="Q108" s="242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4">
        <v>21</v>
      </c>
      <c r="B109" s="155">
        <v>42012</v>
      </c>
      <c r="C109" s="155"/>
      <c r="D109" s="156" t="s">
        <v>655</v>
      </c>
      <c r="E109" s="157" t="s">
        <v>603</v>
      </c>
      <c r="F109" s="158">
        <v>130</v>
      </c>
      <c r="G109" s="157"/>
      <c r="H109" s="157">
        <v>175.5</v>
      </c>
      <c r="I109" s="159">
        <v>165</v>
      </c>
      <c r="J109" s="160" t="s">
        <v>656</v>
      </c>
      <c r="K109" s="161">
        <f t="shared" si="53"/>
        <v>45.5</v>
      </c>
      <c r="L109" s="162">
        <f t="shared" si="54"/>
        <v>0.35</v>
      </c>
      <c r="M109" s="157" t="s">
        <v>594</v>
      </c>
      <c r="N109" s="163">
        <v>43088</v>
      </c>
      <c r="O109" s="1"/>
      <c r="P109" s="1"/>
      <c r="Q109" s="242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54">
        <v>22</v>
      </c>
      <c r="B110" s="155">
        <v>42040</v>
      </c>
      <c r="C110" s="155"/>
      <c r="D110" s="156" t="s">
        <v>403</v>
      </c>
      <c r="E110" s="157" t="s">
        <v>591</v>
      </c>
      <c r="F110" s="158">
        <v>98</v>
      </c>
      <c r="G110" s="157"/>
      <c r="H110" s="157">
        <v>120</v>
      </c>
      <c r="I110" s="159">
        <v>120</v>
      </c>
      <c r="J110" s="160" t="s">
        <v>624</v>
      </c>
      <c r="K110" s="161">
        <f t="shared" si="53"/>
        <v>22</v>
      </c>
      <c r="L110" s="162">
        <f t="shared" si="54"/>
        <v>0.22448979591836735</v>
      </c>
      <c r="M110" s="157" t="s">
        <v>594</v>
      </c>
      <c r="N110" s="163">
        <v>42753</v>
      </c>
      <c r="O110" s="1"/>
      <c r="P110" s="1"/>
      <c r="Q110" s="242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4">
        <v>23</v>
      </c>
      <c r="B111" s="155">
        <v>42040</v>
      </c>
      <c r="C111" s="155"/>
      <c r="D111" s="156" t="s">
        <v>657</v>
      </c>
      <c r="E111" s="157" t="s">
        <v>591</v>
      </c>
      <c r="F111" s="158">
        <v>196</v>
      </c>
      <c r="G111" s="157"/>
      <c r="H111" s="157">
        <v>262</v>
      </c>
      <c r="I111" s="159">
        <v>255</v>
      </c>
      <c r="J111" s="160" t="s">
        <v>624</v>
      </c>
      <c r="K111" s="161">
        <f t="shared" si="53"/>
        <v>66</v>
      </c>
      <c r="L111" s="162">
        <f t="shared" si="54"/>
        <v>0.33673469387755101</v>
      </c>
      <c r="M111" s="157" t="s">
        <v>594</v>
      </c>
      <c r="N111" s="163">
        <v>42599</v>
      </c>
      <c r="O111" s="1"/>
      <c r="P111" s="1"/>
      <c r="Q111" s="242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64">
        <v>24</v>
      </c>
      <c r="B112" s="165">
        <v>42067</v>
      </c>
      <c r="C112" s="165"/>
      <c r="D112" s="166" t="s">
        <v>402</v>
      </c>
      <c r="E112" s="167" t="s">
        <v>591</v>
      </c>
      <c r="F112" s="168">
        <v>235</v>
      </c>
      <c r="G112" s="168"/>
      <c r="H112" s="169">
        <v>77</v>
      </c>
      <c r="I112" s="169" t="s">
        <v>658</v>
      </c>
      <c r="J112" s="170" t="s">
        <v>659</v>
      </c>
      <c r="K112" s="171">
        <f t="shared" si="53"/>
        <v>-158</v>
      </c>
      <c r="L112" s="172">
        <f t="shared" si="54"/>
        <v>-0.67234042553191486</v>
      </c>
      <c r="M112" s="168" t="s">
        <v>604</v>
      </c>
      <c r="N112" s="165">
        <v>43522</v>
      </c>
      <c r="O112" s="1"/>
      <c r="P112" s="1"/>
      <c r="Q112" s="242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54">
        <v>25</v>
      </c>
      <c r="B113" s="155">
        <v>42067</v>
      </c>
      <c r="C113" s="155"/>
      <c r="D113" s="156" t="s">
        <v>660</v>
      </c>
      <c r="E113" s="157" t="s">
        <v>591</v>
      </c>
      <c r="F113" s="158">
        <v>185</v>
      </c>
      <c r="G113" s="157"/>
      <c r="H113" s="157">
        <v>224</v>
      </c>
      <c r="I113" s="159" t="s">
        <v>661</v>
      </c>
      <c r="J113" s="160" t="s">
        <v>624</v>
      </c>
      <c r="K113" s="161">
        <f t="shared" si="53"/>
        <v>39</v>
      </c>
      <c r="L113" s="162">
        <f t="shared" si="54"/>
        <v>0.21081081081081082</v>
      </c>
      <c r="M113" s="157" t="s">
        <v>594</v>
      </c>
      <c r="N113" s="163">
        <v>42647</v>
      </c>
      <c r="O113" s="1"/>
      <c r="P113" s="1"/>
      <c r="Q113" s="242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64">
        <v>26</v>
      </c>
      <c r="B114" s="165">
        <v>42090</v>
      </c>
      <c r="C114" s="165"/>
      <c r="D114" s="173" t="s">
        <v>662</v>
      </c>
      <c r="E114" s="168" t="s">
        <v>591</v>
      </c>
      <c r="F114" s="168">
        <v>49.5</v>
      </c>
      <c r="G114" s="169"/>
      <c r="H114" s="169">
        <v>15.85</v>
      </c>
      <c r="I114" s="169">
        <v>67</v>
      </c>
      <c r="J114" s="170" t="s">
        <v>663</v>
      </c>
      <c r="K114" s="169">
        <f t="shared" si="53"/>
        <v>-33.65</v>
      </c>
      <c r="L114" s="174">
        <f t="shared" si="54"/>
        <v>-0.67979797979797973</v>
      </c>
      <c r="M114" s="168" t="s">
        <v>604</v>
      </c>
      <c r="N114" s="175">
        <v>43627</v>
      </c>
      <c r="O114" s="1"/>
      <c r="P114" s="1"/>
      <c r="Q114" s="242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54">
        <v>27</v>
      </c>
      <c r="B115" s="155">
        <v>42093</v>
      </c>
      <c r="C115" s="155"/>
      <c r="D115" s="156" t="s">
        <v>664</v>
      </c>
      <c r="E115" s="157" t="s">
        <v>591</v>
      </c>
      <c r="F115" s="158">
        <v>183.5</v>
      </c>
      <c r="G115" s="157"/>
      <c r="H115" s="157">
        <v>219</v>
      </c>
      <c r="I115" s="159">
        <v>218</v>
      </c>
      <c r="J115" s="160" t="s">
        <v>665</v>
      </c>
      <c r="K115" s="161">
        <f t="shared" si="53"/>
        <v>35.5</v>
      </c>
      <c r="L115" s="162">
        <f t="shared" si="54"/>
        <v>0.19346049046321526</v>
      </c>
      <c r="M115" s="157" t="s">
        <v>594</v>
      </c>
      <c r="N115" s="163">
        <v>42103</v>
      </c>
      <c r="O115" s="1"/>
      <c r="P115" s="1"/>
      <c r="Q115" s="242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54">
        <v>28</v>
      </c>
      <c r="B116" s="155">
        <v>42114</v>
      </c>
      <c r="C116" s="155"/>
      <c r="D116" s="156" t="s">
        <v>666</v>
      </c>
      <c r="E116" s="157" t="s">
        <v>591</v>
      </c>
      <c r="F116" s="158">
        <f>(227+237)/2</f>
        <v>232</v>
      </c>
      <c r="G116" s="157"/>
      <c r="H116" s="157">
        <v>298</v>
      </c>
      <c r="I116" s="159">
        <v>298</v>
      </c>
      <c r="J116" s="160" t="s">
        <v>624</v>
      </c>
      <c r="K116" s="161">
        <f t="shared" si="53"/>
        <v>66</v>
      </c>
      <c r="L116" s="162">
        <f t="shared" si="54"/>
        <v>0.28448275862068967</v>
      </c>
      <c r="M116" s="157" t="s">
        <v>594</v>
      </c>
      <c r="N116" s="163">
        <v>42823</v>
      </c>
      <c r="O116" s="1"/>
      <c r="P116" s="1"/>
      <c r="Q116" s="242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54">
        <v>29</v>
      </c>
      <c r="B117" s="155">
        <v>42128</v>
      </c>
      <c r="C117" s="155"/>
      <c r="D117" s="156" t="s">
        <v>667</v>
      </c>
      <c r="E117" s="157" t="s">
        <v>603</v>
      </c>
      <c r="F117" s="158">
        <v>385</v>
      </c>
      <c r="G117" s="157"/>
      <c r="H117" s="157">
        <f>212.5+331</f>
        <v>543.5</v>
      </c>
      <c r="I117" s="159">
        <v>510</v>
      </c>
      <c r="J117" s="160" t="s">
        <v>668</v>
      </c>
      <c r="K117" s="161">
        <f t="shared" si="53"/>
        <v>158.5</v>
      </c>
      <c r="L117" s="162">
        <f t="shared" si="54"/>
        <v>0.41168831168831171</v>
      </c>
      <c r="M117" s="157" t="s">
        <v>594</v>
      </c>
      <c r="N117" s="163">
        <v>42235</v>
      </c>
      <c r="O117" s="1"/>
      <c r="P117" s="1"/>
      <c r="Q117" s="242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54">
        <v>30</v>
      </c>
      <c r="B118" s="155">
        <v>42128</v>
      </c>
      <c r="C118" s="155"/>
      <c r="D118" s="156" t="s">
        <v>669</v>
      </c>
      <c r="E118" s="157" t="s">
        <v>603</v>
      </c>
      <c r="F118" s="158">
        <v>115.5</v>
      </c>
      <c r="G118" s="157"/>
      <c r="H118" s="157">
        <v>146</v>
      </c>
      <c r="I118" s="159">
        <v>142</v>
      </c>
      <c r="J118" s="160" t="s">
        <v>670</v>
      </c>
      <c r="K118" s="161">
        <f t="shared" si="53"/>
        <v>30.5</v>
      </c>
      <c r="L118" s="162">
        <f t="shared" si="54"/>
        <v>0.26406926406926406</v>
      </c>
      <c r="M118" s="157" t="s">
        <v>594</v>
      </c>
      <c r="N118" s="163">
        <v>42202</v>
      </c>
      <c r="O118" s="1"/>
      <c r="P118" s="1"/>
      <c r="Q118" s="242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4">
        <v>31</v>
      </c>
      <c r="B119" s="155">
        <v>42151</v>
      </c>
      <c r="C119" s="155"/>
      <c r="D119" s="156" t="s">
        <v>540</v>
      </c>
      <c r="E119" s="157" t="s">
        <v>603</v>
      </c>
      <c r="F119" s="158">
        <v>237.5</v>
      </c>
      <c r="G119" s="157"/>
      <c r="H119" s="157">
        <v>279.5</v>
      </c>
      <c r="I119" s="159">
        <v>278</v>
      </c>
      <c r="J119" s="160" t="s">
        <v>624</v>
      </c>
      <c r="K119" s="161">
        <f t="shared" si="53"/>
        <v>42</v>
      </c>
      <c r="L119" s="162">
        <f t="shared" si="54"/>
        <v>0.17684210526315788</v>
      </c>
      <c r="M119" s="157" t="s">
        <v>594</v>
      </c>
      <c r="N119" s="163">
        <v>42222</v>
      </c>
      <c r="O119" s="1"/>
      <c r="P119" s="1"/>
      <c r="Q119" s="242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54">
        <v>32</v>
      </c>
      <c r="B120" s="155">
        <v>42174</v>
      </c>
      <c r="C120" s="155"/>
      <c r="D120" s="156" t="s">
        <v>642</v>
      </c>
      <c r="E120" s="157" t="s">
        <v>591</v>
      </c>
      <c r="F120" s="158">
        <v>340</v>
      </c>
      <c r="G120" s="157"/>
      <c r="H120" s="157">
        <v>448</v>
      </c>
      <c r="I120" s="159">
        <v>448</v>
      </c>
      <c r="J120" s="160" t="s">
        <v>624</v>
      </c>
      <c r="K120" s="161">
        <f t="shared" si="53"/>
        <v>108</v>
      </c>
      <c r="L120" s="162">
        <f t="shared" si="54"/>
        <v>0.31764705882352939</v>
      </c>
      <c r="M120" s="157" t="s">
        <v>594</v>
      </c>
      <c r="N120" s="163">
        <v>43018</v>
      </c>
      <c r="O120" s="1"/>
      <c r="P120" s="1"/>
      <c r="Q120" s="242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54">
        <v>33</v>
      </c>
      <c r="B121" s="155">
        <v>42191</v>
      </c>
      <c r="C121" s="155"/>
      <c r="D121" s="156" t="s">
        <v>671</v>
      </c>
      <c r="E121" s="157" t="s">
        <v>591</v>
      </c>
      <c r="F121" s="158">
        <v>390</v>
      </c>
      <c r="G121" s="157"/>
      <c r="H121" s="157">
        <v>460</v>
      </c>
      <c r="I121" s="159">
        <v>460</v>
      </c>
      <c r="J121" s="160" t="s">
        <v>624</v>
      </c>
      <c r="K121" s="161">
        <f t="shared" si="53"/>
        <v>70</v>
      </c>
      <c r="L121" s="162">
        <f t="shared" si="54"/>
        <v>0.17948717948717949</v>
      </c>
      <c r="M121" s="157" t="s">
        <v>594</v>
      </c>
      <c r="N121" s="163">
        <v>42478</v>
      </c>
      <c r="O121" s="1"/>
      <c r="P121" s="1"/>
      <c r="Q121" s="242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64">
        <v>34</v>
      </c>
      <c r="B122" s="165">
        <v>42195</v>
      </c>
      <c r="C122" s="165"/>
      <c r="D122" s="166" t="s">
        <v>672</v>
      </c>
      <c r="E122" s="167" t="s">
        <v>591</v>
      </c>
      <c r="F122" s="168">
        <v>122.5</v>
      </c>
      <c r="G122" s="168"/>
      <c r="H122" s="169">
        <v>61</v>
      </c>
      <c r="I122" s="169">
        <v>172</v>
      </c>
      <c r="J122" s="170" t="s">
        <v>673</v>
      </c>
      <c r="K122" s="171">
        <f t="shared" si="53"/>
        <v>-61.5</v>
      </c>
      <c r="L122" s="172">
        <f t="shared" si="54"/>
        <v>-0.50204081632653064</v>
      </c>
      <c r="M122" s="168" t="s">
        <v>604</v>
      </c>
      <c r="N122" s="165">
        <v>43333</v>
      </c>
      <c r="O122" s="1"/>
      <c r="P122" s="1"/>
      <c r="Q122" s="242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54">
        <v>35</v>
      </c>
      <c r="B123" s="155">
        <v>42219</v>
      </c>
      <c r="C123" s="155"/>
      <c r="D123" s="156" t="s">
        <v>674</v>
      </c>
      <c r="E123" s="157" t="s">
        <v>591</v>
      </c>
      <c r="F123" s="158">
        <v>297.5</v>
      </c>
      <c r="G123" s="157"/>
      <c r="H123" s="157">
        <v>350</v>
      </c>
      <c r="I123" s="159">
        <v>360</v>
      </c>
      <c r="J123" s="160" t="s">
        <v>675</v>
      </c>
      <c r="K123" s="161">
        <f t="shared" si="53"/>
        <v>52.5</v>
      </c>
      <c r="L123" s="162">
        <f t="shared" si="54"/>
        <v>0.17647058823529413</v>
      </c>
      <c r="M123" s="157" t="s">
        <v>594</v>
      </c>
      <c r="N123" s="163">
        <v>42232</v>
      </c>
      <c r="O123" s="1"/>
      <c r="P123" s="1"/>
      <c r="Q123" s="242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54">
        <v>36</v>
      </c>
      <c r="B124" s="155">
        <v>42219</v>
      </c>
      <c r="C124" s="155"/>
      <c r="D124" s="156" t="s">
        <v>676</v>
      </c>
      <c r="E124" s="157" t="s">
        <v>591</v>
      </c>
      <c r="F124" s="158">
        <v>115.5</v>
      </c>
      <c r="G124" s="157"/>
      <c r="H124" s="157">
        <v>149</v>
      </c>
      <c r="I124" s="159">
        <v>140</v>
      </c>
      <c r="J124" s="160" t="s">
        <v>677</v>
      </c>
      <c r="K124" s="161">
        <f t="shared" si="53"/>
        <v>33.5</v>
      </c>
      <c r="L124" s="162">
        <f t="shared" si="54"/>
        <v>0.29004329004329005</v>
      </c>
      <c r="M124" s="157" t="s">
        <v>594</v>
      </c>
      <c r="N124" s="163">
        <v>42740</v>
      </c>
      <c r="O124" s="1"/>
      <c r="P124" s="1"/>
      <c r="Q124" s="242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54">
        <v>37</v>
      </c>
      <c r="B125" s="155">
        <v>42251</v>
      </c>
      <c r="C125" s="155"/>
      <c r="D125" s="156" t="s">
        <v>540</v>
      </c>
      <c r="E125" s="157" t="s">
        <v>591</v>
      </c>
      <c r="F125" s="158">
        <v>226</v>
      </c>
      <c r="G125" s="157"/>
      <c r="H125" s="157">
        <v>292</v>
      </c>
      <c r="I125" s="159">
        <v>292</v>
      </c>
      <c r="J125" s="160" t="s">
        <v>678</v>
      </c>
      <c r="K125" s="161">
        <f t="shared" si="53"/>
        <v>66</v>
      </c>
      <c r="L125" s="162">
        <f t="shared" si="54"/>
        <v>0.29203539823008851</v>
      </c>
      <c r="M125" s="157" t="s">
        <v>594</v>
      </c>
      <c r="N125" s="163">
        <v>42286</v>
      </c>
      <c r="O125" s="1"/>
      <c r="P125" s="1"/>
      <c r="Q125" s="242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54">
        <v>38</v>
      </c>
      <c r="B126" s="155">
        <v>42254</v>
      </c>
      <c r="C126" s="155"/>
      <c r="D126" s="156" t="s">
        <v>666</v>
      </c>
      <c r="E126" s="157" t="s">
        <v>591</v>
      </c>
      <c r="F126" s="158">
        <v>232.5</v>
      </c>
      <c r="G126" s="157"/>
      <c r="H126" s="157">
        <v>312.5</v>
      </c>
      <c r="I126" s="159">
        <v>310</v>
      </c>
      <c r="J126" s="160" t="s">
        <v>624</v>
      </c>
      <c r="K126" s="161">
        <f t="shared" si="53"/>
        <v>80</v>
      </c>
      <c r="L126" s="162">
        <f t="shared" si="54"/>
        <v>0.34408602150537637</v>
      </c>
      <c r="M126" s="157" t="s">
        <v>594</v>
      </c>
      <c r="N126" s="163">
        <v>42823</v>
      </c>
      <c r="O126" s="1"/>
      <c r="P126" s="1"/>
      <c r="Q126" s="242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54">
        <v>39</v>
      </c>
      <c r="B127" s="155">
        <v>42268</v>
      </c>
      <c r="C127" s="155"/>
      <c r="D127" s="156" t="s">
        <v>679</v>
      </c>
      <c r="E127" s="157" t="s">
        <v>591</v>
      </c>
      <c r="F127" s="158">
        <v>196.5</v>
      </c>
      <c r="G127" s="157"/>
      <c r="H127" s="157">
        <v>238</v>
      </c>
      <c r="I127" s="159">
        <v>238</v>
      </c>
      <c r="J127" s="160" t="s">
        <v>678</v>
      </c>
      <c r="K127" s="161">
        <f t="shared" si="53"/>
        <v>41.5</v>
      </c>
      <c r="L127" s="162">
        <f t="shared" si="54"/>
        <v>0.21119592875318066</v>
      </c>
      <c r="M127" s="157" t="s">
        <v>594</v>
      </c>
      <c r="N127" s="163">
        <v>42291</v>
      </c>
      <c r="O127" s="1"/>
      <c r="P127" s="1"/>
      <c r="Q127" s="242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54">
        <v>40</v>
      </c>
      <c r="B128" s="155">
        <v>42271</v>
      </c>
      <c r="C128" s="155"/>
      <c r="D128" s="156" t="s">
        <v>622</v>
      </c>
      <c r="E128" s="157" t="s">
        <v>591</v>
      </c>
      <c r="F128" s="158">
        <v>65</v>
      </c>
      <c r="G128" s="157"/>
      <c r="H128" s="157">
        <v>82</v>
      </c>
      <c r="I128" s="159">
        <v>82</v>
      </c>
      <c r="J128" s="160" t="s">
        <v>678</v>
      </c>
      <c r="K128" s="161">
        <f t="shared" si="53"/>
        <v>17</v>
      </c>
      <c r="L128" s="162">
        <f t="shared" si="54"/>
        <v>0.26153846153846155</v>
      </c>
      <c r="M128" s="157" t="s">
        <v>594</v>
      </c>
      <c r="N128" s="163">
        <v>42578</v>
      </c>
      <c r="O128" s="1"/>
      <c r="P128" s="1"/>
      <c r="Q128" s="242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54">
        <v>41</v>
      </c>
      <c r="B129" s="155">
        <v>42291</v>
      </c>
      <c r="C129" s="155"/>
      <c r="D129" s="156" t="s">
        <v>680</v>
      </c>
      <c r="E129" s="157" t="s">
        <v>591</v>
      </c>
      <c r="F129" s="158">
        <v>144</v>
      </c>
      <c r="G129" s="157"/>
      <c r="H129" s="157">
        <v>182.5</v>
      </c>
      <c r="I129" s="159">
        <v>181</v>
      </c>
      <c r="J129" s="160" t="s">
        <v>678</v>
      </c>
      <c r="K129" s="161">
        <f t="shared" si="53"/>
        <v>38.5</v>
      </c>
      <c r="L129" s="162">
        <f t="shared" si="54"/>
        <v>0.2673611111111111</v>
      </c>
      <c r="M129" s="157" t="s">
        <v>594</v>
      </c>
      <c r="N129" s="163">
        <v>42817</v>
      </c>
      <c r="O129" s="1"/>
      <c r="P129" s="1"/>
      <c r="Q129" s="242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54">
        <v>42</v>
      </c>
      <c r="B130" s="155">
        <v>42291</v>
      </c>
      <c r="C130" s="155"/>
      <c r="D130" s="156" t="s">
        <v>681</v>
      </c>
      <c r="E130" s="157" t="s">
        <v>591</v>
      </c>
      <c r="F130" s="158">
        <v>264</v>
      </c>
      <c r="G130" s="157"/>
      <c r="H130" s="157">
        <v>311</v>
      </c>
      <c r="I130" s="159">
        <v>311</v>
      </c>
      <c r="J130" s="160" t="s">
        <v>678</v>
      </c>
      <c r="K130" s="161">
        <f t="shared" si="53"/>
        <v>47</v>
      </c>
      <c r="L130" s="162">
        <f t="shared" si="54"/>
        <v>0.17803030303030304</v>
      </c>
      <c r="M130" s="157" t="s">
        <v>594</v>
      </c>
      <c r="N130" s="163">
        <v>42604</v>
      </c>
      <c r="O130" s="1"/>
      <c r="P130" s="1"/>
      <c r="Q130" s="242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54">
        <v>43</v>
      </c>
      <c r="B131" s="155">
        <v>42318</v>
      </c>
      <c r="C131" s="155"/>
      <c r="D131" s="156" t="s">
        <v>682</v>
      </c>
      <c r="E131" s="157" t="s">
        <v>603</v>
      </c>
      <c r="F131" s="158">
        <v>549.5</v>
      </c>
      <c r="G131" s="157"/>
      <c r="H131" s="157">
        <v>630</v>
      </c>
      <c r="I131" s="159">
        <v>630</v>
      </c>
      <c r="J131" s="160" t="s">
        <v>678</v>
      </c>
      <c r="K131" s="161">
        <f t="shared" si="53"/>
        <v>80.5</v>
      </c>
      <c r="L131" s="162">
        <f t="shared" si="54"/>
        <v>0.1464968152866242</v>
      </c>
      <c r="M131" s="157" t="s">
        <v>594</v>
      </c>
      <c r="N131" s="163">
        <v>42419</v>
      </c>
      <c r="O131" s="1"/>
      <c r="P131" s="1"/>
      <c r="Q131" s="242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54">
        <v>44</v>
      </c>
      <c r="B132" s="155">
        <v>42342</v>
      </c>
      <c r="C132" s="155"/>
      <c r="D132" s="156" t="s">
        <v>683</v>
      </c>
      <c r="E132" s="157" t="s">
        <v>591</v>
      </c>
      <c r="F132" s="158">
        <v>1027.5</v>
      </c>
      <c r="G132" s="157"/>
      <c r="H132" s="157">
        <v>1315</v>
      </c>
      <c r="I132" s="159">
        <v>1250</v>
      </c>
      <c r="J132" s="160" t="s">
        <v>678</v>
      </c>
      <c r="K132" s="161">
        <f t="shared" si="53"/>
        <v>287.5</v>
      </c>
      <c r="L132" s="162">
        <f t="shared" si="54"/>
        <v>0.27980535279805352</v>
      </c>
      <c r="M132" s="157" t="s">
        <v>594</v>
      </c>
      <c r="N132" s="163">
        <v>43244</v>
      </c>
      <c r="O132" s="1"/>
      <c r="P132" s="1"/>
      <c r="Q132" s="242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4">
        <v>45</v>
      </c>
      <c r="B133" s="155">
        <v>42367</v>
      </c>
      <c r="C133" s="155"/>
      <c r="D133" s="156" t="s">
        <v>684</v>
      </c>
      <c r="E133" s="157" t="s">
        <v>591</v>
      </c>
      <c r="F133" s="158">
        <v>465</v>
      </c>
      <c r="G133" s="157"/>
      <c r="H133" s="157">
        <v>540</v>
      </c>
      <c r="I133" s="159">
        <v>540</v>
      </c>
      <c r="J133" s="160" t="s">
        <v>678</v>
      </c>
      <c r="K133" s="161">
        <f t="shared" si="53"/>
        <v>75</v>
      </c>
      <c r="L133" s="162">
        <f t="shared" si="54"/>
        <v>0.16129032258064516</v>
      </c>
      <c r="M133" s="157" t="s">
        <v>594</v>
      </c>
      <c r="N133" s="163">
        <v>42530</v>
      </c>
      <c r="O133" s="1"/>
      <c r="P133" s="1"/>
      <c r="Q133" s="242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54">
        <v>46</v>
      </c>
      <c r="B134" s="155">
        <v>42380</v>
      </c>
      <c r="C134" s="155"/>
      <c r="D134" s="156" t="s">
        <v>403</v>
      </c>
      <c r="E134" s="157" t="s">
        <v>603</v>
      </c>
      <c r="F134" s="158">
        <v>81</v>
      </c>
      <c r="G134" s="157"/>
      <c r="H134" s="157">
        <v>110</v>
      </c>
      <c r="I134" s="159">
        <v>110</v>
      </c>
      <c r="J134" s="160" t="s">
        <v>678</v>
      </c>
      <c r="K134" s="161">
        <f t="shared" si="53"/>
        <v>29</v>
      </c>
      <c r="L134" s="162">
        <f t="shared" si="54"/>
        <v>0.35802469135802467</v>
      </c>
      <c r="M134" s="157" t="s">
        <v>594</v>
      </c>
      <c r="N134" s="163">
        <v>42745</v>
      </c>
      <c r="O134" s="1"/>
      <c r="P134" s="1"/>
      <c r="Q134" s="242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4">
        <v>47</v>
      </c>
      <c r="B135" s="155">
        <v>42382</v>
      </c>
      <c r="C135" s="155"/>
      <c r="D135" s="156" t="s">
        <v>685</v>
      </c>
      <c r="E135" s="157" t="s">
        <v>603</v>
      </c>
      <c r="F135" s="158">
        <v>417.5</v>
      </c>
      <c r="G135" s="157"/>
      <c r="H135" s="157">
        <v>547</v>
      </c>
      <c r="I135" s="159">
        <v>535</v>
      </c>
      <c r="J135" s="160" t="s">
        <v>678</v>
      </c>
      <c r="K135" s="161">
        <f t="shared" si="53"/>
        <v>129.5</v>
      </c>
      <c r="L135" s="162">
        <f t="shared" si="54"/>
        <v>0.31017964071856285</v>
      </c>
      <c r="M135" s="157" t="s">
        <v>594</v>
      </c>
      <c r="N135" s="163">
        <v>42578</v>
      </c>
      <c r="O135" s="1"/>
      <c r="P135" s="1"/>
      <c r="Q135" s="242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4">
        <v>48</v>
      </c>
      <c r="B136" s="155">
        <v>42408</v>
      </c>
      <c r="C136" s="155"/>
      <c r="D136" s="156" t="s">
        <v>686</v>
      </c>
      <c r="E136" s="157" t="s">
        <v>591</v>
      </c>
      <c r="F136" s="158">
        <v>650</v>
      </c>
      <c r="G136" s="157"/>
      <c r="H136" s="157">
        <v>800</v>
      </c>
      <c r="I136" s="159">
        <v>800</v>
      </c>
      <c r="J136" s="160" t="s">
        <v>678</v>
      </c>
      <c r="K136" s="161">
        <f t="shared" si="53"/>
        <v>150</v>
      </c>
      <c r="L136" s="162">
        <f t="shared" si="54"/>
        <v>0.23076923076923078</v>
      </c>
      <c r="M136" s="157" t="s">
        <v>594</v>
      </c>
      <c r="N136" s="163">
        <v>43154</v>
      </c>
      <c r="O136" s="1"/>
      <c r="P136" s="1"/>
      <c r="Q136" s="242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54">
        <v>49</v>
      </c>
      <c r="B137" s="155">
        <v>42433</v>
      </c>
      <c r="C137" s="155"/>
      <c r="D137" s="156" t="s">
        <v>237</v>
      </c>
      <c r="E137" s="157" t="s">
        <v>591</v>
      </c>
      <c r="F137" s="158">
        <v>437.5</v>
      </c>
      <c r="G137" s="157"/>
      <c r="H137" s="157">
        <v>504.5</v>
      </c>
      <c r="I137" s="159">
        <v>522</v>
      </c>
      <c r="J137" s="160" t="s">
        <v>687</v>
      </c>
      <c r="K137" s="161">
        <f t="shared" si="53"/>
        <v>67</v>
      </c>
      <c r="L137" s="162">
        <f t="shared" si="54"/>
        <v>0.15314285714285714</v>
      </c>
      <c r="M137" s="157" t="s">
        <v>594</v>
      </c>
      <c r="N137" s="163">
        <v>42480</v>
      </c>
      <c r="O137" s="1"/>
      <c r="P137" s="1"/>
      <c r="Q137" s="242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54">
        <v>50</v>
      </c>
      <c r="B138" s="155">
        <v>42438</v>
      </c>
      <c r="C138" s="155"/>
      <c r="D138" s="156" t="s">
        <v>688</v>
      </c>
      <c r="E138" s="157" t="s">
        <v>591</v>
      </c>
      <c r="F138" s="158">
        <v>189.5</v>
      </c>
      <c r="G138" s="157"/>
      <c r="H138" s="157">
        <v>218</v>
      </c>
      <c r="I138" s="159">
        <v>218</v>
      </c>
      <c r="J138" s="160" t="s">
        <v>678</v>
      </c>
      <c r="K138" s="161">
        <f t="shared" si="53"/>
        <v>28.5</v>
      </c>
      <c r="L138" s="162">
        <f t="shared" si="54"/>
        <v>0.15039577836411611</v>
      </c>
      <c r="M138" s="157" t="s">
        <v>594</v>
      </c>
      <c r="N138" s="163">
        <v>43034</v>
      </c>
      <c r="O138" s="1"/>
      <c r="P138" s="1"/>
      <c r="Q138" s="242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64">
        <v>51</v>
      </c>
      <c r="B139" s="165">
        <v>42471</v>
      </c>
      <c r="C139" s="165"/>
      <c r="D139" s="173" t="s">
        <v>689</v>
      </c>
      <c r="E139" s="168" t="s">
        <v>591</v>
      </c>
      <c r="F139" s="168">
        <v>36.5</v>
      </c>
      <c r="G139" s="169"/>
      <c r="H139" s="169">
        <v>15.85</v>
      </c>
      <c r="I139" s="169">
        <v>60</v>
      </c>
      <c r="J139" s="170" t="s">
        <v>690</v>
      </c>
      <c r="K139" s="171">
        <f t="shared" si="53"/>
        <v>-20.65</v>
      </c>
      <c r="L139" s="172">
        <f t="shared" si="54"/>
        <v>-0.5657534246575342</v>
      </c>
      <c r="M139" s="168" t="s">
        <v>604</v>
      </c>
      <c r="N139" s="176">
        <v>43627</v>
      </c>
      <c r="O139" s="1"/>
      <c r="P139" s="1"/>
      <c r="Q139" s="242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54">
        <v>52</v>
      </c>
      <c r="B140" s="155">
        <v>42472</v>
      </c>
      <c r="C140" s="155"/>
      <c r="D140" s="156" t="s">
        <v>691</v>
      </c>
      <c r="E140" s="157" t="s">
        <v>591</v>
      </c>
      <c r="F140" s="158">
        <v>93</v>
      </c>
      <c r="G140" s="157"/>
      <c r="H140" s="157">
        <v>149</v>
      </c>
      <c r="I140" s="159">
        <v>140</v>
      </c>
      <c r="J140" s="160" t="s">
        <v>692</v>
      </c>
      <c r="K140" s="161">
        <f t="shared" si="53"/>
        <v>56</v>
      </c>
      <c r="L140" s="162">
        <f t="shared" si="54"/>
        <v>0.60215053763440862</v>
      </c>
      <c r="M140" s="157" t="s">
        <v>594</v>
      </c>
      <c r="N140" s="163">
        <v>42740</v>
      </c>
      <c r="O140" s="1"/>
      <c r="P140" s="1"/>
      <c r="Q140" s="242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54">
        <v>53</v>
      </c>
      <c r="B141" s="155">
        <v>42472</v>
      </c>
      <c r="C141" s="155"/>
      <c r="D141" s="156" t="s">
        <v>693</v>
      </c>
      <c r="E141" s="157" t="s">
        <v>591</v>
      </c>
      <c r="F141" s="158">
        <v>130</v>
      </c>
      <c r="G141" s="157"/>
      <c r="H141" s="157">
        <v>150</v>
      </c>
      <c r="I141" s="159" t="s">
        <v>694</v>
      </c>
      <c r="J141" s="160" t="s">
        <v>678</v>
      </c>
      <c r="K141" s="161">
        <f t="shared" si="53"/>
        <v>20</v>
      </c>
      <c r="L141" s="162">
        <f t="shared" si="54"/>
        <v>0.15384615384615385</v>
      </c>
      <c r="M141" s="157" t="s">
        <v>594</v>
      </c>
      <c r="N141" s="163">
        <v>42564</v>
      </c>
      <c r="O141" s="1"/>
      <c r="P141" s="1"/>
      <c r="Q141" s="242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54">
        <v>54</v>
      </c>
      <c r="B142" s="155">
        <v>42473</v>
      </c>
      <c r="C142" s="155"/>
      <c r="D142" s="156" t="s">
        <v>695</v>
      </c>
      <c r="E142" s="157" t="s">
        <v>591</v>
      </c>
      <c r="F142" s="158">
        <v>196</v>
      </c>
      <c r="G142" s="157"/>
      <c r="H142" s="157">
        <v>299</v>
      </c>
      <c r="I142" s="159">
        <v>299</v>
      </c>
      <c r="J142" s="160" t="s">
        <v>678</v>
      </c>
      <c r="K142" s="161">
        <v>103</v>
      </c>
      <c r="L142" s="162">
        <v>0.52551020408163296</v>
      </c>
      <c r="M142" s="157" t="s">
        <v>594</v>
      </c>
      <c r="N142" s="163">
        <v>42620</v>
      </c>
      <c r="O142" s="1"/>
      <c r="P142" s="1"/>
      <c r="Q142" s="242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4">
        <v>55</v>
      </c>
      <c r="B143" s="155">
        <v>42473</v>
      </c>
      <c r="C143" s="155"/>
      <c r="D143" s="156" t="s">
        <v>696</v>
      </c>
      <c r="E143" s="157" t="s">
        <v>591</v>
      </c>
      <c r="F143" s="158">
        <v>88</v>
      </c>
      <c r="G143" s="157"/>
      <c r="H143" s="157">
        <v>103</v>
      </c>
      <c r="I143" s="159">
        <v>103</v>
      </c>
      <c r="J143" s="160" t="s">
        <v>678</v>
      </c>
      <c r="K143" s="161">
        <v>15</v>
      </c>
      <c r="L143" s="162">
        <v>0.170454545454545</v>
      </c>
      <c r="M143" s="157" t="s">
        <v>594</v>
      </c>
      <c r="N143" s="163">
        <v>42530</v>
      </c>
      <c r="O143" s="1"/>
      <c r="P143" s="1"/>
      <c r="Q143" s="242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54">
        <v>56</v>
      </c>
      <c r="B144" s="155">
        <v>42492</v>
      </c>
      <c r="C144" s="155"/>
      <c r="D144" s="156" t="s">
        <v>697</v>
      </c>
      <c r="E144" s="157" t="s">
        <v>591</v>
      </c>
      <c r="F144" s="158">
        <v>127.5</v>
      </c>
      <c r="G144" s="157"/>
      <c r="H144" s="157">
        <v>148</v>
      </c>
      <c r="I144" s="159" t="s">
        <v>698</v>
      </c>
      <c r="J144" s="160" t="s">
        <v>678</v>
      </c>
      <c r="K144" s="161">
        <f t="shared" ref="K144:K148" si="55">H144-F144</f>
        <v>20.5</v>
      </c>
      <c r="L144" s="162">
        <f t="shared" ref="L144:L148" si="56">K144/F144</f>
        <v>0.16078431372549021</v>
      </c>
      <c r="M144" s="157" t="s">
        <v>594</v>
      </c>
      <c r="N144" s="163">
        <v>42564</v>
      </c>
      <c r="O144" s="1"/>
      <c r="P144" s="1"/>
      <c r="Q144" s="242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54">
        <v>57</v>
      </c>
      <c r="B145" s="155">
        <v>42493</v>
      </c>
      <c r="C145" s="155"/>
      <c r="D145" s="156" t="s">
        <v>699</v>
      </c>
      <c r="E145" s="157" t="s">
        <v>591</v>
      </c>
      <c r="F145" s="158">
        <v>675</v>
      </c>
      <c r="G145" s="157"/>
      <c r="H145" s="157">
        <v>815</v>
      </c>
      <c r="I145" s="159" t="s">
        <v>700</v>
      </c>
      <c r="J145" s="160" t="s">
        <v>678</v>
      </c>
      <c r="K145" s="161">
        <f t="shared" si="55"/>
        <v>140</v>
      </c>
      <c r="L145" s="162">
        <f t="shared" si="56"/>
        <v>0.2074074074074074</v>
      </c>
      <c r="M145" s="157" t="s">
        <v>594</v>
      </c>
      <c r="N145" s="163">
        <v>43154</v>
      </c>
      <c r="O145" s="1"/>
      <c r="P145" s="1"/>
      <c r="Q145" s="242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64">
        <v>58</v>
      </c>
      <c r="B146" s="165">
        <v>42522</v>
      </c>
      <c r="C146" s="165"/>
      <c r="D146" s="166" t="s">
        <v>701</v>
      </c>
      <c r="E146" s="167" t="s">
        <v>591</v>
      </c>
      <c r="F146" s="168">
        <v>500</v>
      </c>
      <c r="G146" s="168"/>
      <c r="H146" s="169">
        <v>232.5</v>
      </c>
      <c r="I146" s="169" t="s">
        <v>702</v>
      </c>
      <c r="J146" s="170" t="s">
        <v>703</v>
      </c>
      <c r="K146" s="171">
        <f t="shared" si="55"/>
        <v>-267.5</v>
      </c>
      <c r="L146" s="172">
        <f t="shared" si="56"/>
        <v>-0.53500000000000003</v>
      </c>
      <c r="M146" s="168" t="s">
        <v>604</v>
      </c>
      <c r="N146" s="165">
        <v>43735</v>
      </c>
      <c r="O146" s="1"/>
      <c r="P146" s="1"/>
      <c r="Q146" s="242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54">
        <v>59</v>
      </c>
      <c r="B147" s="155">
        <v>42527</v>
      </c>
      <c r="C147" s="155"/>
      <c r="D147" s="156" t="s">
        <v>542</v>
      </c>
      <c r="E147" s="157" t="s">
        <v>591</v>
      </c>
      <c r="F147" s="158">
        <v>110</v>
      </c>
      <c r="G147" s="157"/>
      <c r="H147" s="157">
        <v>126.5</v>
      </c>
      <c r="I147" s="159">
        <v>125</v>
      </c>
      <c r="J147" s="160" t="s">
        <v>630</v>
      </c>
      <c r="K147" s="161">
        <f t="shared" si="55"/>
        <v>16.5</v>
      </c>
      <c r="L147" s="162">
        <f t="shared" si="56"/>
        <v>0.15</v>
      </c>
      <c r="M147" s="157" t="s">
        <v>594</v>
      </c>
      <c r="N147" s="163">
        <v>42552</v>
      </c>
      <c r="O147" s="1"/>
      <c r="P147" s="1"/>
      <c r="Q147" s="242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54">
        <v>60</v>
      </c>
      <c r="B148" s="155">
        <v>42538</v>
      </c>
      <c r="C148" s="155"/>
      <c r="D148" s="156" t="s">
        <v>704</v>
      </c>
      <c r="E148" s="157" t="s">
        <v>591</v>
      </c>
      <c r="F148" s="158">
        <v>44</v>
      </c>
      <c r="G148" s="157"/>
      <c r="H148" s="157">
        <v>69.5</v>
      </c>
      <c r="I148" s="159">
        <v>69.5</v>
      </c>
      <c r="J148" s="160" t="s">
        <v>705</v>
      </c>
      <c r="K148" s="161">
        <f t="shared" si="55"/>
        <v>25.5</v>
      </c>
      <c r="L148" s="162">
        <f t="shared" si="56"/>
        <v>0.57954545454545459</v>
      </c>
      <c r="M148" s="157" t="s">
        <v>594</v>
      </c>
      <c r="N148" s="163">
        <v>42977</v>
      </c>
      <c r="O148" s="1"/>
      <c r="P148" s="1"/>
      <c r="Q148" s="242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4">
        <v>61</v>
      </c>
      <c r="B149" s="155">
        <v>42549</v>
      </c>
      <c r="C149" s="155"/>
      <c r="D149" s="156" t="s">
        <v>706</v>
      </c>
      <c r="E149" s="157" t="s">
        <v>591</v>
      </c>
      <c r="F149" s="158">
        <v>262.5</v>
      </c>
      <c r="G149" s="157"/>
      <c r="H149" s="157">
        <v>340</v>
      </c>
      <c r="I149" s="159">
        <v>333</v>
      </c>
      <c r="J149" s="160" t="s">
        <v>707</v>
      </c>
      <c r="K149" s="161">
        <v>77.5</v>
      </c>
      <c r="L149" s="162">
        <v>0.29523809523809502</v>
      </c>
      <c r="M149" s="157" t="s">
        <v>594</v>
      </c>
      <c r="N149" s="163">
        <v>43017</v>
      </c>
      <c r="O149" s="1"/>
      <c r="P149" s="1"/>
      <c r="Q149" s="242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4">
        <v>62</v>
      </c>
      <c r="B150" s="155">
        <v>42549</v>
      </c>
      <c r="C150" s="155"/>
      <c r="D150" s="156" t="s">
        <v>708</v>
      </c>
      <c r="E150" s="157" t="s">
        <v>591</v>
      </c>
      <c r="F150" s="158">
        <v>840</v>
      </c>
      <c r="G150" s="157"/>
      <c r="H150" s="157">
        <v>1230</v>
      </c>
      <c r="I150" s="159">
        <v>1230</v>
      </c>
      <c r="J150" s="160" t="s">
        <v>678</v>
      </c>
      <c r="K150" s="161">
        <v>390</v>
      </c>
      <c r="L150" s="162">
        <v>0.46428571428571402</v>
      </c>
      <c r="M150" s="157" t="s">
        <v>594</v>
      </c>
      <c r="N150" s="163">
        <v>42649</v>
      </c>
      <c r="O150" s="1"/>
      <c r="P150" s="1"/>
      <c r="Q150" s="242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77">
        <v>63</v>
      </c>
      <c r="B151" s="178">
        <v>42556</v>
      </c>
      <c r="C151" s="178"/>
      <c r="D151" s="179" t="s">
        <v>709</v>
      </c>
      <c r="E151" s="180" t="s">
        <v>591</v>
      </c>
      <c r="F151" s="180">
        <v>395</v>
      </c>
      <c r="G151" s="181"/>
      <c r="H151" s="181">
        <f>(468.5+342.5)/2</f>
        <v>405.5</v>
      </c>
      <c r="I151" s="181">
        <v>510</v>
      </c>
      <c r="J151" s="182" t="s">
        <v>710</v>
      </c>
      <c r="K151" s="183">
        <f t="shared" ref="K151:K157" si="57">H151-F151</f>
        <v>10.5</v>
      </c>
      <c r="L151" s="184">
        <f t="shared" ref="L151:L157" si="58">K151/F151</f>
        <v>2.6582278481012658E-2</v>
      </c>
      <c r="M151" s="180" t="s">
        <v>611</v>
      </c>
      <c r="N151" s="178">
        <v>43606</v>
      </c>
      <c r="O151" s="1"/>
      <c r="P151" s="1"/>
      <c r="Q151" s="242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64">
        <v>64</v>
      </c>
      <c r="B152" s="165">
        <v>42584</v>
      </c>
      <c r="C152" s="165"/>
      <c r="D152" s="166" t="s">
        <v>711</v>
      </c>
      <c r="E152" s="167" t="s">
        <v>603</v>
      </c>
      <c r="F152" s="168">
        <f>169.5-12.8</f>
        <v>156.69999999999999</v>
      </c>
      <c r="G152" s="168"/>
      <c r="H152" s="169">
        <v>77</v>
      </c>
      <c r="I152" s="169" t="s">
        <v>712</v>
      </c>
      <c r="J152" s="170" t="s">
        <v>713</v>
      </c>
      <c r="K152" s="171">
        <f t="shared" si="57"/>
        <v>-79.699999999999989</v>
      </c>
      <c r="L152" s="172">
        <f t="shared" si="58"/>
        <v>-0.50861518825781749</v>
      </c>
      <c r="M152" s="168" t="s">
        <v>604</v>
      </c>
      <c r="N152" s="165">
        <v>43522</v>
      </c>
      <c r="O152" s="1"/>
      <c r="P152" s="1"/>
      <c r="Q152" s="242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64">
        <v>65</v>
      </c>
      <c r="B153" s="165">
        <v>42586</v>
      </c>
      <c r="C153" s="165"/>
      <c r="D153" s="166" t="s">
        <v>714</v>
      </c>
      <c r="E153" s="167" t="s">
        <v>591</v>
      </c>
      <c r="F153" s="168">
        <v>400</v>
      </c>
      <c r="G153" s="168"/>
      <c r="H153" s="169">
        <v>305</v>
      </c>
      <c r="I153" s="169">
        <v>475</v>
      </c>
      <c r="J153" s="170" t="s">
        <v>715</v>
      </c>
      <c r="K153" s="171">
        <f t="shared" si="57"/>
        <v>-95</v>
      </c>
      <c r="L153" s="172">
        <f t="shared" si="58"/>
        <v>-0.23749999999999999</v>
      </c>
      <c r="M153" s="168" t="s">
        <v>604</v>
      </c>
      <c r="N153" s="165">
        <v>43606</v>
      </c>
      <c r="O153" s="1"/>
      <c r="P153" s="1"/>
      <c r="Q153" s="242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54">
        <v>66</v>
      </c>
      <c r="B154" s="155">
        <v>42593</v>
      </c>
      <c r="C154" s="155"/>
      <c r="D154" s="156" t="s">
        <v>716</v>
      </c>
      <c r="E154" s="157" t="s">
        <v>591</v>
      </c>
      <c r="F154" s="158">
        <v>86.5</v>
      </c>
      <c r="G154" s="157"/>
      <c r="H154" s="157">
        <v>130</v>
      </c>
      <c r="I154" s="159">
        <v>130</v>
      </c>
      <c r="J154" s="160" t="s">
        <v>717</v>
      </c>
      <c r="K154" s="161">
        <f t="shared" si="57"/>
        <v>43.5</v>
      </c>
      <c r="L154" s="162">
        <f t="shared" si="58"/>
        <v>0.50289017341040465</v>
      </c>
      <c r="M154" s="157" t="s">
        <v>594</v>
      </c>
      <c r="N154" s="163">
        <v>43091</v>
      </c>
      <c r="O154" s="1"/>
      <c r="P154" s="1"/>
      <c r="Q154" s="242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64">
        <v>67</v>
      </c>
      <c r="B155" s="165">
        <v>42600</v>
      </c>
      <c r="C155" s="165"/>
      <c r="D155" s="166" t="s">
        <v>122</v>
      </c>
      <c r="E155" s="167" t="s">
        <v>591</v>
      </c>
      <c r="F155" s="168">
        <v>133.5</v>
      </c>
      <c r="G155" s="168"/>
      <c r="H155" s="169">
        <v>126.5</v>
      </c>
      <c r="I155" s="169">
        <v>178</v>
      </c>
      <c r="J155" s="170" t="s">
        <v>718</v>
      </c>
      <c r="K155" s="171">
        <f t="shared" si="57"/>
        <v>-7</v>
      </c>
      <c r="L155" s="172">
        <f t="shared" si="58"/>
        <v>-5.2434456928838954E-2</v>
      </c>
      <c r="M155" s="168" t="s">
        <v>604</v>
      </c>
      <c r="N155" s="165">
        <v>42615</v>
      </c>
      <c r="O155" s="1"/>
      <c r="P155" s="1"/>
      <c r="Q155" s="242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54">
        <v>68</v>
      </c>
      <c r="B156" s="155">
        <v>42613</v>
      </c>
      <c r="C156" s="155"/>
      <c r="D156" s="156" t="s">
        <v>719</v>
      </c>
      <c r="E156" s="157" t="s">
        <v>591</v>
      </c>
      <c r="F156" s="158">
        <v>560</v>
      </c>
      <c r="G156" s="157"/>
      <c r="H156" s="157">
        <v>725</v>
      </c>
      <c r="I156" s="159">
        <v>725</v>
      </c>
      <c r="J156" s="160" t="s">
        <v>624</v>
      </c>
      <c r="K156" s="161">
        <f t="shared" si="57"/>
        <v>165</v>
      </c>
      <c r="L156" s="162">
        <f t="shared" si="58"/>
        <v>0.29464285714285715</v>
      </c>
      <c r="M156" s="157" t="s">
        <v>594</v>
      </c>
      <c r="N156" s="163">
        <v>42456</v>
      </c>
      <c r="O156" s="1"/>
      <c r="P156" s="1"/>
      <c r="Q156" s="242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54">
        <v>69</v>
      </c>
      <c r="B157" s="155">
        <v>42614</v>
      </c>
      <c r="C157" s="155"/>
      <c r="D157" s="156" t="s">
        <v>720</v>
      </c>
      <c r="E157" s="157" t="s">
        <v>591</v>
      </c>
      <c r="F157" s="158">
        <v>160.5</v>
      </c>
      <c r="G157" s="157"/>
      <c r="H157" s="157">
        <v>210</v>
      </c>
      <c r="I157" s="159">
        <v>210</v>
      </c>
      <c r="J157" s="160" t="s">
        <v>624</v>
      </c>
      <c r="K157" s="161">
        <f t="shared" si="57"/>
        <v>49.5</v>
      </c>
      <c r="L157" s="162">
        <f t="shared" si="58"/>
        <v>0.30841121495327101</v>
      </c>
      <c r="M157" s="157" t="s">
        <v>594</v>
      </c>
      <c r="N157" s="163">
        <v>42871</v>
      </c>
      <c r="O157" s="1"/>
      <c r="P157" s="1"/>
      <c r="Q157" s="242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54">
        <v>70</v>
      </c>
      <c r="B158" s="155">
        <v>42646</v>
      </c>
      <c r="C158" s="155"/>
      <c r="D158" s="156" t="s">
        <v>415</v>
      </c>
      <c r="E158" s="157" t="s">
        <v>591</v>
      </c>
      <c r="F158" s="158">
        <v>430</v>
      </c>
      <c r="G158" s="157"/>
      <c r="H158" s="157">
        <v>596</v>
      </c>
      <c r="I158" s="159">
        <v>575</v>
      </c>
      <c r="J158" s="160" t="s">
        <v>721</v>
      </c>
      <c r="K158" s="161">
        <v>166</v>
      </c>
      <c r="L158" s="162">
        <v>0.38604651162790699</v>
      </c>
      <c r="M158" s="157" t="s">
        <v>594</v>
      </c>
      <c r="N158" s="163">
        <v>42769</v>
      </c>
      <c r="O158" s="1"/>
      <c r="P158" s="1"/>
      <c r="Q158" s="242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54">
        <v>71</v>
      </c>
      <c r="B159" s="155">
        <v>42657</v>
      </c>
      <c r="C159" s="155"/>
      <c r="D159" s="156" t="s">
        <v>722</v>
      </c>
      <c r="E159" s="157" t="s">
        <v>591</v>
      </c>
      <c r="F159" s="158">
        <v>280</v>
      </c>
      <c r="G159" s="157"/>
      <c r="H159" s="157">
        <v>345</v>
      </c>
      <c r="I159" s="159">
        <v>345</v>
      </c>
      <c r="J159" s="160" t="s">
        <v>624</v>
      </c>
      <c r="K159" s="161">
        <f t="shared" ref="K159:K164" si="59">H159-F159</f>
        <v>65</v>
      </c>
      <c r="L159" s="162">
        <f t="shared" ref="L159:L160" si="60">K159/F159</f>
        <v>0.23214285714285715</v>
      </c>
      <c r="M159" s="157" t="s">
        <v>594</v>
      </c>
      <c r="N159" s="163">
        <v>42814</v>
      </c>
      <c r="O159" s="1"/>
      <c r="P159" s="1"/>
      <c r="Q159" s="242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4">
        <v>72</v>
      </c>
      <c r="B160" s="155">
        <v>42657</v>
      </c>
      <c r="C160" s="155"/>
      <c r="D160" s="156" t="s">
        <v>723</v>
      </c>
      <c r="E160" s="157" t="s">
        <v>591</v>
      </c>
      <c r="F160" s="158">
        <v>245</v>
      </c>
      <c r="G160" s="157"/>
      <c r="H160" s="157">
        <v>325.5</v>
      </c>
      <c r="I160" s="159">
        <v>330</v>
      </c>
      <c r="J160" s="160" t="s">
        <v>724</v>
      </c>
      <c r="K160" s="161">
        <f t="shared" si="59"/>
        <v>80.5</v>
      </c>
      <c r="L160" s="162">
        <f t="shared" si="60"/>
        <v>0.32857142857142857</v>
      </c>
      <c r="M160" s="157" t="s">
        <v>594</v>
      </c>
      <c r="N160" s="163">
        <v>42769</v>
      </c>
      <c r="O160" s="1"/>
      <c r="P160" s="1"/>
      <c r="Q160" s="242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54">
        <v>73</v>
      </c>
      <c r="B161" s="155">
        <v>42660</v>
      </c>
      <c r="C161" s="155"/>
      <c r="D161" s="156" t="s">
        <v>725</v>
      </c>
      <c r="E161" s="157" t="s">
        <v>591</v>
      </c>
      <c r="F161" s="158">
        <v>125</v>
      </c>
      <c r="G161" s="157"/>
      <c r="H161" s="157">
        <v>160</v>
      </c>
      <c r="I161" s="159">
        <v>160</v>
      </c>
      <c r="J161" s="160" t="s">
        <v>678</v>
      </c>
      <c r="K161" s="161">
        <f t="shared" si="59"/>
        <v>35</v>
      </c>
      <c r="L161" s="162">
        <v>0.28000000000000003</v>
      </c>
      <c r="M161" s="157" t="s">
        <v>594</v>
      </c>
      <c r="N161" s="163">
        <v>42803</v>
      </c>
      <c r="O161" s="1"/>
      <c r="P161" s="1"/>
      <c r="Q161" s="242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4">
        <v>74</v>
      </c>
      <c r="B162" s="155">
        <v>42660</v>
      </c>
      <c r="C162" s="155"/>
      <c r="D162" s="156" t="s">
        <v>726</v>
      </c>
      <c r="E162" s="157" t="s">
        <v>591</v>
      </c>
      <c r="F162" s="158">
        <v>114</v>
      </c>
      <c r="G162" s="157"/>
      <c r="H162" s="157">
        <v>145</v>
      </c>
      <c r="I162" s="159">
        <v>145</v>
      </c>
      <c r="J162" s="160" t="s">
        <v>678</v>
      </c>
      <c r="K162" s="161">
        <f t="shared" si="59"/>
        <v>31</v>
      </c>
      <c r="L162" s="162">
        <f t="shared" ref="L162:L164" si="61">K162/F162</f>
        <v>0.27192982456140352</v>
      </c>
      <c r="M162" s="157" t="s">
        <v>594</v>
      </c>
      <c r="N162" s="163">
        <v>42859</v>
      </c>
      <c r="O162" s="1"/>
      <c r="P162" s="1"/>
      <c r="Q162" s="242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54">
        <v>75</v>
      </c>
      <c r="B163" s="155">
        <v>42660</v>
      </c>
      <c r="C163" s="155"/>
      <c r="D163" s="156" t="s">
        <v>727</v>
      </c>
      <c r="E163" s="157" t="s">
        <v>591</v>
      </c>
      <c r="F163" s="158">
        <v>212</v>
      </c>
      <c r="G163" s="157"/>
      <c r="H163" s="157">
        <v>280</v>
      </c>
      <c r="I163" s="159">
        <v>276</v>
      </c>
      <c r="J163" s="160" t="s">
        <v>728</v>
      </c>
      <c r="K163" s="161">
        <f t="shared" si="59"/>
        <v>68</v>
      </c>
      <c r="L163" s="162">
        <f t="shared" si="61"/>
        <v>0.32075471698113206</v>
      </c>
      <c r="M163" s="157" t="s">
        <v>594</v>
      </c>
      <c r="N163" s="163">
        <v>42858</v>
      </c>
      <c r="O163" s="1"/>
      <c r="P163" s="1"/>
      <c r="Q163" s="242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54">
        <v>76</v>
      </c>
      <c r="B164" s="155">
        <v>42678</v>
      </c>
      <c r="C164" s="155"/>
      <c r="D164" s="156" t="s">
        <v>464</v>
      </c>
      <c r="E164" s="157" t="s">
        <v>591</v>
      </c>
      <c r="F164" s="158">
        <v>155</v>
      </c>
      <c r="G164" s="157"/>
      <c r="H164" s="157">
        <v>210</v>
      </c>
      <c r="I164" s="159">
        <v>210</v>
      </c>
      <c r="J164" s="160" t="s">
        <v>729</v>
      </c>
      <c r="K164" s="161">
        <f t="shared" si="59"/>
        <v>55</v>
      </c>
      <c r="L164" s="162">
        <f t="shared" si="61"/>
        <v>0.35483870967741937</v>
      </c>
      <c r="M164" s="157" t="s">
        <v>594</v>
      </c>
      <c r="N164" s="163">
        <v>42944</v>
      </c>
      <c r="O164" s="1"/>
      <c r="P164" s="1"/>
      <c r="Q164" s="242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64">
        <v>77</v>
      </c>
      <c r="B165" s="165">
        <v>42710</v>
      </c>
      <c r="C165" s="165"/>
      <c r="D165" s="166" t="s">
        <v>730</v>
      </c>
      <c r="E165" s="167" t="s">
        <v>591</v>
      </c>
      <c r="F165" s="168">
        <v>150.5</v>
      </c>
      <c r="G165" s="168"/>
      <c r="H165" s="169">
        <v>72.5</v>
      </c>
      <c r="I165" s="169">
        <v>174</v>
      </c>
      <c r="J165" s="170" t="s">
        <v>731</v>
      </c>
      <c r="K165" s="171">
        <v>-78</v>
      </c>
      <c r="L165" s="172">
        <v>-0.51827242524916906</v>
      </c>
      <c r="M165" s="168" t="s">
        <v>604</v>
      </c>
      <c r="N165" s="165">
        <v>43333</v>
      </c>
      <c r="O165" s="1"/>
      <c r="P165" s="1"/>
      <c r="Q165" s="242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54">
        <v>78</v>
      </c>
      <c r="B166" s="155">
        <v>42712</v>
      </c>
      <c r="C166" s="155"/>
      <c r="D166" s="156" t="s">
        <v>732</v>
      </c>
      <c r="E166" s="157" t="s">
        <v>591</v>
      </c>
      <c r="F166" s="158">
        <v>380</v>
      </c>
      <c r="G166" s="157"/>
      <c r="H166" s="157">
        <v>478</v>
      </c>
      <c r="I166" s="159">
        <v>468</v>
      </c>
      <c r="J166" s="160" t="s">
        <v>678</v>
      </c>
      <c r="K166" s="161">
        <f t="shared" ref="K166:K168" si="62">H166-F166</f>
        <v>98</v>
      </c>
      <c r="L166" s="162">
        <f t="shared" ref="L166:L168" si="63">K166/F166</f>
        <v>0.25789473684210529</v>
      </c>
      <c r="M166" s="157" t="s">
        <v>594</v>
      </c>
      <c r="N166" s="163">
        <v>43025</v>
      </c>
      <c r="O166" s="1"/>
      <c r="P166" s="1"/>
      <c r="Q166" s="242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4">
        <v>79</v>
      </c>
      <c r="B167" s="155">
        <v>42734</v>
      </c>
      <c r="C167" s="155"/>
      <c r="D167" s="156" t="s">
        <v>121</v>
      </c>
      <c r="E167" s="157" t="s">
        <v>591</v>
      </c>
      <c r="F167" s="158">
        <v>305</v>
      </c>
      <c r="G167" s="157"/>
      <c r="H167" s="157">
        <v>375</v>
      </c>
      <c r="I167" s="159">
        <v>375</v>
      </c>
      <c r="J167" s="160" t="s">
        <v>678</v>
      </c>
      <c r="K167" s="161">
        <f t="shared" si="62"/>
        <v>70</v>
      </c>
      <c r="L167" s="162">
        <f t="shared" si="63"/>
        <v>0.22950819672131148</v>
      </c>
      <c r="M167" s="157" t="s">
        <v>594</v>
      </c>
      <c r="N167" s="163">
        <v>42768</v>
      </c>
      <c r="O167" s="1"/>
      <c r="P167" s="1"/>
      <c r="Q167" s="242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54">
        <v>80</v>
      </c>
      <c r="B168" s="155">
        <v>42739</v>
      </c>
      <c r="C168" s="155"/>
      <c r="D168" s="156" t="s">
        <v>104</v>
      </c>
      <c r="E168" s="157" t="s">
        <v>591</v>
      </c>
      <c r="F168" s="158">
        <v>99.5</v>
      </c>
      <c r="G168" s="157"/>
      <c r="H168" s="157">
        <v>158</v>
      </c>
      <c r="I168" s="159">
        <v>158</v>
      </c>
      <c r="J168" s="160" t="s">
        <v>678</v>
      </c>
      <c r="K168" s="161">
        <f t="shared" si="62"/>
        <v>58.5</v>
      </c>
      <c r="L168" s="162">
        <f t="shared" si="63"/>
        <v>0.5879396984924623</v>
      </c>
      <c r="M168" s="157" t="s">
        <v>594</v>
      </c>
      <c r="N168" s="163">
        <v>42898</v>
      </c>
      <c r="O168" s="1"/>
      <c r="P168" s="1"/>
      <c r="Q168" s="242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54">
        <v>81</v>
      </c>
      <c r="B169" s="155">
        <v>42739</v>
      </c>
      <c r="C169" s="155"/>
      <c r="D169" s="156" t="s">
        <v>104</v>
      </c>
      <c r="E169" s="157" t="s">
        <v>591</v>
      </c>
      <c r="F169" s="158">
        <v>99.5</v>
      </c>
      <c r="G169" s="157"/>
      <c r="H169" s="157">
        <v>158</v>
      </c>
      <c r="I169" s="159">
        <v>158</v>
      </c>
      <c r="J169" s="160" t="s">
        <v>678</v>
      </c>
      <c r="K169" s="161">
        <v>58.5</v>
      </c>
      <c r="L169" s="162">
        <v>0.58793969849246197</v>
      </c>
      <c r="M169" s="157" t="s">
        <v>594</v>
      </c>
      <c r="N169" s="163">
        <v>42898</v>
      </c>
      <c r="O169" s="1"/>
      <c r="P169" s="1"/>
      <c r="Q169" s="242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54">
        <v>82</v>
      </c>
      <c r="B170" s="155">
        <v>42786</v>
      </c>
      <c r="C170" s="155"/>
      <c r="D170" s="156" t="s">
        <v>210</v>
      </c>
      <c r="E170" s="157" t="s">
        <v>591</v>
      </c>
      <c r="F170" s="158">
        <v>140.5</v>
      </c>
      <c r="G170" s="157"/>
      <c r="H170" s="157">
        <v>220</v>
      </c>
      <c r="I170" s="159">
        <v>220</v>
      </c>
      <c r="J170" s="160" t="s">
        <v>678</v>
      </c>
      <c r="K170" s="161">
        <f>H170-F170</f>
        <v>79.5</v>
      </c>
      <c r="L170" s="162">
        <f>K170/F170</f>
        <v>0.5658362989323843</v>
      </c>
      <c r="M170" s="157" t="s">
        <v>594</v>
      </c>
      <c r="N170" s="163">
        <v>42864</v>
      </c>
      <c r="O170" s="1"/>
      <c r="P170" s="1"/>
      <c r="Q170" s="242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54">
        <v>83</v>
      </c>
      <c r="B171" s="155">
        <v>42786</v>
      </c>
      <c r="C171" s="155"/>
      <c r="D171" s="156" t="s">
        <v>733</v>
      </c>
      <c r="E171" s="157" t="s">
        <v>591</v>
      </c>
      <c r="F171" s="158">
        <v>202.5</v>
      </c>
      <c r="G171" s="157"/>
      <c r="H171" s="157">
        <v>234</v>
      </c>
      <c r="I171" s="159">
        <v>234</v>
      </c>
      <c r="J171" s="160" t="s">
        <v>678</v>
      </c>
      <c r="K171" s="161">
        <v>31.5</v>
      </c>
      <c r="L171" s="162">
        <v>0.155555555555556</v>
      </c>
      <c r="M171" s="157" t="s">
        <v>594</v>
      </c>
      <c r="N171" s="163">
        <v>42836</v>
      </c>
      <c r="O171" s="1"/>
      <c r="P171" s="1"/>
      <c r="Q171" s="242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4">
        <v>84</v>
      </c>
      <c r="B172" s="155">
        <v>42818</v>
      </c>
      <c r="C172" s="155"/>
      <c r="D172" s="156" t="s">
        <v>734</v>
      </c>
      <c r="E172" s="157" t="s">
        <v>591</v>
      </c>
      <c r="F172" s="158">
        <v>300.5</v>
      </c>
      <c r="G172" s="157"/>
      <c r="H172" s="157">
        <v>417.5</v>
      </c>
      <c r="I172" s="159">
        <v>420</v>
      </c>
      <c r="J172" s="160" t="s">
        <v>735</v>
      </c>
      <c r="K172" s="161">
        <f>H172-F172</f>
        <v>117</v>
      </c>
      <c r="L172" s="162">
        <f>K172/F172</f>
        <v>0.38935108153078202</v>
      </c>
      <c r="M172" s="157" t="s">
        <v>594</v>
      </c>
      <c r="N172" s="163">
        <v>43070</v>
      </c>
      <c r="O172" s="1"/>
      <c r="P172" s="1"/>
      <c r="Q172" s="242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4">
        <v>85</v>
      </c>
      <c r="B173" s="155">
        <v>42818</v>
      </c>
      <c r="C173" s="155"/>
      <c r="D173" s="156" t="s">
        <v>708</v>
      </c>
      <c r="E173" s="157" t="s">
        <v>591</v>
      </c>
      <c r="F173" s="158">
        <v>850</v>
      </c>
      <c r="G173" s="157"/>
      <c r="H173" s="157">
        <v>1042.5</v>
      </c>
      <c r="I173" s="159">
        <v>1023</v>
      </c>
      <c r="J173" s="160" t="s">
        <v>736</v>
      </c>
      <c r="K173" s="161">
        <v>192.5</v>
      </c>
      <c r="L173" s="162">
        <v>0.22647058823529401</v>
      </c>
      <c r="M173" s="157" t="s">
        <v>594</v>
      </c>
      <c r="N173" s="163">
        <v>42830</v>
      </c>
      <c r="O173" s="1"/>
      <c r="P173" s="1"/>
      <c r="Q173" s="242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4">
        <v>86</v>
      </c>
      <c r="B174" s="155">
        <v>42830</v>
      </c>
      <c r="C174" s="155"/>
      <c r="D174" s="156" t="s">
        <v>495</v>
      </c>
      <c r="E174" s="157" t="s">
        <v>591</v>
      </c>
      <c r="F174" s="158">
        <v>785</v>
      </c>
      <c r="G174" s="157"/>
      <c r="H174" s="157">
        <v>930</v>
      </c>
      <c r="I174" s="159">
        <v>920</v>
      </c>
      <c r="J174" s="160" t="s">
        <v>737</v>
      </c>
      <c r="K174" s="161">
        <f>H174-F174</f>
        <v>145</v>
      </c>
      <c r="L174" s="162">
        <f>K174/F174</f>
        <v>0.18471337579617833</v>
      </c>
      <c r="M174" s="157" t="s">
        <v>594</v>
      </c>
      <c r="N174" s="163">
        <v>42976</v>
      </c>
      <c r="O174" s="1"/>
      <c r="P174" s="1"/>
      <c r="Q174" s="242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64">
        <v>87</v>
      </c>
      <c r="B175" s="165">
        <v>42831</v>
      </c>
      <c r="C175" s="165"/>
      <c r="D175" s="166" t="s">
        <v>738</v>
      </c>
      <c r="E175" s="167" t="s">
        <v>591</v>
      </c>
      <c r="F175" s="168">
        <v>40</v>
      </c>
      <c r="G175" s="168"/>
      <c r="H175" s="169">
        <v>13.1</v>
      </c>
      <c r="I175" s="169">
        <v>60</v>
      </c>
      <c r="J175" s="170" t="s">
        <v>739</v>
      </c>
      <c r="K175" s="171">
        <v>-26.9</v>
      </c>
      <c r="L175" s="172">
        <v>-0.67249999999999999</v>
      </c>
      <c r="M175" s="168" t="s">
        <v>604</v>
      </c>
      <c r="N175" s="165">
        <v>43138</v>
      </c>
      <c r="O175" s="1"/>
      <c r="P175" s="1"/>
      <c r="Q175" s="242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4">
        <v>88</v>
      </c>
      <c r="B176" s="155">
        <v>42837</v>
      </c>
      <c r="C176" s="155"/>
      <c r="D176" s="156" t="s">
        <v>102</v>
      </c>
      <c r="E176" s="157" t="s">
        <v>591</v>
      </c>
      <c r="F176" s="158">
        <v>289.5</v>
      </c>
      <c r="G176" s="157"/>
      <c r="H176" s="157">
        <v>354</v>
      </c>
      <c r="I176" s="159">
        <v>360</v>
      </c>
      <c r="J176" s="160" t="s">
        <v>740</v>
      </c>
      <c r="K176" s="161">
        <f t="shared" ref="K176:K184" si="64">H176-F176</f>
        <v>64.5</v>
      </c>
      <c r="L176" s="162">
        <f t="shared" ref="L176:L184" si="65">K176/F176</f>
        <v>0.22279792746113988</v>
      </c>
      <c r="M176" s="157" t="s">
        <v>594</v>
      </c>
      <c r="N176" s="163">
        <v>43040</v>
      </c>
      <c r="O176" s="1"/>
      <c r="P176" s="1"/>
      <c r="Q176" s="242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54">
        <v>89</v>
      </c>
      <c r="B177" s="155">
        <v>42845</v>
      </c>
      <c r="C177" s="155"/>
      <c r="D177" s="156" t="s">
        <v>435</v>
      </c>
      <c r="E177" s="157" t="s">
        <v>591</v>
      </c>
      <c r="F177" s="158">
        <v>700</v>
      </c>
      <c r="G177" s="157"/>
      <c r="H177" s="157">
        <v>840</v>
      </c>
      <c r="I177" s="159">
        <v>840</v>
      </c>
      <c r="J177" s="160" t="s">
        <v>741</v>
      </c>
      <c r="K177" s="161">
        <f t="shared" si="64"/>
        <v>140</v>
      </c>
      <c r="L177" s="162">
        <f t="shared" si="65"/>
        <v>0.2</v>
      </c>
      <c r="M177" s="157" t="s">
        <v>594</v>
      </c>
      <c r="N177" s="163">
        <v>42893</v>
      </c>
      <c r="O177" s="1"/>
      <c r="P177" s="1"/>
      <c r="Q177" s="242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54">
        <v>90</v>
      </c>
      <c r="B178" s="155">
        <v>42887</v>
      </c>
      <c r="C178" s="155"/>
      <c r="D178" s="156" t="s">
        <v>742</v>
      </c>
      <c r="E178" s="157" t="s">
        <v>591</v>
      </c>
      <c r="F178" s="158">
        <v>130</v>
      </c>
      <c r="G178" s="157"/>
      <c r="H178" s="157">
        <v>144.25</v>
      </c>
      <c r="I178" s="159">
        <v>170</v>
      </c>
      <c r="J178" s="160" t="s">
        <v>743</v>
      </c>
      <c r="K178" s="161">
        <f t="shared" si="64"/>
        <v>14.25</v>
      </c>
      <c r="L178" s="162">
        <f t="shared" si="65"/>
        <v>0.10961538461538461</v>
      </c>
      <c r="M178" s="157" t="s">
        <v>594</v>
      </c>
      <c r="N178" s="163">
        <v>43675</v>
      </c>
      <c r="O178" s="1"/>
      <c r="P178" s="1"/>
      <c r="Q178" s="242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54">
        <v>91</v>
      </c>
      <c r="B179" s="155">
        <v>42901</v>
      </c>
      <c r="C179" s="155"/>
      <c r="D179" s="156" t="s">
        <v>744</v>
      </c>
      <c r="E179" s="157" t="s">
        <v>591</v>
      </c>
      <c r="F179" s="158">
        <v>214.5</v>
      </c>
      <c r="G179" s="157"/>
      <c r="H179" s="157">
        <v>262</v>
      </c>
      <c r="I179" s="159">
        <v>262</v>
      </c>
      <c r="J179" s="160" t="s">
        <v>613</v>
      </c>
      <c r="K179" s="161">
        <f t="shared" si="64"/>
        <v>47.5</v>
      </c>
      <c r="L179" s="162">
        <f t="shared" si="65"/>
        <v>0.22144522144522144</v>
      </c>
      <c r="M179" s="157" t="s">
        <v>594</v>
      </c>
      <c r="N179" s="163">
        <v>42977</v>
      </c>
      <c r="O179" s="1"/>
      <c r="P179" s="1"/>
      <c r="Q179" s="242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85">
        <v>92</v>
      </c>
      <c r="B180" s="186">
        <v>42933</v>
      </c>
      <c r="C180" s="186"/>
      <c r="D180" s="187" t="s">
        <v>745</v>
      </c>
      <c r="E180" s="188" t="s">
        <v>591</v>
      </c>
      <c r="F180" s="189">
        <v>370</v>
      </c>
      <c r="G180" s="188"/>
      <c r="H180" s="188">
        <v>447.5</v>
      </c>
      <c r="I180" s="190">
        <v>450</v>
      </c>
      <c r="J180" s="191" t="s">
        <v>678</v>
      </c>
      <c r="K180" s="161">
        <f t="shared" si="64"/>
        <v>77.5</v>
      </c>
      <c r="L180" s="192">
        <f t="shared" si="65"/>
        <v>0.20945945945945946</v>
      </c>
      <c r="M180" s="188" t="s">
        <v>594</v>
      </c>
      <c r="N180" s="193">
        <v>43035</v>
      </c>
      <c r="O180" s="1"/>
      <c r="P180" s="1"/>
      <c r="Q180" s="242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85">
        <v>93</v>
      </c>
      <c r="B181" s="186">
        <v>42943</v>
      </c>
      <c r="C181" s="186"/>
      <c r="D181" s="187" t="s">
        <v>208</v>
      </c>
      <c r="E181" s="188" t="s">
        <v>591</v>
      </c>
      <c r="F181" s="189">
        <v>657.5</v>
      </c>
      <c r="G181" s="188"/>
      <c r="H181" s="188">
        <v>825</v>
      </c>
      <c r="I181" s="190">
        <v>820</v>
      </c>
      <c r="J181" s="191" t="s">
        <v>678</v>
      </c>
      <c r="K181" s="161">
        <f t="shared" si="64"/>
        <v>167.5</v>
      </c>
      <c r="L181" s="192">
        <f t="shared" si="65"/>
        <v>0.25475285171102663</v>
      </c>
      <c r="M181" s="188" t="s">
        <v>594</v>
      </c>
      <c r="N181" s="193">
        <v>43090</v>
      </c>
      <c r="O181" s="1"/>
      <c r="P181" s="1"/>
      <c r="Q181" s="242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54">
        <v>94</v>
      </c>
      <c r="B182" s="155">
        <v>42964</v>
      </c>
      <c r="C182" s="155"/>
      <c r="D182" s="156" t="s">
        <v>383</v>
      </c>
      <c r="E182" s="157" t="s">
        <v>591</v>
      </c>
      <c r="F182" s="158">
        <v>605</v>
      </c>
      <c r="G182" s="157"/>
      <c r="H182" s="157">
        <v>750</v>
      </c>
      <c r="I182" s="159">
        <v>750</v>
      </c>
      <c r="J182" s="160" t="s">
        <v>737</v>
      </c>
      <c r="K182" s="161">
        <f t="shared" si="64"/>
        <v>145</v>
      </c>
      <c r="L182" s="162">
        <f t="shared" si="65"/>
        <v>0.23966942148760331</v>
      </c>
      <c r="M182" s="157" t="s">
        <v>594</v>
      </c>
      <c r="N182" s="163">
        <v>43027</v>
      </c>
      <c r="O182" s="1"/>
      <c r="P182" s="1"/>
      <c r="Q182" s="242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64">
        <v>95</v>
      </c>
      <c r="B183" s="165">
        <v>42979</v>
      </c>
      <c r="C183" s="165"/>
      <c r="D183" s="173" t="s">
        <v>746</v>
      </c>
      <c r="E183" s="168" t="s">
        <v>591</v>
      </c>
      <c r="F183" s="168">
        <v>255</v>
      </c>
      <c r="G183" s="169"/>
      <c r="H183" s="169">
        <v>217.25</v>
      </c>
      <c r="I183" s="169">
        <v>320</v>
      </c>
      <c r="J183" s="170" t="s">
        <v>747</v>
      </c>
      <c r="K183" s="171">
        <f t="shared" si="64"/>
        <v>-37.75</v>
      </c>
      <c r="L183" s="174">
        <f t="shared" si="65"/>
        <v>-0.14803921568627451</v>
      </c>
      <c r="M183" s="168" t="s">
        <v>604</v>
      </c>
      <c r="N183" s="165">
        <v>43661</v>
      </c>
      <c r="O183" s="1"/>
      <c r="P183" s="1"/>
      <c r="Q183" s="242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54">
        <v>96</v>
      </c>
      <c r="B184" s="155">
        <v>42997</v>
      </c>
      <c r="C184" s="155"/>
      <c r="D184" s="156" t="s">
        <v>748</v>
      </c>
      <c r="E184" s="157" t="s">
        <v>591</v>
      </c>
      <c r="F184" s="158">
        <v>215</v>
      </c>
      <c r="G184" s="157"/>
      <c r="H184" s="157">
        <v>258</v>
      </c>
      <c r="I184" s="159">
        <v>258</v>
      </c>
      <c r="J184" s="160" t="s">
        <v>678</v>
      </c>
      <c r="K184" s="161">
        <f t="shared" si="64"/>
        <v>43</v>
      </c>
      <c r="L184" s="162">
        <f t="shared" si="65"/>
        <v>0.2</v>
      </c>
      <c r="M184" s="157" t="s">
        <v>594</v>
      </c>
      <c r="N184" s="163">
        <v>43040</v>
      </c>
      <c r="O184" s="1"/>
      <c r="P184" s="1"/>
      <c r="Q184" s="242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54">
        <v>97</v>
      </c>
      <c r="B185" s="155">
        <v>42997</v>
      </c>
      <c r="C185" s="155"/>
      <c r="D185" s="156" t="s">
        <v>748</v>
      </c>
      <c r="E185" s="157" t="s">
        <v>591</v>
      </c>
      <c r="F185" s="158">
        <v>215</v>
      </c>
      <c r="G185" s="157"/>
      <c r="H185" s="157">
        <v>258</v>
      </c>
      <c r="I185" s="159">
        <v>258</v>
      </c>
      <c r="J185" s="191" t="s">
        <v>678</v>
      </c>
      <c r="K185" s="161">
        <v>43</v>
      </c>
      <c r="L185" s="162">
        <v>0.2</v>
      </c>
      <c r="M185" s="157" t="s">
        <v>594</v>
      </c>
      <c r="N185" s="163">
        <v>43040</v>
      </c>
      <c r="O185" s="1"/>
      <c r="P185" s="1"/>
      <c r="Q185" s="242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5">
        <v>98</v>
      </c>
      <c r="B186" s="186">
        <v>42998</v>
      </c>
      <c r="C186" s="186"/>
      <c r="D186" s="187" t="s">
        <v>749</v>
      </c>
      <c r="E186" s="188" t="s">
        <v>591</v>
      </c>
      <c r="F186" s="158">
        <v>75</v>
      </c>
      <c r="G186" s="188"/>
      <c r="H186" s="188">
        <v>90</v>
      </c>
      <c r="I186" s="190">
        <v>90</v>
      </c>
      <c r="J186" s="160" t="s">
        <v>750</v>
      </c>
      <c r="K186" s="161">
        <f t="shared" ref="K186:K191" si="66">H186-F186</f>
        <v>15</v>
      </c>
      <c r="L186" s="162">
        <f t="shared" ref="L186:L191" si="67">K186/F186</f>
        <v>0.2</v>
      </c>
      <c r="M186" s="157" t="s">
        <v>594</v>
      </c>
      <c r="N186" s="163">
        <v>43019</v>
      </c>
      <c r="O186" s="1"/>
      <c r="P186" s="1"/>
      <c r="Q186" s="242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5">
        <v>99</v>
      </c>
      <c r="B187" s="186">
        <v>43011</v>
      </c>
      <c r="C187" s="186"/>
      <c r="D187" s="187" t="s">
        <v>751</v>
      </c>
      <c r="E187" s="188" t="s">
        <v>591</v>
      </c>
      <c r="F187" s="189">
        <v>315</v>
      </c>
      <c r="G187" s="188"/>
      <c r="H187" s="188">
        <v>392</v>
      </c>
      <c r="I187" s="190">
        <v>384</v>
      </c>
      <c r="J187" s="191" t="s">
        <v>752</v>
      </c>
      <c r="K187" s="161">
        <f t="shared" si="66"/>
        <v>77</v>
      </c>
      <c r="L187" s="192">
        <f t="shared" si="67"/>
        <v>0.24444444444444444</v>
      </c>
      <c r="M187" s="188" t="s">
        <v>594</v>
      </c>
      <c r="N187" s="193">
        <v>43017</v>
      </c>
      <c r="O187" s="1"/>
      <c r="P187" s="1"/>
      <c r="Q187" s="242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5">
        <v>100</v>
      </c>
      <c r="B188" s="186">
        <v>43013</v>
      </c>
      <c r="C188" s="186"/>
      <c r="D188" s="187" t="s">
        <v>468</v>
      </c>
      <c r="E188" s="188" t="s">
        <v>591</v>
      </c>
      <c r="F188" s="189">
        <v>145</v>
      </c>
      <c r="G188" s="188"/>
      <c r="H188" s="188">
        <v>179</v>
      </c>
      <c r="I188" s="190">
        <v>180</v>
      </c>
      <c r="J188" s="191" t="s">
        <v>753</v>
      </c>
      <c r="K188" s="161">
        <f t="shared" si="66"/>
        <v>34</v>
      </c>
      <c r="L188" s="192">
        <f t="shared" si="67"/>
        <v>0.23448275862068965</v>
      </c>
      <c r="M188" s="188" t="s">
        <v>594</v>
      </c>
      <c r="N188" s="193">
        <v>43025</v>
      </c>
      <c r="O188" s="1"/>
      <c r="P188" s="1"/>
      <c r="Q188" s="242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5">
        <v>101</v>
      </c>
      <c r="B189" s="186">
        <v>43014</v>
      </c>
      <c r="C189" s="186"/>
      <c r="D189" s="187" t="s">
        <v>358</v>
      </c>
      <c r="E189" s="188" t="s">
        <v>591</v>
      </c>
      <c r="F189" s="189">
        <v>256</v>
      </c>
      <c r="G189" s="188"/>
      <c r="H189" s="188">
        <v>323</v>
      </c>
      <c r="I189" s="190">
        <v>320</v>
      </c>
      <c r="J189" s="191" t="s">
        <v>678</v>
      </c>
      <c r="K189" s="161">
        <f t="shared" si="66"/>
        <v>67</v>
      </c>
      <c r="L189" s="192">
        <f t="shared" si="67"/>
        <v>0.26171875</v>
      </c>
      <c r="M189" s="188" t="s">
        <v>594</v>
      </c>
      <c r="N189" s="193">
        <v>43067</v>
      </c>
      <c r="O189" s="1"/>
      <c r="P189" s="1"/>
      <c r="Q189" s="242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5">
        <v>102</v>
      </c>
      <c r="B190" s="186">
        <v>43017</v>
      </c>
      <c r="C190" s="186"/>
      <c r="D190" s="187" t="s">
        <v>372</v>
      </c>
      <c r="E190" s="188" t="s">
        <v>591</v>
      </c>
      <c r="F190" s="189">
        <v>137.5</v>
      </c>
      <c r="G190" s="188"/>
      <c r="H190" s="188">
        <v>184</v>
      </c>
      <c r="I190" s="190">
        <v>183</v>
      </c>
      <c r="J190" s="191" t="s">
        <v>754</v>
      </c>
      <c r="K190" s="161">
        <f t="shared" si="66"/>
        <v>46.5</v>
      </c>
      <c r="L190" s="192">
        <f t="shared" si="67"/>
        <v>0.33818181818181819</v>
      </c>
      <c r="M190" s="188" t="s">
        <v>594</v>
      </c>
      <c r="N190" s="193">
        <v>43108</v>
      </c>
      <c r="O190" s="1"/>
      <c r="P190" s="1"/>
      <c r="Q190" s="242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5">
        <v>103</v>
      </c>
      <c r="B191" s="186">
        <v>43018</v>
      </c>
      <c r="C191" s="186"/>
      <c r="D191" s="187" t="s">
        <v>755</v>
      </c>
      <c r="E191" s="188" t="s">
        <v>591</v>
      </c>
      <c r="F191" s="189">
        <v>125.5</v>
      </c>
      <c r="G191" s="188"/>
      <c r="H191" s="188">
        <v>158</v>
      </c>
      <c r="I191" s="190">
        <v>155</v>
      </c>
      <c r="J191" s="191" t="s">
        <v>756</v>
      </c>
      <c r="K191" s="161">
        <f t="shared" si="66"/>
        <v>32.5</v>
      </c>
      <c r="L191" s="192">
        <f t="shared" si="67"/>
        <v>0.25896414342629481</v>
      </c>
      <c r="M191" s="188" t="s">
        <v>594</v>
      </c>
      <c r="N191" s="193">
        <v>43067</v>
      </c>
      <c r="O191" s="1"/>
      <c r="P191" s="1"/>
      <c r="Q191" s="242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85">
        <v>104</v>
      </c>
      <c r="B192" s="186">
        <v>43018</v>
      </c>
      <c r="C192" s="186"/>
      <c r="D192" s="187" t="s">
        <v>757</v>
      </c>
      <c r="E192" s="188" t="s">
        <v>591</v>
      </c>
      <c r="F192" s="189">
        <v>895</v>
      </c>
      <c r="G192" s="188"/>
      <c r="H192" s="188">
        <v>1122.5</v>
      </c>
      <c r="I192" s="190">
        <v>1078</v>
      </c>
      <c r="J192" s="191" t="s">
        <v>758</v>
      </c>
      <c r="K192" s="161">
        <v>227.5</v>
      </c>
      <c r="L192" s="192">
        <v>0.25418994413407803</v>
      </c>
      <c r="M192" s="188" t="s">
        <v>594</v>
      </c>
      <c r="N192" s="193">
        <v>43117</v>
      </c>
      <c r="O192" s="1"/>
      <c r="P192" s="1"/>
      <c r="Q192" s="242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85">
        <v>105</v>
      </c>
      <c r="B193" s="186">
        <v>43020</v>
      </c>
      <c r="C193" s="186"/>
      <c r="D193" s="187" t="s">
        <v>367</v>
      </c>
      <c r="E193" s="188" t="s">
        <v>591</v>
      </c>
      <c r="F193" s="189">
        <v>525</v>
      </c>
      <c r="G193" s="188"/>
      <c r="H193" s="188">
        <v>629</v>
      </c>
      <c r="I193" s="190">
        <v>629</v>
      </c>
      <c r="J193" s="191" t="s">
        <v>678</v>
      </c>
      <c r="K193" s="161">
        <v>104</v>
      </c>
      <c r="L193" s="192">
        <v>0.19809523809523799</v>
      </c>
      <c r="M193" s="188" t="s">
        <v>594</v>
      </c>
      <c r="N193" s="193">
        <v>43119</v>
      </c>
      <c r="O193" s="1"/>
      <c r="P193" s="1"/>
      <c r="Q193" s="242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85">
        <v>106</v>
      </c>
      <c r="B194" s="186">
        <v>43046</v>
      </c>
      <c r="C194" s="186"/>
      <c r="D194" s="187" t="s">
        <v>408</v>
      </c>
      <c r="E194" s="188" t="s">
        <v>591</v>
      </c>
      <c r="F194" s="189">
        <v>740</v>
      </c>
      <c r="G194" s="188"/>
      <c r="H194" s="188">
        <v>892.5</v>
      </c>
      <c r="I194" s="190">
        <v>900</v>
      </c>
      <c r="J194" s="191" t="s">
        <v>759</v>
      </c>
      <c r="K194" s="161">
        <f t="shared" ref="K194:K196" si="68">H194-F194</f>
        <v>152.5</v>
      </c>
      <c r="L194" s="192">
        <f t="shared" ref="L194:L196" si="69">K194/F194</f>
        <v>0.20608108108108109</v>
      </c>
      <c r="M194" s="188" t="s">
        <v>594</v>
      </c>
      <c r="N194" s="193">
        <v>43052</v>
      </c>
      <c r="O194" s="1"/>
      <c r="P194" s="1"/>
      <c r="Q194" s="242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54">
        <v>107</v>
      </c>
      <c r="B195" s="155">
        <v>43073</v>
      </c>
      <c r="C195" s="155"/>
      <c r="D195" s="156" t="s">
        <v>760</v>
      </c>
      <c r="E195" s="157" t="s">
        <v>591</v>
      </c>
      <c r="F195" s="158">
        <v>118.5</v>
      </c>
      <c r="G195" s="157"/>
      <c r="H195" s="157">
        <v>143.5</v>
      </c>
      <c r="I195" s="159">
        <v>145</v>
      </c>
      <c r="J195" s="160" t="s">
        <v>761</v>
      </c>
      <c r="K195" s="161">
        <f t="shared" si="68"/>
        <v>25</v>
      </c>
      <c r="L195" s="162">
        <f t="shared" si="69"/>
        <v>0.2109704641350211</v>
      </c>
      <c r="M195" s="157" t="s">
        <v>594</v>
      </c>
      <c r="N195" s="163">
        <v>43097</v>
      </c>
      <c r="O195" s="1"/>
      <c r="P195" s="1"/>
      <c r="Q195" s="242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64">
        <v>108</v>
      </c>
      <c r="B196" s="165">
        <v>43090</v>
      </c>
      <c r="C196" s="165"/>
      <c r="D196" s="166" t="s">
        <v>440</v>
      </c>
      <c r="E196" s="167" t="s">
        <v>591</v>
      </c>
      <c r="F196" s="168">
        <v>715</v>
      </c>
      <c r="G196" s="168"/>
      <c r="H196" s="169">
        <v>500</v>
      </c>
      <c r="I196" s="169">
        <v>872</v>
      </c>
      <c r="J196" s="170" t="s">
        <v>762</v>
      </c>
      <c r="K196" s="171">
        <f t="shared" si="68"/>
        <v>-215</v>
      </c>
      <c r="L196" s="172">
        <f t="shared" si="69"/>
        <v>-0.30069930069930068</v>
      </c>
      <c r="M196" s="168" t="s">
        <v>604</v>
      </c>
      <c r="N196" s="165">
        <v>43670</v>
      </c>
      <c r="O196" s="1"/>
      <c r="P196" s="1"/>
      <c r="Q196" s="242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4">
        <v>109</v>
      </c>
      <c r="B197" s="155">
        <v>43098</v>
      </c>
      <c r="C197" s="155"/>
      <c r="D197" s="156" t="s">
        <v>751</v>
      </c>
      <c r="E197" s="157" t="s">
        <v>591</v>
      </c>
      <c r="F197" s="158">
        <v>435</v>
      </c>
      <c r="G197" s="157"/>
      <c r="H197" s="157">
        <v>542.5</v>
      </c>
      <c r="I197" s="159">
        <v>539</v>
      </c>
      <c r="J197" s="160" t="s">
        <v>678</v>
      </c>
      <c r="K197" s="161">
        <v>107.5</v>
      </c>
      <c r="L197" s="162">
        <v>0.247126436781609</v>
      </c>
      <c r="M197" s="157" t="s">
        <v>594</v>
      </c>
      <c r="N197" s="163">
        <v>43206</v>
      </c>
      <c r="O197" s="1"/>
      <c r="P197" s="1"/>
      <c r="Q197" s="242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4">
        <v>110</v>
      </c>
      <c r="B198" s="155">
        <v>43098</v>
      </c>
      <c r="C198" s="155"/>
      <c r="D198" s="156" t="s">
        <v>560</v>
      </c>
      <c r="E198" s="157" t="s">
        <v>591</v>
      </c>
      <c r="F198" s="158">
        <v>885</v>
      </c>
      <c r="G198" s="157"/>
      <c r="H198" s="157">
        <v>1090</v>
      </c>
      <c r="I198" s="159">
        <v>1084</v>
      </c>
      <c r="J198" s="160" t="s">
        <v>678</v>
      </c>
      <c r="K198" s="161">
        <v>205</v>
      </c>
      <c r="L198" s="162">
        <v>0.23163841807909599</v>
      </c>
      <c r="M198" s="157" t="s">
        <v>594</v>
      </c>
      <c r="N198" s="163">
        <v>43213</v>
      </c>
      <c r="O198" s="1"/>
      <c r="P198" s="1"/>
      <c r="Q198" s="242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94">
        <v>111</v>
      </c>
      <c r="B199" s="195">
        <v>43192</v>
      </c>
      <c r="C199" s="195"/>
      <c r="D199" s="173" t="s">
        <v>763</v>
      </c>
      <c r="E199" s="168" t="s">
        <v>591</v>
      </c>
      <c r="F199" s="196">
        <v>478.5</v>
      </c>
      <c r="G199" s="168"/>
      <c r="H199" s="168">
        <v>442</v>
      </c>
      <c r="I199" s="169">
        <v>613</v>
      </c>
      <c r="J199" s="170" t="s">
        <v>764</v>
      </c>
      <c r="K199" s="171">
        <f t="shared" ref="K199:K202" si="70">H199-F199</f>
        <v>-36.5</v>
      </c>
      <c r="L199" s="172">
        <f t="shared" ref="L199:L202" si="71">K199/F199</f>
        <v>-7.6280041797283177E-2</v>
      </c>
      <c r="M199" s="168" t="s">
        <v>604</v>
      </c>
      <c r="N199" s="165">
        <v>43762</v>
      </c>
      <c r="O199" s="1"/>
      <c r="P199" s="1"/>
      <c r="Q199" s="242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64">
        <v>112</v>
      </c>
      <c r="B200" s="165">
        <v>43194</v>
      </c>
      <c r="C200" s="165"/>
      <c r="D200" s="166" t="s">
        <v>765</v>
      </c>
      <c r="E200" s="167" t="s">
        <v>591</v>
      </c>
      <c r="F200" s="168">
        <f>141.5-7.3</f>
        <v>134.19999999999999</v>
      </c>
      <c r="G200" s="168"/>
      <c r="H200" s="169">
        <v>77</v>
      </c>
      <c r="I200" s="169">
        <v>180</v>
      </c>
      <c r="J200" s="170" t="s">
        <v>766</v>
      </c>
      <c r="K200" s="171">
        <f t="shared" si="70"/>
        <v>-57.199999999999989</v>
      </c>
      <c r="L200" s="172">
        <f t="shared" si="71"/>
        <v>-0.42622950819672129</v>
      </c>
      <c r="M200" s="168" t="s">
        <v>604</v>
      </c>
      <c r="N200" s="165">
        <v>43522</v>
      </c>
      <c r="O200" s="1"/>
      <c r="P200" s="1"/>
      <c r="Q200" s="242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64">
        <v>113</v>
      </c>
      <c r="B201" s="165">
        <v>43209</v>
      </c>
      <c r="C201" s="165"/>
      <c r="D201" s="166" t="s">
        <v>767</v>
      </c>
      <c r="E201" s="167" t="s">
        <v>591</v>
      </c>
      <c r="F201" s="168">
        <v>430</v>
      </c>
      <c r="G201" s="168"/>
      <c r="H201" s="169">
        <v>220</v>
      </c>
      <c r="I201" s="169">
        <v>537</v>
      </c>
      <c r="J201" s="170" t="s">
        <v>768</v>
      </c>
      <c r="K201" s="171">
        <f t="shared" si="70"/>
        <v>-210</v>
      </c>
      <c r="L201" s="172">
        <f t="shared" si="71"/>
        <v>-0.48837209302325579</v>
      </c>
      <c r="M201" s="168" t="s">
        <v>604</v>
      </c>
      <c r="N201" s="165">
        <v>43252</v>
      </c>
      <c r="O201" s="1"/>
      <c r="P201" s="1"/>
      <c r="Q201" s="242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5">
        <v>114</v>
      </c>
      <c r="B202" s="186">
        <v>43220</v>
      </c>
      <c r="C202" s="186"/>
      <c r="D202" s="187" t="s">
        <v>769</v>
      </c>
      <c r="E202" s="188" t="s">
        <v>591</v>
      </c>
      <c r="F202" s="188">
        <v>153.5</v>
      </c>
      <c r="G202" s="188"/>
      <c r="H202" s="188">
        <v>196</v>
      </c>
      <c r="I202" s="190">
        <v>196</v>
      </c>
      <c r="J202" s="160" t="s">
        <v>770</v>
      </c>
      <c r="K202" s="161">
        <f t="shared" si="70"/>
        <v>42.5</v>
      </c>
      <c r="L202" s="162">
        <f t="shared" si="71"/>
        <v>0.27687296416938112</v>
      </c>
      <c r="M202" s="157" t="s">
        <v>594</v>
      </c>
      <c r="N202" s="163">
        <v>43605</v>
      </c>
      <c r="O202" s="1"/>
      <c r="P202" s="1"/>
      <c r="Q202" s="242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64">
        <v>115</v>
      </c>
      <c r="B203" s="165">
        <v>43306</v>
      </c>
      <c r="C203" s="165"/>
      <c r="D203" s="166" t="s">
        <v>738</v>
      </c>
      <c r="E203" s="167" t="s">
        <v>591</v>
      </c>
      <c r="F203" s="168">
        <v>27.5</v>
      </c>
      <c r="G203" s="168"/>
      <c r="H203" s="169">
        <v>13.1</v>
      </c>
      <c r="I203" s="169">
        <v>60</v>
      </c>
      <c r="J203" s="170" t="s">
        <v>771</v>
      </c>
      <c r="K203" s="171">
        <v>-14.4</v>
      </c>
      <c r="L203" s="172">
        <v>-0.52363636363636401</v>
      </c>
      <c r="M203" s="168" t="s">
        <v>604</v>
      </c>
      <c r="N203" s="165">
        <v>43138</v>
      </c>
      <c r="O203" s="1"/>
      <c r="P203" s="1"/>
      <c r="Q203" s="242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94">
        <v>116</v>
      </c>
      <c r="B204" s="195">
        <v>43318</v>
      </c>
      <c r="C204" s="195"/>
      <c r="D204" s="173" t="s">
        <v>772</v>
      </c>
      <c r="E204" s="168" t="s">
        <v>591</v>
      </c>
      <c r="F204" s="168">
        <v>148.5</v>
      </c>
      <c r="G204" s="168"/>
      <c r="H204" s="168">
        <v>102</v>
      </c>
      <c r="I204" s="169">
        <v>182</v>
      </c>
      <c r="J204" s="170" t="s">
        <v>773</v>
      </c>
      <c r="K204" s="171">
        <f>H204-F204</f>
        <v>-46.5</v>
      </c>
      <c r="L204" s="172">
        <f>K204/F204</f>
        <v>-0.31313131313131315</v>
      </c>
      <c r="M204" s="168" t="s">
        <v>604</v>
      </c>
      <c r="N204" s="165">
        <v>43661</v>
      </c>
      <c r="O204" s="1"/>
      <c r="P204" s="1"/>
      <c r="Q204" s="242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54">
        <v>117</v>
      </c>
      <c r="B205" s="155">
        <v>43335</v>
      </c>
      <c r="C205" s="155"/>
      <c r="D205" s="156" t="s">
        <v>774</v>
      </c>
      <c r="E205" s="157" t="s">
        <v>591</v>
      </c>
      <c r="F205" s="188">
        <v>285</v>
      </c>
      <c r="G205" s="157"/>
      <c r="H205" s="157">
        <v>355</v>
      </c>
      <c r="I205" s="159">
        <v>364</v>
      </c>
      <c r="J205" s="160" t="s">
        <v>775</v>
      </c>
      <c r="K205" s="161">
        <v>70</v>
      </c>
      <c r="L205" s="162">
        <v>0.24561403508771901</v>
      </c>
      <c r="M205" s="157" t="s">
        <v>594</v>
      </c>
      <c r="N205" s="163">
        <v>43455</v>
      </c>
      <c r="O205" s="1"/>
      <c r="P205" s="1"/>
      <c r="Q205" s="242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54">
        <v>118</v>
      </c>
      <c r="B206" s="155">
        <v>43341</v>
      </c>
      <c r="C206" s="155"/>
      <c r="D206" s="156" t="s">
        <v>398</v>
      </c>
      <c r="E206" s="157" t="s">
        <v>591</v>
      </c>
      <c r="F206" s="188">
        <v>525</v>
      </c>
      <c r="G206" s="157"/>
      <c r="H206" s="157">
        <v>585</v>
      </c>
      <c r="I206" s="159">
        <v>635</v>
      </c>
      <c r="J206" s="160" t="s">
        <v>776</v>
      </c>
      <c r="K206" s="161">
        <f t="shared" ref="K206:K257" si="72">H206-F206</f>
        <v>60</v>
      </c>
      <c r="L206" s="162">
        <f t="shared" ref="L206:L257" si="73">K206/F206</f>
        <v>0.11428571428571428</v>
      </c>
      <c r="M206" s="157" t="s">
        <v>594</v>
      </c>
      <c r="N206" s="163">
        <v>43662</v>
      </c>
      <c r="O206" s="1"/>
      <c r="P206" s="1"/>
      <c r="Q206" s="242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54">
        <v>119</v>
      </c>
      <c r="B207" s="155">
        <v>43395</v>
      </c>
      <c r="C207" s="155"/>
      <c r="D207" s="156" t="s">
        <v>383</v>
      </c>
      <c r="E207" s="157" t="s">
        <v>591</v>
      </c>
      <c r="F207" s="188">
        <v>475</v>
      </c>
      <c r="G207" s="157"/>
      <c r="H207" s="157">
        <v>574</v>
      </c>
      <c r="I207" s="159">
        <v>570</v>
      </c>
      <c r="J207" s="160" t="s">
        <v>678</v>
      </c>
      <c r="K207" s="161">
        <f t="shared" si="72"/>
        <v>99</v>
      </c>
      <c r="L207" s="162">
        <f t="shared" si="73"/>
        <v>0.20842105263157895</v>
      </c>
      <c r="M207" s="157" t="s">
        <v>594</v>
      </c>
      <c r="N207" s="163">
        <v>43403</v>
      </c>
      <c r="O207" s="1"/>
      <c r="P207" s="1"/>
      <c r="Q207" s="242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5">
        <v>120</v>
      </c>
      <c r="B208" s="186">
        <v>43397</v>
      </c>
      <c r="C208" s="186"/>
      <c r="D208" s="187" t="s">
        <v>777</v>
      </c>
      <c r="E208" s="188" t="s">
        <v>591</v>
      </c>
      <c r="F208" s="188">
        <v>707.5</v>
      </c>
      <c r="G208" s="188"/>
      <c r="H208" s="188">
        <v>872</v>
      </c>
      <c r="I208" s="190">
        <v>872</v>
      </c>
      <c r="J208" s="191" t="s">
        <v>678</v>
      </c>
      <c r="K208" s="161">
        <f t="shared" si="72"/>
        <v>164.5</v>
      </c>
      <c r="L208" s="192">
        <f t="shared" si="73"/>
        <v>0.23250883392226149</v>
      </c>
      <c r="M208" s="188" t="s">
        <v>594</v>
      </c>
      <c r="N208" s="193">
        <v>43482</v>
      </c>
      <c r="O208" s="1"/>
      <c r="P208" s="1"/>
      <c r="Q208" s="242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5">
        <v>121</v>
      </c>
      <c r="B209" s="186">
        <v>43398</v>
      </c>
      <c r="C209" s="186"/>
      <c r="D209" s="187" t="s">
        <v>778</v>
      </c>
      <c r="E209" s="188" t="s">
        <v>591</v>
      </c>
      <c r="F209" s="188">
        <v>162</v>
      </c>
      <c r="G209" s="188"/>
      <c r="H209" s="188">
        <v>204</v>
      </c>
      <c r="I209" s="190">
        <v>209</v>
      </c>
      <c r="J209" s="191" t="s">
        <v>779</v>
      </c>
      <c r="K209" s="161">
        <f t="shared" si="72"/>
        <v>42</v>
      </c>
      <c r="L209" s="192">
        <f t="shared" si="73"/>
        <v>0.25925925925925924</v>
      </c>
      <c r="M209" s="188" t="s">
        <v>594</v>
      </c>
      <c r="N209" s="193">
        <v>43539</v>
      </c>
      <c r="O209" s="1"/>
      <c r="P209" s="1"/>
      <c r="Q209" s="242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5">
        <v>122</v>
      </c>
      <c r="B210" s="186">
        <v>43399</v>
      </c>
      <c r="C210" s="186"/>
      <c r="D210" s="187" t="s">
        <v>488</v>
      </c>
      <c r="E210" s="188" t="s">
        <v>591</v>
      </c>
      <c r="F210" s="188">
        <v>240</v>
      </c>
      <c r="G210" s="188"/>
      <c r="H210" s="188">
        <v>297</v>
      </c>
      <c r="I210" s="190">
        <v>297</v>
      </c>
      <c r="J210" s="191" t="s">
        <v>678</v>
      </c>
      <c r="K210" s="197">
        <f t="shared" si="72"/>
        <v>57</v>
      </c>
      <c r="L210" s="192">
        <f t="shared" si="73"/>
        <v>0.23749999999999999</v>
      </c>
      <c r="M210" s="188" t="s">
        <v>594</v>
      </c>
      <c r="N210" s="193">
        <v>43417</v>
      </c>
      <c r="O210" s="1"/>
      <c r="P210" s="1"/>
      <c r="Q210" s="242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54">
        <v>123</v>
      </c>
      <c r="B211" s="155">
        <v>43439</v>
      </c>
      <c r="C211" s="155"/>
      <c r="D211" s="156" t="s">
        <v>780</v>
      </c>
      <c r="E211" s="157" t="s">
        <v>591</v>
      </c>
      <c r="F211" s="157">
        <v>202.5</v>
      </c>
      <c r="G211" s="157"/>
      <c r="H211" s="157">
        <v>255</v>
      </c>
      <c r="I211" s="159">
        <v>252</v>
      </c>
      <c r="J211" s="160" t="s">
        <v>678</v>
      </c>
      <c r="K211" s="161">
        <f t="shared" si="72"/>
        <v>52.5</v>
      </c>
      <c r="L211" s="162">
        <f t="shared" si="73"/>
        <v>0.25925925925925924</v>
      </c>
      <c r="M211" s="157" t="s">
        <v>594</v>
      </c>
      <c r="N211" s="163">
        <v>43542</v>
      </c>
      <c r="O211" s="1"/>
      <c r="P211" s="1"/>
      <c r="Q211" s="242"/>
      <c r="R211" s="1"/>
      <c r="S211" s="6" t="s">
        <v>781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5">
        <v>124</v>
      </c>
      <c r="B212" s="186">
        <v>43465</v>
      </c>
      <c r="C212" s="155"/>
      <c r="D212" s="187" t="s">
        <v>159</v>
      </c>
      <c r="E212" s="188" t="s">
        <v>591</v>
      </c>
      <c r="F212" s="188">
        <v>710</v>
      </c>
      <c r="G212" s="188"/>
      <c r="H212" s="188">
        <v>866</v>
      </c>
      <c r="I212" s="190">
        <v>866</v>
      </c>
      <c r="J212" s="191" t="s">
        <v>678</v>
      </c>
      <c r="K212" s="161">
        <f t="shared" si="72"/>
        <v>156</v>
      </c>
      <c r="L212" s="162">
        <f t="shared" si="73"/>
        <v>0.21971830985915494</v>
      </c>
      <c r="M212" s="157" t="s">
        <v>594</v>
      </c>
      <c r="N212" s="163">
        <v>43553</v>
      </c>
      <c r="O212" s="1"/>
      <c r="P212" s="1"/>
      <c r="Q212" s="242"/>
      <c r="R212" s="1"/>
      <c r="S212" s="6" t="s">
        <v>781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5">
        <v>125</v>
      </c>
      <c r="B213" s="186">
        <v>43522</v>
      </c>
      <c r="C213" s="186"/>
      <c r="D213" s="187" t="s">
        <v>174</v>
      </c>
      <c r="E213" s="188" t="s">
        <v>591</v>
      </c>
      <c r="F213" s="188">
        <v>337.25</v>
      </c>
      <c r="G213" s="188"/>
      <c r="H213" s="188">
        <v>398.5</v>
      </c>
      <c r="I213" s="190">
        <v>411</v>
      </c>
      <c r="J213" s="160" t="s">
        <v>782</v>
      </c>
      <c r="K213" s="161">
        <f t="shared" si="72"/>
        <v>61.25</v>
      </c>
      <c r="L213" s="162">
        <f t="shared" si="73"/>
        <v>0.1816160118606375</v>
      </c>
      <c r="M213" s="157" t="s">
        <v>594</v>
      </c>
      <c r="N213" s="163">
        <v>43760</v>
      </c>
      <c r="O213" s="1"/>
      <c r="P213" s="1"/>
      <c r="Q213" s="242"/>
      <c r="R213" s="1"/>
      <c r="S213" s="6" t="s">
        <v>781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98">
        <v>126</v>
      </c>
      <c r="B214" s="199">
        <v>43559</v>
      </c>
      <c r="C214" s="199"/>
      <c r="D214" s="200" t="s">
        <v>783</v>
      </c>
      <c r="E214" s="201" t="s">
        <v>591</v>
      </c>
      <c r="F214" s="201">
        <v>130</v>
      </c>
      <c r="G214" s="201"/>
      <c r="H214" s="201">
        <v>65</v>
      </c>
      <c r="I214" s="202">
        <v>158</v>
      </c>
      <c r="J214" s="170" t="s">
        <v>784</v>
      </c>
      <c r="K214" s="171">
        <f t="shared" si="72"/>
        <v>-65</v>
      </c>
      <c r="L214" s="172">
        <f t="shared" si="73"/>
        <v>-0.5</v>
      </c>
      <c r="M214" s="168" t="s">
        <v>604</v>
      </c>
      <c r="N214" s="165">
        <v>43726</v>
      </c>
      <c r="O214" s="1"/>
      <c r="P214" s="1"/>
      <c r="Q214" s="242"/>
      <c r="R214" s="1"/>
      <c r="S214" s="6" t="s">
        <v>785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5">
        <v>127</v>
      </c>
      <c r="B215" s="186">
        <v>43017</v>
      </c>
      <c r="C215" s="186"/>
      <c r="D215" s="187" t="s">
        <v>210</v>
      </c>
      <c r="E215" s="188" t="s">
        <v>591</v>
      </c>
      <c r="F215" s="188">
        <v>141.5</v>
      </c>
      <c r="G215" s="188"/>
      <c r="H215" s="188">
        <v>183.5</v>
      </c>
      <c r="I215" s="190">
        <v>210</v>
      </c>
      <c r="J215" s="160" t="s">
        <v>779</v>
      </c>
      <c r="K215" s="161">
        <f t="shared" si="72"/>
        <v>42</v>
      </c>
      <c r="L215" s="162">
        <f t="shared" si="73"/>
        <v>0.29681978798586572</v>
      </c>
      <c r="M215" s="157" t="s">
        <v>594</v>
      </c>
      <c r="N215" s="163">
        <v>43042</v>
      </c>
      <c r="O215" s="1"/>
      <c r="P215" s="1"/>
      <c r="Q215" s="242"/>
      <c r="R215" s="1"/>
      <c r="S215" s="6" t="s">
        <v>785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98">
        <v>128</v>
      </c>
      <c r="B216" s="199">
        <v>43074</v>
      </c>
      <c r="C216" s="199"/>
      <c r="D216" s="200" t="s">
        <v>786</v>
      </c>
      <c r="E216" s="201" t="s">
        <v>591</v>
      </c>
      <c r="F216" s="196">
        <v>172</v>
      </c>
      <c r="G216" s="201"/>
      <c r="H216" s="201">
        <v>155.25</v>
      </c>
      <c r="I216" s="202">
        <v>230</v>
      </c>
      <c r="J216" s="170" t="s">
        <v>787</v>
      </c>
      <c r="K216" s="171">
        <f t="shared" si="72"/>
        <v>-16.75</v>
      </c>
      <c r="L216" s="172">
        <f t="shared" si="73"/>
        <v>-9.7383720930232565E-2</v>
      </c>
      <c r="M216" s="168" t="s">
        <v>604</v>
      </c>
      <c r="N216" s="165">
        <v>43787</v>
      </c>
      <c r="O216" s="1"/>
      <c r="P216" s="1"/>
      <c r="Q216" s="242"/>
      <c r="R216" s="1"/>
      <c r="S216" s="6" t="s">
        <v>785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85">
        <v>129</v>
      </c>
      <c r="B217" s="186">
        <v>43398</v>
      </c>
      <c r="C217" s="186"/>
      <c r="D217" s="187" t="s">
        <v>120</v>
      </c>
      <c r="E217" s="188" t="s">
        <v>591</v>
      </c>
      <c r="F217" s="188">
        <v>698.5</v>
      </c>
      <c r="G217" s="188"/>
      <c r="H217" s="188">
        <v>890</v>
      </c>
      <c r="I217" s="190">
        <v>890</v>
      </c>
      <c r="J217" s="160" t="s">
        <v>788</v>
      </c>
      <c r="K217" s="161">
        <f t="shared" si="72"/>
        <v>191.5</v>
      </c>
      <c r="L217" s="162">
        <f t="shared" si="73"/>
        <v>0.27415891195418757</v>
      </c>
      <c r="M217" s="157" t="s">
        <v>594</v>
      </c>
      <c r="N217" s="163">
        <v>44328</v>
      </c>
      <c r="O217" s="1"/>
      <c r="P217" s="1"/>
      <c r="Q217" s="242"/>
      <c r="R217" s="1"/>
      <c r="S217" s="6" t="s">
        <v>781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85">
        <v>130</v>
      </c>
      <c r="B218" s="186">
        <v>42877</v>
      </c>
      <c r="C218" s="186"/>
      <c r="D218" s="187" t="s">
        <v>789</v>
      </c>
      <c r="E218" s="188" t="s">
        <v>591</v>
      </c>
      <c r="F218" s="188">
        <v>127.6</v>
      </c>
      <c r="G218" s="188"/>
      <c r="H218" s="188">
        <v>138</v>
      </c>
      <c r="I218" s="190">
        <v>190</v>
      </c>
      <c r="J218" s="160" t="s">
        <v>790</v>
      </c>
      <c r="K218" s="161">
        <f t="shared" si="72"/>
        <v>10.400000000000006</v>
      </c>
      <c r="L218" s="162">
        <f t="shared" si="73"/>
        <v>8.1504702194357417E-2</v>
      </c>
      <c r="M218" s="157" t="s">
        <v>594</v>
      </c>
      <c r="N218" s="163">
        <v>43774</v>
      </c>
      <c r="O218" s="1"/>
      <c r="P218" s="1"/>
      <c r="Q218" s="242"/>
      <c r="R218" s="1"/>
      <c r="S218" s="6" t="s">
        <v>785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5">
        <v>131</v>
      </c>
      <c r="B219" s="186">
        <v>43158</v>
      </c>
      <c r="C219" s="186"/>
      <c r="D219" s="187" t="s">
        <v>791</v>
      </c>
      <c r="E219" s="188" t="s">
        <v>591</v>
      </c>
      <c r="F219" s="188">
        <v>317</v>
      </c>
      <c r="G219" s="188"/>
      <c r="H219" s="188">
        <v>382.5</v>
      </c>
      <c r="I219" s="190">
        <v>398</v>
      </c>
      <c r="J219" s="160" t="s">
        <v>792</v>
      </c>
      <c r="K219" s="161">
        <f t="shared" si="72"/>
        <v>65.5</v>
      </c>
      <c r="L219" s="162">
        <f t="shared" si="73"/>
        <v>0.20662460567823343</v>
      </c>
      <c r="M219" s="157" t="s">
        <v>594</v>
      </c>
      <c r="N219" s="163">
        <v>44238</v>
      </c>
      <c r="O219" s="1"/>
      <c r="P219" s="1"/>
      <c r="Q219" s="242"/>
      <c r="R219" s="1"/>
      <c r="S219" s="6" t="s">
        <v>785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98">
        <v>132</v>
      </c>
      <c r="B220" s="199">
        <v>43164</v>
      </c>
      <c r="C220" s="199"/>
      <c r="D220" s="200" t="s">
        <v>166</v>
      </c>
      <c r="E220" s="201" t="s">
        <v>591</v>
      </c>
      <c r="F220" s="196">
        <f>510-14.4</f>
        <v>495.6</v>
      </c>
      <c r="G220" s="201"/>
      <c r="H220" s="201">
        <v>350</v>
      </c>
      <c r="I220" s="202">
        <v>672</v>
      </c>
      <c r="J220" s="170" t="s">
        <v>793</v>
      </c>
      <c r="K220" s="171">
        <f t="shared" si="72"/>
        <v>-145.60000000000002</v>
      </c>
      <c r="L220" s="172">
        <f t="shared" si="73"/>
        <v>-0.29378531073446329</v>
      </c>
      <c r="M220" s="168" t="s">
        <v>604</v>
      </c>
      <c r="N220" s="165">
        <v>43887</v>
      </c>
      <c r="O220" s="1"/>
      <c r="P220" s="1"/>
      <c r="Q220" s="242"/>
      <c r="R220" s="1"/>
      <c r="S220" s="6" t="s">
        <v>781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8">
        <v>133</v>
      </c>
      <c r="B221" s="199">
        <v>43237</v>
      </c>
      <c r="C221" s="199"/>
      <c r="D221" s="200" t="s">
        <v>794</v>
      </c>
      <c r="E221" s="201" t="s">
        <v>591</v>
      </c>
      <c r="F221" s="196">
        <v>230.3</v>
      </c>
      <c r="G221" s="201"/>
      <c r="H221" s="201">
        <v>102.5</v>
      </c>
      <c r="I221" s="202">
        <v>348</v>
      </c>
      <c r="J221" s="170" t="s">
        <v>795</v>
      </c>
      <c r="K221" s="171">
        <f t="shared" si="72"/>
        <v>-127.80000000000001</v>
      </c>
      <c r="L221" s="172">
        <f t="shared" si="73"/>
        <v>-0.55492835432045162</v>
      </c>
      <c r="M221" s="168" t="s">
        <v>604</v>
      </c>
      <c r="N221" s="165">
        <v>43896</v>
      </c>
      <c r="O221" s="1"/>
      <c r="P221" s="1"/>
      <c r="Q221" s="242"/>
      <c r="R221" s="1"/>
      <c r="S221" s="6" t="s">
        <v>781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5">
        <v>134</v>
      </c>
      <c r="B222" s="186">
        <v>43258</v>
      </c>
      <c r="C222" s="186"/>
      <c r="D222" s="187" t="s">
        <v>444</v>
      </c>
      <c r="E222" s="188" t="s">
        <v>591</v>
      </c>
      <c r="F222" s="188">
        <f>342.5-5.1</f>
        <v>337.4</v>
      </c>
      <c r="G222" s="188"/>
      <c r="H222" s="188">
        <v>412.5</v>
      </c>
      <c r="I222" s="190">
        <v>439</v>
      </c>
      <c r="J222" s="160" t="s">
        <v>796</v>
      </c>
      <c r="K222" s="161">
        <f t="shared" si="72"/>
        <v>75.100000000000023</v>
      </c>
      <c r="L222" s="162">
        <f t="shared" si="73"/>
        <v>0.22258446947243635</v>
      </c>
      <c r="M222" s="157" t="s">
        <v>594</v>
      </c>
      <c r="N222" s="163">
        <v>44230</v>
      </c>
      <c r="O222" s="1"/>
      <c r="P222" s="1"/>
      <c r="Q222" s="242"/>
      <c r="R222" s="1"/>
      <c r="S222" s="6" t="s">
        <v>785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79">
        <v>135</v>
      </c>
      <c r="B223" s="178">
        <v>43285</v>
      </c>
      <c r="C223" s="178"/>
      <c r="D223" s="179" t="s">
        <v>58</v>
      </c>
      <c r="E223" s="180" t="s">
        <v>591</v>
      </c>
      <c r="F223" s="180">
        <f>127.5-5.53</f>
        <v>121.97</v>
      </c>
      <c r="G223" s="181"/>
      <c r="H223" s="181">
        <v>122.5</v>
      </c>
      <c r="I223" s="181">
        <v>170</v>
      </c>
      <c r="J223" s="182" t="s">
        <v>797</v>
      </c>
      <c r="K223" s="183">
        <f t="shared" si="72"/>
        <v>0.53000000000000114</v>
      </c>
      <c r="L223" s="184">
        <f t="shared" si="73"/>
        <v>4.3453308190538747E-3</v>
      </c>
      <c r="M223" s="180" t="s">
        <v>611</v>
      </c>
      <c r="N223" s="178">
        <v>44431</v>
      </c>
      <c r="O223" s="1"/>
      <c r="P223" s="1"/>
      <c r="Q223" s="242"/>
      <c r="R223" s="1"/>
      <c r="S223" s="6" t="s">
        <v>781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8">
        <v>136</v>
      </c>
      <c r="B224" s="199">
        <v>43294</v>
      </c>
      <c r="C224" s="199"/>
      <c r="D224" s="200" t="s">
        <v>798</v>
      </c>
      <c r="E224" s="201" t="s">
        <v>591</v>
      </c>
      <c r="F224" s="196">
        <v>46.5</v>
      </c>
      <c r="G224" s="201"/>
      <c r="H224" s="201">
        <v>17</v>
      </c>
      <c r="I224" s="202">
        <v>59</v>
      </c>
      <c r="J224" s="170" t="s">
        <v>799</v>
      </c>
      <c r="K224" s="171">
        <f t="shared" si="72"/>
        <v>-29.5</v>
      </c>
      <c r="L224" s="172">
        <f t="shared" si="73"/>
        <v>-0.63440860215053763</v>
      </c>
      <c r="M224" s="168" t="s">
        <v>604</v>
      </c>
      <c r="N224" s="165">
        <v>43887</v>
      </c>
      <c r="O224" s="1"/>
      <c r="P224" s="1"/>
      <c r="Q224" s="242"/>
      <c r="R224" s="1"/>
      <c r="S224" s="6" t="s">
        <v>781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5">
        <v>137</v>
      </c>
      <c r="B225" s="186">
        <v>43396</v>
      </c>
      <c r="C225" s="186"/>
      <c r="D225" s="187" t="s">
        <v>427</v>
      </c>
      <c r="E225" s="188" t="s">
        <v>591</v>
      </c>
      <c r="F225" s="188">
        <v>156.5</v>
      </c>
      <c r="G225" s="188"/>
      <c r="H225" s="188">
        <v>207.5</v>
      </c>
      <c r="I225" s="190">
        <v>191</v>
      </c>
      <c r="J225" s="160" t="s">
        <v>678</v>
      </c>
      <c r="K225" s="161">
        <f t="shared" si="72"/>
        <v>51</v>
      </c>
      <c r="L225" s="162">
        <f t="shared" si="73"/>
        <v>0.32587859424920129</v>
      </c>
      <c r="M225" s="157" t="s">
        <v>594</v>
      </c>
      <c r="N225" s="163">
        <v>44369</v>
      </c>
      <c r="O225" s="1"/>
      <c r="P225" s="1"/>
      <c r="Q225" s="242"/>
      <c r="R225" s="1"/>
      <c r="S225" s="6" t="s">
        <v>781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5">
        <v>138</v>
      </c>
      <c r="B226" s="186">
        <v>43439</v>
      </c>
      <c r="C226" s="186"/>
      <c r="D226" s="187" t="s">
        <v>346</v>
      </c>
      <c r="E226" s="188" t="s">
        <v>591</v>
      </c>
      <c r="F226" s="188">
        <v>259.5</v>
      </c>
      <c r="G226" s="188"/>
      <c r="H226" s="188">
        <v>320</v>
      </c>
      <c r="I226" s="190">
        <v>320</v>
      </c>
      <c r="J226" s="160" t="s">
        <v>678</v>
      </c>
      <c r="K226" s="161">
        <f t="shared" si="72"/>
        <v>60.5</v>
      </c>
      <c r="L226" s="162">
        <f t="shared" si="73"/>
        <v>0.23314065510597304</v>
      </c>
      <c r="M226" s="157" t="s">
        <v>594</v>
      </c>
      <c r="N226" s="163">
        <v>44323</v>
      </c>
      <c r="O226" s="1"/>
      <c r="P226" s="1"/>
      <c r="Q226" s="242"/>
      <c r="R226" s="1"/>
      <c r="S226" s="6" t="s">
        <v>781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8">
        <v>139</v>
      </c>
      <c r="B227" s="199">
        <v>43439</v>
      </c>
      <c r="C227" s="199"/>
      <c r="D227" s="200" t="s">
        <v>800</v>
      </c>
      <c r="E227" s="201" t="s">
        <v>591</v>
      </c>
      <c r="F227" s="201">
        <v>715</v>
      </c>
      <c r="G227" s="201"/>
      <c r="H227" s="201">
        <v>445</v>
      </c>
      <c r="I227" s="202">
        <v>840</v>
      </c>
      <c r="J227" s="170" t="s">
        <v>801</v>
      </c>
      <c r="K227" s="171">
        <f t="shared" si="72"/>
        <v>-270</v>
      </c>
      <c r="L227" s="172">
        <f t="shared" si="73"/>
        <v>-0.3776223776223776</v>
      </c>
      <c r="M227" s="168" t="s">
        <v>604</v>
      </c>
      <c r="N227" s="165">
        <v>43800</v>
      </c>
      <c r="O227" s="1"/>
      <c r="P227" s="1"/>
      <c r="Q227" s="242"/>
      <c r="R227" s="1"/>
      <c r="S227" s="6" t="s">
        <v>781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5">
        <v>140</v>
      </c>
      <c r="B228" s="186">
        <v>43469</v>
      </c>
      <c r="C228" s="186"/>
      <c r="D228" s="187" t="s">
        <v>180</v>
      </c>
      <c r="E228" s="188" t="s">
        <v>591</v>
      </c>
      <c r="F228" s="188">
        <v>875</v>
      </c>
      <c r="G228" s="188"/>
      <c r="H228" s="188">
        <v>1165</v>
      </c>
      <c r="I228" s="190">
        <v>1185</v>
      </c>
      <c r="J228" s="160" t="s">
        <v>802</v>
      </c>
      <c r="K228" s="161">
        <f t="shared" si="72"/>
        <v>290</v>
      </c>
      <c r="L228" s="162">
        <f t="shared" si="73"/>
        <v>0.33142857142857141</v>
      </c>
      <c r="M228" s="157" t="s">
        <v>594</v>
      </c>
      <c r="N228" s="163">
        <v>43847</v>
      </c>
      <c r="O228" s="1"/>
      <c r="P228" s="1"/>
      <c r="Q228" s="242"/>
      <c r="R228" s="1"/>
      <c r="S228" s="6" t="s">
        <v>781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5">
        <v>141</v>
      </c>
      <c r="B229" s="186">
        <v>43559</v>
      </c>
      <c r="C229" s="186"/>
      <c r="D229" s="187" t="s">
        <v>364</v>
      </c>
      <c r="E229" s="188" t="s">
        <v>591</v>
      </c>
      <c r="F229" s="188">
        <f>387-14.63</f>
        <v>372.37</v>
      </c>
      <c r="G229" s="188"/>
      <c r="H229" s="188">
        <v>490</v>
      </c>
      <c r="I229" s="190">
        <v>490</v>
      </c>
      <c r="J229" s="160" t="s">
        <v>678</v>
      </c>
      <c r="K229" s="161">
        <f t="shared" si="72"/>
        <v>117.63</v>
      </c>
      <c r="L229" s="162">
        <f t="shared" si="73"/>
        <v>0.31589548030185027</v>
      </c>
      <c r="M229" s="157" t="s">
        <v>594</v>
      </c>
      <c r="N229" s="163">
        <v>43850</v>
      </c>
      <c r="O229" s="1"/>
      <c r="P229" s="1"/>
      <c r="Q229" s="242"/>
      <c r="R229" s="1"/>
      <c r="S229" s="6" t="s">
        <v>781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98">
        <v>142</v>
      </c>
      <c r="B230" s="199">
        <v>43578</v>
      </c>
      <c r="C230" s="199"/>
      <c r="D230" s="200" t="s">
        <v>803</v>
      </c>
      <c r="E230" s="201" t="s">
        <v>603</v>
      </c>
      <c r="F230" s="201">
        <v>220</v>
      </c>
      <c r="G230" s="201"/>
      <c r="H230" s="201">
        <v>127.5</v>
      </c>
      <c r="I230" s="202">
        <v>284</v>
      </c>
      <c r="J230" s="170" t="s">
        <v>804</v>
      </c>
      <c r="K230" s="171">
        <f t="shared" si="72"/>
        <v>-92.5</v>
      </c>
      <c r="L230" s="172">
        <f t="shared" si="73"/>
        <v>-0.42045454545454547</v>
      </c>
      <c r="M230" s="168" t="s">
        <v>604</v>
      </c>
      <c r="N230" s="165">
        <v>43896</v>
      </c>
      <c r="O230" s="1"/>
      <c r="P230" s="1"/>
      <c r="Q230" s="242"/>
      <c r="R230" s="1"/>
      <c r="S230" s="6" t="s">
        <v>781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5">
        <v>143</v>
      </c>
      <c r="B231" s="186">
        <v>43622</v>
      </c>
      <c r="C231" s="186"/>
      <c r="D231" s="187" t="s">
        <v>489</v>
      </c>
      <c r="E231" s="188" t="s">
        <v>603</v>
      </c>
      <c r="F231" s="188">
        <v>332.8</v>
      </c>
      <c r="G231" s="188"/>
      <c r="H231" s="188">
        <v>405</v>
      </c>
      <c r="I231" s="190">
        <v>419</v>
      </c>
      <c r="J231" s="160" t="s">
        <v>805</v>
      </c>
      <c r="K231" s="161">
        <f t="shared" si="72"/>
        <v>72.199999999999989</v>
      </c>
      <c r="L231" s="162">
        <f t="shared" si="73"/>
        <v>0.21694711538461534</v>
      </c>
      <c r="M231" s="157" t="s">
        <v>594</v>
      </c>
      <c r="N231" s="163">
        <v>43860</v>
      </c>
      <c r="O231" s="1"/>
      <c r="P231" s="1"/>
      <c r="Q231" s="242"/>
      <c r="R231" s="1"/>
      <c r="S231" s="6" t="s">
        <v>785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79">
        <v>144</v>
      </c>
      <c r="B232" s="178">
        <v>43641</v>
      </c>
      <c r="C232" s="178"/>
      <c r="D232" s="179" t="s">
        <v>172</v>
      </c>
      <c r="E232" s="180" t="s">
        <v>591</v>
      </c>
      <c r="F232" s="180">
        <v>386</v>
      </c>
      <c r="G232" s="181"/>
      <c r="H232" s="181">
        <v>395</v>
      </c>
      <c r="I232" s="181">
        <v>452</v>
      </c>
      <c r="J232" s="182" t="s">
        <v>806</v>
      </c>
      <c r="K232" s="183">
        <f t="shared" si="72"/>
        <v>9</v>
      </c>
      <c r="L232" s="184">
        <f t="shared" si="73"/>
        <v>2.3316062176165803E-2</v>
      </c>
      <c r="M232" s="180" t="s">
        <v>611</v>
      </c>
      <c r="N232" s="178">
        <v>43868</v>
      </c>
      <c r="O232" s="1"/>
      <c r="P232" s="1"/>
      <c r="Q232" s="242"/>
      <c r="R232" s="1"/>
      <c r="S232" s="6" t="s">
        <v>785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79">
        <v>145</v>
      </c>
      <c r="B233" s="178">
        <v>43707</v>
      </c>
      <c r="C233" s="178"/>
      <c r="D233" s="179" t="s">
        <v>146</v>
      </c>
      <c r="E233" s="180" t="s">
        <v>591</v>
      </c>
      <c r="F233" s="180">
        <v>137.5</v>
      </c>
      <c r="G233" s="181"/>
      <c r="H233" s="181">
        <v>138.5</v>
      </c>
      <c r="I233" s="181">
        <v>190</v>
      </c>
      <c r="J233" s="182" t="s">
        <v>807</v>
      </c>
      <c r="K233" s="183">
        <f t="shared" si="72"/>
        <v>1</v>
      </c>
      <c r="L233" s="184">
        <f t="shared" si="73"/>
        <v>7.2727272727272727E-3</v>
      </c>
      <c r="M233" s="180" t="s">
        <v>611</v>
      </c>
      <c r="N233" s="178">
        <v>44432</v>
      </c>
      <c r="O233" s="1"/>
      <c r="P233" s="1"/>
      <c r="Q233" s="242"/>
      <c r="R233" s="1"/>
      <c r="S233" s="6" t="s">
        <v>781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5">
        <v>146</v>
      </c>
      <c r="B234" s="186">
        <v>43731</v>
      </c>
      <c r="C234" s="186"/>
      <c r="D234" s="187" t="s">
        <v>437</v>
      </c>
      <c r="E234" s="188" t="s">
        <v>591</v>
      </c>
      <c r="F234" s="188">
        <v>235</v>
      </c>
      <c r="G234" s="188"/>
      <c r="H234" s="188">
        <v>295</v>
      </c>
      <c r="I234" s="190">
        <v>296</v>
      </c>
      <c r="J234" s="160" t="s">
        <v>808</v>
      </c>
      <c r="K234" s="161">
        <f t="shared" si="72"/>
        <v>60</v>
      </c>
      <c r="L234" s="162">
        <f t="shared" si="73"/>
        <v>0.25531914893617019</v>
      </c>
      <c r="M234" s="157" t="s">
        <v>594</v>
      </c>
      <c r="N234" s="163">
        <v>43844</v>
      </c>
      <c r="O234" s="1"/>
      <c r="P234" s="1"/>
      <c r="Q234" s="242"/>
      <c r="R234" s="1"/>
      <c r="S234" s="6" t="s">
        <v>785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5">
        <v>147</v>
      </c>
      <c r="B235" s="186">
        <v>43752</v>
      </c>
      <c r="C235" s="186"/>
      <c r="D235" s="187" t="s">
        <v>809</v>
      </c>
      <c r="E235" s="188" t="s">
        <v>591</v>
      </c>
      <c r="F235" s="188">
        <v>277.5</v>
      </c>
      <c r="G235" s="188"/>
      <c r="H235" s="188">
        <v>333</v>
      </c>
      <c r="I235" s="190">
        <v>333</v>
      </c>
      <c r="J235" s="160" t="s">
        <v>810</v>
      </c>
      <c r="K235" s="161">
        <f t="shared" si="72"/>
        <v>55.5</v>
      </c>
      <c r="L235" s="162">
        <f t="shared" si="73"/>
        <v>0.2</v>
      </c>
      <c r="M235" s="157" t="s">
        <v>594</v>
      </c>
      <c r="N235" s="163">
        <v>43846</v>
      </c>
      <c r="O235" s="1"/>
      <c r="P235" s="1"/>
      <c r="Q235" s="242"/>
      <c r="R235" s="1"/>
      <c r="S235" s="6" t="s">
        <v>781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5">
        <v>148</v>
      </c>
      <c r="B236" s="186">
        <v>43752</v>
      </c>
      <c r="C236" s="186"/>
      <c r="D236" s="187" t="s">
        <v>811</v>
      </c>
      <c r="E236" s="188" t="s">
        <v>591</v>
      </c>
      <c r="F236" s="188">
        <v>930</v>
      </c>
      <c r="G236" s="188"/>
      <c r="H236" s="188">
        <v>1165</v>
      </c>
      <c r="I236" s="190">
        <v>1200</v>
      </c>
      <c r="J236" s="160" t="s">
        <v>812</v>
      </c>
      <c r="K236" s="161">
        <f t="shared" si="72"/>
        <v>235</v>
      </c>
      <c r="L236" s="162">
        <f t="shared" si="73"/>
        <v>0.25268817204301075</v>
      </c>
      <c r="M236" s="157" t="s">
        <v>594</v>
      </c>
      <c r="N236" s="163">
        <v>43847</v>
      </c>
      <c r="O236" s="1"/>
      <c r="P236" s="1"/>
      <c r="Q236" s="242"/>
      <c r="R236" s="1"/>
      <c r="S236" s="6" t="s">
        <v>785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5">
        <v>149</v>
      </c>
      <c r="B237" s="186">
        <v>43753</v>
      </c>
      <c r="C237" s="186"/>
      <c r="D237" s="187" t="s">
        <v>813</v>
      </c>
      <c r="E237" s="188" t="s">
        <v>591</v>
      </c>
      <c r="F237" s="158">
        <v>111</v>
      </c>
      <c r="G237" s="188"/>
      <c r="H237" s="188">
        <v>141</v>
      </c>
      <c r="I237" s="190">
        <v>141</v>
      </c>
      <c r="J237" s="160" t="s">
        <v>814</v>
      </c>
      <c r="K237" s="161">
        <f t="shared" si="72"/>
        <v>30</v>
      </c>
      <c r="L237" s="162">
        <f t="shared" si="73"/>
        <v>0.27027027027027029</v>
      </c>
      <c r="M237" s="157" t="s">
        <v>594</v>
      </c>
      <c r="N237" s="163">
        <v>44328</v>
      </c>
      <c r="O237" s="1"/>
      <c r="P237" s="1"/>
      <c r="Q237" s="242"/>
      <c r="R237" s="1"/>
      <c r="S237" s="6" t="s">
        <v>785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5">
        <v>150</v>
      </c>
      <c r="B238" s="186">
        <v>43753</v>
      </c>
      <c r="C238" s="186"/>
      <c r="D238" s="187" t="s">
        <v>815</v>
      </c>
      <c r="E238" s="188" t="s">
        <v>591</v>
      </c>
      <c r="F238" s="158">
        <v>296</v>
      </c>
      <c r="G238" s="188"/>
      <c r="H238" s="188">
        <v>370</v>
      </c>
      <c r="I238" s="190">
        <v>370</v>
      </c>
      <c r="J238" s="160" t="s">
        <v>678</v>
      </c>
      <c r="K238" s="161">
        <f t="shared" si="72"/>
        <v>74</v>
      </c>
      <c r="L238" s="162">
        <f t="shared" si="73"/>
        <v>0.25</v>
      </c>
      <c r="M238" s="157" t="s">
        <v>594</v>
      </c>
      <c r="N238" s="163">
        <v>43853</v>
      </c>
      <c r="O238" s="1"/>
      <c r="P238" s="1"/>
      <c r="Q238" s="242"/>
      <c r="R238" s="1"/>
      <c r="S238" s="6" t="s">
        <v>785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5">
        <v>151</v>
      </c>
      <c r="B239" s="186">
        <v>43754</v>
      </c>
      <c r="C239" s="186"/>
      <c r="D239" s="187" t="s">
        <v>816</v>
      </c>
      <c r="E239" s="188" t="s">
        <v>591</v>
      </c>
      <c r="F239" s="158">
        <v>300</v>
      </c>
      <c r="G239" s="188"/>
      <c r="H239" s="188">
        <v>382.5</v>
      </c>
      <c r="I239" s="190">
        <v>344</v>
      </c>
      <c r="J239" s="160" t="s">
        <v>817</v>
      </c>
      <c r="K239" s="161">
        <f t="shared" si="72"/>
        <v>82.5</v>
      </c>
      <c r="L239" s="162">
        <f t="shared" si="73"/>
        <v>0.27500000000000002</v>
      </c>
      <c r="M239" s="157" t="s">
        <v>594</v>
      </c>
      <c r="N239" s="163">
        <v>44238</v>
      </c>
      <c r="O239" s="1"/>
      <c r="P239" s="1"/>
      <c r="Q239" s="242"/>
      <c r="R239" s="1"/>
      <c r="S239" s="6" t="s">
        <v>785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5">
        <v>152</v>
      </c>
      <c r="B240" s="186">
        <v>43832</v>
      </c>
      <c r="C240" s="186"/>
      <c r="D240" s="187" t="s">
        <v>818</v>
      </c>
      <c r="E240" s="188" t="s">
        <v>591</v>
      </c>
      <c r="F240" s="158">
        <v>495</v>
      </c>
      <c r="G240" s="188"/>
      <c r="H240" s="188">
        <v>595</v>
      </c>
      <c r="I240" s="190">
        <v>590</v>
      </c>
      <c r="J240" s="160" t="s">
        <v>614</v>
      </c>
      <c r="K240" s="161">
        <f t="shared" si="72"/>
        <v>100</v>
      </c>
      <c r="L240" s="162">
        <f t="shared" si="73"/>
        <v>0.20202020202020202</v>
      </c>
      <c r="M240" s="157" t="s">
        <v>594</v>
      </c>
      <c r="N240" s="163">
        <v>44589</v>
      </c>
      <c r="O240" s="1"/>
      <c r="P240" s="1"/>
      <c r="Q240" s="242"/>
      <c r="R240" s="1"/>
      <c r="S240" s="6" t="s">
        <v>785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5">
        <v>153</v>
      </c>
      <c r="B241" s="186">
        <v>43966</v>
      </c>
      <c r="C241" s="186"/>
      <c r="D241" s="187" t="s">
        <v>76</v>
      </c>
      <c r="E241" s="188" t="s">
        <v>591</v>
      </c>
      <c r="F241" s="158">
        <v>67.5</v>
      </c>
      <c r="G241" s="188"/>
      <c r="H241" s="188">
        <v>86</v>
      </c>
      <c r="I241" s="190">
        <v>86</v>
      </c>
      <c r="J241" s="160" t="s">
        <v>819</v>
      </c>
      <c r="K241" s="161">
        <f t="shared" si="72"/>
        <v>18.5</v>
      </c>
      <c r="L241" s="162">
        <f t="shared" si="73"/>
        <v>0.27407407407407408</v>
      </c>
      <c r="M241" s="157" t="s">
        <v>594</v>
      </c>
      <c r="N241" s="163">
        <v>44008</v>
      </c>
      <c r="O241" s="1"/>
      <c r="P241" s="1"/>
      <c r="Q241" s="242"/>
      <c r="R241" s="1"/>
      <c r="S241" s="6" t="s">
        <v>785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5">
        <v>154</v>
      </c>
      <c r="B242" s="186">
        <v>44035</v>
      </c>
      <c r="C242" s="186"/>
      <c r="D242" s="187" t="s">
        <v>488</v>
      </c>
      <c r="E242" s="188" t="s">
        <v>591</v>
      </c>
      <c r="F242" s="158">
        <v>231</v>
      </c>
      <c r="G242" s="188"/>
      <c r="H242" s="188">
        <v>281</v>
      </c>
      <c r="I242" s="190">
        <v>281</v>
      </c>
      <c r="J242" s="160" t="s">
        <v>678</v>
      </c>
      <c r="K242" s="161">
        <f t="shared" si="72"/>
        <v>50</v>
      </c>
      <c r="L242" s="162">
        <f t="shared" si="73"/>
        <v>0.21645021645021645</v>
      </c>
      <c r="M242" s="157" t="s">
        <v>594</v>
      </c>
      <c r="N242" s="163">
        <v>44358</v>
      </c>
      <c r="O242" s="1"/>
      <c r="P242" s="1"/>
      <c r="Q242" s="242"/>
      <c r="R242" s="1"/>
      <c r="S242" s="6" t="s">
        <v>785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5">
        <v>155</v>
      </c>
      <c r="B243" s="186">
        <v>44092</v>
      </c>
      <c r="C243" s="186"/>
      <c r="D243" s="187" t="s">
        <v>144</v>
      </c>
      <c r="E243" s="188" t="s">
        <v>591</v>
      </c>
      <c r="F243" s="188">
        <v>206</v>
      </c>
      <c r="G243" s="188"/>
      <c r="H243" s="188">
        <v>248</v>
      </c>
      <c r="I243" s="190">
        <v>248</v>
      </c>
      <c r="J243" s="160" t="s">
        <v>678</v>
      </c>
      <c r="K243" s="161">
        <f t="shared" si="72"/>
        <v>42</v>
      </c>
      <c r="L243" s="162">
        <f t="shared" si="73"/>
        <v>0.20388349514563106</v>
      </c>
      <c r="M243" s="157" t="s">
        <v>594</v>
      </c>
      <c r="N243" s="163">
        <v>44214</v>
      </c>
      <c r="O243" s="1"/>
      <c r="P243" s="1"/>
      <c r="Q243" s="242"/>
      <c r="R243" s="1"/>
      <c r="S243" s="6" t="s">
        <v>785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5">
        <v>156</v>
      </c>
      <c r="B244" s="186">
        <v>44140</v>
      </c>
      <c r="C244" s="186"/>
      <c r="D244" s="187" t="s">
        <v>144</v>
      </c>
      <c r="E244" s="188" t="s">
        <v>591</v>
      </c>
      <c r="F244" s="188">
        <v>182.5</v>
      </c>
      <c r="G244" s="188"/>
      <c r="H244" s="188">
        <v>248</v>
      </c>
      <c r="I244" s="190">
        <v>248</v>
      </c>
      <c r="J244" s="160" t="s">
        <v>678</v>
      </c>
      <c r="K244" s="161">
        <f t="shared" si="72"/>
        <v>65.5</v>
      </c>
      <c r="L244" s="162">
        <f t="shared" si="73"/>
        <v>0.35890410958904112</v>
      </c>
      <c r="M244" s="157" t="s">
        <v>594</v>
      </c>
      <c r="N244" s="163">
        <v>44214</v>
      </c>
      <c r="O244" s="1"/>
      <c r="P244" s="1"/>
      <c r="Q244" s="242"/>
      <c r="R244" s="1"/>
      <c r="S244" s="6" t="s">
        <v>785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5">
        <v>157</v>
      </c>
      <c r="B245" s="186">
        <v>44140</v>
      </c>
      <c r="C245" s="186"/>
      <c r="D245" s="187" t="s">
        <v>346</v>
      </c>
      <c r="E245" s="188" t="s">
        <v>591</v>
      </c>
      <c r="F245" s="188">
        <v>247.5</v>
      </c>
      <c r="G245" s="188"/>
      <c r="H245" s="188">
        <v>320</v>
      </c>
      <c r="I245" s="190">
        <v>320</v>
      </c>
      <c r="J245" s="160" t="s">
        <v>678</v>
      </c>
      <c r="K245" s="161">
        <f t="shared" si="72"/>
        <v>72.5</v>
      </c>
      <c r="L245" s="162">
        <f t="shared" si="73"/>
        <v>0.29292929292929293</v>
      </c>
      <c r="M245" s="157" t="s">
        <v>594</v>
      </c>
      <c r="N245" s="163">
        <v>44323</v>
      </c>
      <c r="O245" s="1"/>
      <c r="P245" s="1"/>
      <c r="Q245" s="242"/>
      <c r="R245" s="1"/>
      <c r="S245" s="6" t="s">
        <v>785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5">
        <v>158</v>
      </c>
      <c r="B246" s="186">
        <v>44140</v>
      </c>
      <c r="C246" s="186"/>
      <c r="D246" s="187" t="s">
        <v>203</v>
      </c>
      <c r="E246" s="188" t="s">
        <v>591</v>
      </c>
      <c r="F246" s="158">
        <v>925</v>
      </c>
      <c r="G246" s="188"/>
      <c r="H246" s="188">
        <v>1095</v>
      </c>
      <c r="I246" s="190">
        <v>1093</v>
      </c>
      <c r="J246" s="160" t="s">
        <v>820</v>
      </c>
      <c r="K246" s="161">
        <f t="shared" si="72"/>
        <v>170</v>
      </c>
      <c r="L246" s="162">
        <f t="shared" si="73"/>
        <v>0.18378378378378379</v>
      </c>
      <c r="M246" s="157" t="s">
        <v>594</v>
      </c>
      <c r="N246" s="163">
        <v>44201</v>
      </c>
      <c r="O246" s="1"/>
      <c r="P246" s="1"/>
      <c r="Q246" s="242"/>
      <c r="R246" s="1"/>
      <c r="S246" s="6" t="s">
        <v>785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5">
        <v>159</v>
      </c>
      <c r="B247" s="186">
        <v>44140</v>
      </c>
      <c r="C247" s="186"/>
      <c r="D247" s="187" t="s">
        <v>364</v>
      </c>
      <c r="E247" s="188" t="s">
        <v>591</v>
      </c>
      <c r="F247" s="158">
        <v>332.5</v>
      </c>
      <c r="G247" s="188"/>
      <c r="H247" s="188">
        <v>393</v>
      </c>
      <c r="I247" s="190">
        <v>406</v>
      </c>
      <c r="J247" s="160" t="s">
        <v>821</v>
      </c>
      <c r="K247" s="161">
        <f t="shared" si="72"/>
        <v>60.5</v>
      </c>
      <c r="L247" s="162">
        <f t="shared" si="73"/>
        <v>0.18195488721804512</v>
      </c>
      <c r="M247" s="157" t="s">
        <v>594</v>
      </c>
      <c r="N247" s="163">
        <v>44256</v>
      </c>
      <c r="O247" s="1"/>
      <c r="P247" s="1"/>
      <c r="Q247" s="242"/>
      <c r="R247" s="1"/>
      <c r="S247" s="6" t="s">
        <v>785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85">
        <v>160</v>
      </c>
      <c r="B248" s="186">
        <v>44141</v>
      </c>
      <c r="C248" s="186"/>
      <c r="D248" s="187" t="s">
        <v>488</v>
      </c>
      <c r="E248" s="188" t="s">
        <v>591</v>
      </c>
      <c r="F248" s="158">
        <v>231</v>
      </c>
      <c r="G248" s="188"/>
      <c r="H248" s="188">
        <v>281</v>
      </c>
      <c r="I248" s="190">
        <v>281</v>
      </c>
      <c r="J248" s="160" t="s">
        <v>678</v>
      </c>
      <c r="K248" s="161">
        <f t="shared" si="72"/>
        <v>50</v>
      </c>
      <c r="L248" s="162">
        <f t="shared" si="73"/>
        <v>0.21645021645021645</v>
      </c>
      <c r="M248" s="157" t="s">
        <v>594</v>
      </c>
      <c r="N248" s="163">
        <v>44358</v>
      </c>
      <c r="O248" s="1"/>
      <c r="P248" s="1"/>
      <c r="Q248" s="242"/>
      <c r="R248" s="1"/>
      <c r="S248" s="6" t="s">
        <v>785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5">
        <v>161</v>
      </c>
      <c r="B249" s="186">
        <v>44187</v>
      </c>
      <c r="C249" s="186"/>
      <c r="D249" s="187" t="s">
        <v>822</v>
      </c>
      <c r="E249" s="188" t="s">
        <v>591</v>
      </c>
      <c r="F249" s="158">
        <v>190</v>
      </c>
      <c r="G249" s="188"/>
      <c r="H249" s="188">
        <v>239</v>
      </c>
      <c r="I249" s="190">
        <v>239</v>
      </c>
      <c r="J249" s="160" t="s">
        <v>823</v>
      </c>
      <c r="K249" s="161">
        <f t="shared" si="72"/>
        <v>49</v>
      </c>
      <c r="L249" s="162">
        <f t="shared" si="73"/>
        <v>0.25789473684210529</v>
      </c>
      <c r="M249" s="157" t="s">
        <v>594</v>
      </c>
      <c r="N249" s="163">
        <v>44844</v>
      </c>
      <c r="O249" s="1"/>
      <c r="P249" s="1"/>
      <c r="Q249" s="242"/>
      <c r="R249" s="1"/>
      <c r="S249" s="6" t="s">
        <v>785</v>
      </c>
    </row>
    <row r="250" spans="1:27" ht="12.75" customHeight="1">
      <c r="A250" s="185">
        <v>162</v>
      </c>
      <c r="B250" s="186">
        <v>44258</v>
      </c>
      <c r="C250" s="186"/>
      <c r="D250" s="187" t="s">
        <v>818</v>
      </c>
      <c r="E250" s="188" t="s">
        <v>591</v>
      </c>
      <c r="F250" s="158">
        <v>495</v>
      </c>
      <c r="G250" s="188"/>
      <c r="H250" s="188">
        <v>595</v>
      </c>
      <c r="I250" s="190">
        <v>590</v>
      </c>
      <c r="J250" s="160" t="s">
        <v>614</v>
      </c>
      <c r="K250" s="161">
        <f t="shared" si="72"/>
        <v>100</v>
      </c>
      <c r="L250" s="162">
        <f t="shared" si="73"/>
        <v>0.20202020202020202</v>
      </c>
      <c r="M250" s="157" t="s">
        <v>594</v>
      </c>
      <c r="N250" s="163">
        <v>44589</v>
      </c>
      <c r="O250" s="1"/>
      <c r="P250" s="1"/>
      <c r="Q250" s="242"/>
      <c r="S250" s="6" t="s">
        <v>785</v>
      </c>
    </row>
    <row r="251" spans="1:27" ht="12.75" customHeight="1">
      <c r="A251" s="185">
        <v>163</v>
      </c>
      <c r="B251" s="186">
        <v>44274</v>
      </c>
      <c r="C251" s="186"/>
      <c r="D251" s="187" t="s">
        <v>364</v>
      </c>
      <c r="E251" s="188" t="s">
        <v>591</v>
      </c>
      <c r="F251" s="158">
        <v>355</v>
      </c>
      <c r="G251" s="188"/>
      <c r="H251" s="188">
        <v>422.5</v>
      </c>
      <c r="I251" s="190">
        <v>420</v>
      </c>
      <c r="J251" s="160" t="s">
        <v>824</v>
      </c>
      <c r="K251" s="161">
        <f t="shared" si="72"/>
        <v>67.5</v>
      </c>
      <c r="L251" s="162">
        <f t="shared" si="73"/>
        <v>0.19014084507042253</v>
      </c>
      <c r="M251" s="157" t="s">
        <v>594</v>
      </c>
      <c r="N251" s="163">
        <v>44361</v>
      </c>
      <c r="O251" s="1"/>
      <c r="S251" s="203" t="s">
        <v>785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5">
        <v>164</v>
      </c>
      <c r="B252" s="186">
        <v>44295</v>
      </c>
      <c r="C252" s="186"/>
      <c r="D252" s="187" t="s">
        <v>326</v>
      </c>
      <c r="E252" s="188" t="s">
        <v>591</v>
      </c>
      <c r="F252" s="158">
        <v>555</v>
      </c>
      <c r="G252" s="188"/>
      <c r="H252" s="188">
        <v>663</v>
      </c>
      <c r="I252" s="190">
        <v>663</v>
      </c>
      <c r="J252" s="160" t="s">
        <v>825</v>
      </c>
      <c r="K252" s="161">
        <f t="shared" si="72"/>
        <v>108</v>
      </c>
      <c r="L252" s="162">
        <f t="shared" si="73"/>
        <v>0.19459459459459461</v>
      </c>
      <c r="M252" s="157" t="s">
        <v>594</v>
      </c>
      <c r="N252" s="163">
        <v>44321</v>
      </c>
      <c r="O252" s="1"/>
      <c r="P252" s="1"/>
      <c r="Q252" s="242"/>
      <c r="R252" s="1"/>
      <c r="S252" s="203" t="s">
        <v>785</v>
      </c>
    </row>
    <row r="253" spans="1:27" ht="12.75" customHeight="1">
      <c r="A253" s="185">
        <v>165</v>
      </c>
      <c r="B253" s="186">
        <v>44308</v>
      </c>
      <c r="C253" s="186"/>
      <c r="D253" s="187" t="s">
        <v>789</v>
      </c>
      <c r="E253" s="188" t="s">
        <v>591</v>
      </c>
      <c r="F253" s="158">
        <v>126.5</v>
      </c>
      <c r="G253" s="188"/>
      <c r="H253" s="188">
        <v>155</v>
      </c>
      <c r="I253" s="190">
        <v>155</v>
      </c>
      <c r="J253" s="160" t="s">
        <v>678</v>
      </c>
      <c r="K253" s="161">
        <f t="shared" si="72"/>
        <v>28.5</v>
      </c>
      <c r="L253" s="162">
        <f t="shared" si="73"/>
        <v>0.22529644268774704</v>
      </c>
      <c r="M253" s="157" t="s">
        <v>594</v>
      </c>
      <c r="N253" s="163">
        <v>44362</v>
      </c>
      <c r="O253" s="1"/>
      <c r="S253" s="203" t="s">
        <v>785</v>
      </c>
    </row>
    <row r="254" spans="1:27" ht="12.75" customHeight="1">
      <c r="A254" s="164">
        <v>166</v>
      </c>
      <c r="B254" s="195">
        <v>44368</v>
      </c>
      <c r="C254" s="195"/>
      <c r="D254" s="166" t="s">
        <v>826</v>
      </c>
      <c r="E254" s="168" t="s">
        <v>591</v>
      </c>
      <c r="F254" s="196">
        <v>287.5</v>
      </c>
      <c r="G254" s="168"/>
      <c r="H254" s="168">
        <v>245</v>
      </c>
      <c r="I254" s="169">
        <v>344</v>
      </c>
      <c r="J254" s="170" t="s">
        <v>827</v>
      </c>
      <c r="K254" s="171">
        <f t="shared" si="72"/>
        <v>-42.5</v>
      </c>
      <c r="L254" s="172">
        <f t="shared" si="73"/>
        <v>-0.14782608695652175</v>
      </c>
      <c r="M254" s="168" t="s">
        <v>604</v>
      </c>
      <c r="N254" s="165">
        <v>44508</v>
      </c>
      <c r="O254" s="1"/>
      <c r="S254" s="203" t="s">
        <v>785</v>
      </c>
    </row>
    <row r="255" spans="1:27" ht="12.75" customHeight="1">
      <c r="A255" s="185">
        <v>167</v>
      </c>
      <c r="B255" s="186">
        <v>44368</v>
      </c>
      <c r="C255" s="186"/>
      <c r="D255" s="187" t="s">
        <v>488</v>
      </c>
      <c r="E255" s="188" t="s">
        <v>591</v>
      </c>
      <c r="F255" s="158">
        <v>241</v>
      </c>
      <c r="G255" s="188"/>
      <c r="H255" s="188">
        <v>298</v>
      </c>
      <c r="I255" s="190">
        <v>320</v>
      </c>
      <c r="J255" s="160" t="s">
        <v>678</v>
      </c>
      <c r="K255" s="161">
        <f t="shared" si="72"/>
        <v>57</v>
      </c>
      <c r="L255" s="162">
        <f t="shared" si="73"/>
        <v>0.23651452282157676</v>
      </c>
      <c r="M255" s="157" t="s">
        <v>594</v>
      </c>
      <c r="N255" s="163">
        <v>44802</v>
      </c>
      <c r="O255" s="37"/>
      <c r="S255" s="203" t="s">
        <v>785</v>
      </c>
    </row>
    <row r="256" spans="1:27" ht="12.75" customHeight="1">
      <c r="A256" s="185">
        <v>168</v>
      </c>
      <c r="B256" s="186">
        <v>44406</v>
      </c>
      <c r="C256" s="186"/>
      <c r="D256" s="187" t="s">
        <v>789</v>
      </c>
      <c r="E256" s="188" t="s">
        <v>591</v>
      </c>
      <c r="F256" s="158">
        <v>162.5</v>
      </c>
      <c r="G256" s="188"/>
      <c r="H256" s="188">
        <v>200</v>
      </c>
      <c r="I256" s="190">
        <v>200</v>
      </c>
      <c r="J256" s="160" t="s">
        <v>678</v>
      </c>
      <c r="K256" s="161">
        <f t="shared" si="72"/>
        <v>37.5</v>
      </c>
      <c r="L256" s="162">
        <f t="shared" si="73"/>
        <v>0.23076923076923078</v>
      </c>
      <c r="M256" s="157" t="s">
        <v>594</v>
      </c>
      <c r="N256" s="163">
        <v>44802</v>
      </c>
      <c r="O256" s="1"/>
      <c r="S256" s="203" t="s">
        <v>785</v>
      </c>
    </row>
    <row r="257" spans="1:19" ht="12.75" customHeight="1">
      <c r="A257" s="185">
        <v>169</v>
      </c>
      <c r="B257" s="186">
        <v>44462</v>
      </c>
      <c r="C257" s="186"/>
      <c r="D257" s="187" t="s">
        <v>445</v>
      </c>
      <c r="E257" s="188" t="s">
        <v>591</v>
      </c>
      <c r="F257" s="158">
        <v>1235</v>
      </c>
      <c r="G257" s="188"/>
      <c r="H257" s="188">
        <v>1505</v>
      </c>
      <c r="I257" s="190">
        <v>1500</v>
      </c>
      <c r="J257" s="160" t="s">
        <v>678</v>
      </c>
      <c r="K257" s="161">
        <f t="shared" si="72"/>
        <v>270</v>
      </c>
      <c r="L257" s="162">
        <f t="shared" si="73"/>
        <v>0.21862348178137653</v>
      </c>
      <c r="M257" s="157" t="s">
        <v>594</v>
      </c>
      <c r="N257" s="163">
        <v>44564</v>
      </c>
      <c r="O257" s="1"/>
      <c r="S257" s="203" t="s">
        <v>785</v>
      </c>
    </row>
    <row r="258" spans="1:19" ht="12.75" customHeight="1">
      <c r="A258" s="204">
        <v>170</v>
      </c>
      <c r="B258" s="205">
        <v>44480</v>
      </c>
      <c r="C258" s="205"/>
      <c r="D258" s="206" t="s">
        <v>828</v>
      </c>
      <c r="E258" s="207" t="s">
        <v>591</v>
      </c>
      <c r="F258" s="55">
        <v>58.75</v>
      </c>
      <c r="G258" s="207"/>
      <c r="H258" s="208"/>
      <c r="I258" s="51"/>
      <c r="J258" s="209" t="s">
        <v>592</v>
      </c>
      <c r="K258" s="204"/>
      <c r="L258" s="205"/>
      <c r="M258" s="205"/>
      <c r="N258" s="206"/>
      <c r="O258" s="37"/>
      <c r="S258" s="203" t="s">
        <v>785</v>
      </c>
    </row>
    <row r="259" spans="1:19" ht="12.75" customHeight="1">
      <c r="A259" s="210">
        <v>171</v>
      </c>
      <c r="B259" s="211">
        <v>44481</v>
      </c>
      <c r="C259" s="211"/>
      <c r="D259" s="212" t="s">
        <v>278</v>
      </c>
      <c r="E259" s="51" t="s">
        <v>591</v>
      </c>
      <c r="F259" s="213" t="s">
        <v>829</v>
      </c>
      <c r="G259" s="51"/>
      <c r="H259" s="51"/>
      <c r="I259" s="51">
        <v>380</v>
      </c>
      <c r="J259" s="214" t="s">
        <v>592</v>
      </c>
      <c r="K259" s="210"/>
      <c r="L259" s="211"/>
      <c r="M259" s="211"/>
      <c r="N259" s="212"/>
      <c r="O259" s="37"/>
      <c r="S259" s="203" t="s">
        <v>785</v>
      </c>
    </row>
    <row r="260" spans="1:19" ht="12.75" customHeight="1">
      <c r="A260" s="154">
        <v>172</v>
      </c>
      <c r="B260" s="155">
        <v>44481</v>
      </c>
      <c r="C260" s="155"/>
      <c r="D260" s="156" t="s">
        <v>830</v>
      </c>
      <c r="E260" s="157" t="s">
        <v>591</v>
      </c>
      <c r="F260" s="158">
        <v>45.5</v>
      </c>
      <c r="G260" s="157"/>
      <c r="H260" s="157">
        <v>56.5</v>
      </c>
      <c r="I260" s="159">
        <v>56</v>
      </c>
      <c r="J260" s="160" t="s">
        <v>678</v>
      </c>
      <c r="K260" s="161">
        <f t="shared" ref="K260:K261" si="74">H260-F260</f>
        <v>11</v>
      </c>
      <c r="L260" s="162">
        <f t="shared" ref="L260:L261" si="75">K260/F260</f>
        <v>0.24175824175824176</v>
      </c>
      <c r="M260" s="157" t="s">
        <v>594</v>
      </c>
      <c r="N260" s="163">
        <v>44881</v>
      </c>
      <c r="O260" s="37"/>
      <c r="S260" s="203"/>
    </row>
    <row r="261" spans="1:19" ht="12.75" customHeight="1">
      <c r="A261" s="154">
        <v>173</v>
      </c>
      <c r="B261" s="155">
        <v>44551</v>
      </c>
      <c r="C261" s="155"/>
      <c r="D261" s="156" t="s">
        <v>131</v>
      </c>
      <c r="E261" s="157" t="s">
        <v>591</v>
      </c>
      <c r="F261" s="158">
        <v>2300</v>
      </c>
      <c r="G261" s="157"/>
      <c r="H261" s="157">
        <f>(2820+2200)/2</f>
        <v>2510</v>
      </c>
      <c r="I261" s="159">
        <v>3000</v>
      </c>
      <c r="J261" s="160" t="s">
        <v>831</v>
      </c>
      <c r="K261" s="161">
        <f t="shared" si="74"/>
        <v>210</v>
      </c>
      <c r="L261" s="162">
        <f t="shared" si="75"/>
        <v>9.1304347826086957E-2</v>
      </c>
      <c r="M261" s="157" t="s">
        <v>594</v>
      </c>
      <c r="N261" s="163">
        <v>44649</v>
      </c>
      <c r="O261" s="1"/>
      <c r="S261" s="203"/>
    </row>
    <row r="262" spans="1:19" ht="12.75" customHeight="1">
      <c r="A262" s="154">
        <v>174</v>
      </c>
      <c r="B262" s="155">
        <v>44606</v>
      </c>
      <c r="C262" s="155"/>
      <c r="D262" s="156" t="s">
        <v>435</v>
      </c>
      <c r="E262" s="157" t="s">
        <v>591</v>
      </c>
      <c r="F262" s="158">
        <v>635</v>
      </c>
      <c r="G262" s="157"/>
      <c r="H262" s="157">
        <v>700</v>
      </c>
      <c r="I262" s="159">
        <v>764</v>
      </c>
      <c r="J262" s="160" t="s">
        <v>865</v>
      </c>
      <c r="K262" s="161">
        <f t="shared" ref="K262" si="76">H262-F262</f>
        <v>65</v>
      </c>
      <c r="L262" s="162">
        <f t="shared" ref="L262" si="77">K262/F262</f>
        <v>0.10236220472440945</v>
      </c>
      <c r="M262" s="157" t="s">
        <v>594</v>
      </c>
      <c r="N262" s="163">
        <v>45159</v>
      </c>
      <c r="O262" s="37"/>
      <c r="S262" s="203"/>
    </row>
    <row r="263" spans="1:19" ht="12.75" customHeight="1">
      <c r="A263" s="154">
        <v>175</v>
      </c>
      <c r="B263" s="155">
        <v>44613</v>
      </c>
      <c r="C263" s="155"/>
      <c r="D263" s="156" t="s">
        <v>445</v>
      </c>
      <c r="E263" s="157" t="s">
        <v>591</v>
      </c>
      <c r="F263" s="158">
        <v>1255</v>
      </c>
      <c r="G263" s="157"/>
      <c r="H263" s="157">
        <v>1515</v>
      </c>
      <c r="I263" s="159">
        <v>1510</v>
      </c>
      <c r="J263" s="160" t="s">
        <v>678</v>
      </c>
      <c r="K263" s="161">
        <f>H263-F263</f>
        <v>260</v>
      </c>
      <c r="L263" s="162">
        <f>K263/F263</f>
        <v>0.20717131474103587</v>
      </c>
      <c r="M263" s="157" t="s">
        <v>594</v>
      </c>
      <c r="N263" s="163">
        <v>44834</v>
      </c>
      <c r="O263" s="37"/>
      <c r="S263" s="203"/>
    </row>
    <row r="264" spans="1:19" ht="12.75" customHeight="1">
      <c r="A264">
        <v>176</v>
      </c>
      <c r="B264" s="211">
        <v>44670</v>
      </c>
      <c r="C264" s="211"/>
      <c r="D264" s="53" t="s">
        <v>551</v>
      </c>
      <c r="E264" s="215" t="s">
        <v>591</v>
      </c>
      <c r="F264" s="51" t="s">
        <v>832</v>
      </c>
      <c r="G264" s="51"/>
      <c r="H264" s="51"/>
      <c r="I264" s="51">
        <v>553</v>
      </c>
      <c r="J264" s="51" t="s">
        <v>592</v>
      </c>
      <c r="K264" s="51"/>
      <c r="L264" s="51"/>
      <c r="M264" s="51"/>
      <c r="N264" s="51"/>
      <c r="O264" s="37"/>
      <c r="S264" s="203"/>
    </row>
    <row r="265" spans="1:19" ht="12.75" customHeight="1">
      <c r="A265" s="185">
        <v>177</v>
      </c>
      <c r="B265" s="186">
        <v>44746</v>
      </c>
      <c r="C265" s="186"/>
      <c r="D265" s="187" t="s">
        <v>833</v>
      </c>
      <c r="E265" s="188" t="s">
        <v>591</v>
      </c>
      <c r="F265" s="188">
        <v>207.5</v>
      </c>
      <c r="G265" s="188"/>
      <c r="H265" s="188">
        <v>254</v>
      </c>
      <c r="I265" s="190">
        <v>254</v>
      </c>
      <c r="J265" s="160" t="s">
        <v>678</v>
      </c>
      <c r="K265" s="161">
        <f t="shared" ref="K265:K267" si="78">H265-F265</f>
        <v>46.5</v>
      </c>
      <c r="L265" s="162">
        <f t="shared" ref="L265:L267" si="79">K265/F265</f>
        <v>0.22409638554216868</v>
      </c>
      <c r="M265" s="157" t="s">
        <v>594</v>
      </c>
      <c r="N265" s="163">
        <v>44792</v>
      </c>
      <c r="O265" s="1"/>
      <c r="S265" s="203"/>
    </row>
    <row r="266" spans="1:19" ht="12.75" customHeight="1">
      <c r="A266" s="185">
        <v>178</v>
      </c>
      <c r="B266" s="186">
        <v>44775</v>
      </c>
      <c r="C266" s="186"/>
      <c r="D266" s="187" t="s">
        <v>490</v>
      </c>
      <c r="E266" s="188" t="s">
        <v>591</v>
      </c>
      <c r="F266" s="188">
        <v>31.25</v>
      </c>
      <c r="G266" s="188"/>
      <c r="H266" s="188">
        <v>38.75</v>
      </c>
      <c r="I266" s="190">
        <v>38</v>
      </c>
      <c r="J266" s="160" t="s">
        <v>678</v>
      </c>
      <c r="K266" s="161">
        <f t="shared" si="78"/>
        <v>7.5</v>
      </c>
      <c r="L266" s="162">
        <f t="shared" si="79"/>
        <v>0.24</v>
      </c>
      <c r="M266" s="157" t="s">
        <v>594</v>
      </c>
      <c r="N266" s="163">
        <v>44844</v>
      </c>
      <c r="O266" s="37"/>
      <c r="S266" s="55"/>
    </row>
    <row r="267" spans="1:19" ht="12.75" customHeight="1">
      <c r="A267" s="185">
        <v>179</v>
      </c>
      <c r="B267" s="186">
        <v>44841</v>
      </c>
      <c r="C267" s="186"/>
      <c r="D267" s="187" t="s">
        <v>834</v>
      </c>
      <c r="E267" s="188" t="s">
        <v>591</v>
      </c>
      <c r="F267" s="158">
        <v>665</v>
      </c>
      <c r="G267" s="188"/>
      <c r="H267" s="188">
        <v>807.5</v>
      </c>
      <c r="I267" s="190">
        <v>840</v>
      </c>
      <c r="J267" s="160" t="s">
        <v>831</v>
      </c>
      <c r="K267" s="161">
        <f t="shared" si="78"/>
        <v>142.5</v>
      </c>
      <c r="L267" s="162">
        <f t="shared" si="79"/>
        <v>0.21428571428571427</v>
      </c>
      <c r="M267" s="157" t="s">
        <v>594</v>
      </c>
      <c r="N267" s="163">
        <v>45097</v>
      </c>
      <c r="O267" s="37"/>
      <c r="S267" s="55"/>
    </row>
    <row r="268" spans="1:19" ht="12.75" customHeight="1">
      <c r="A268" s="185">
        <v>180</v>
      </c>
      <c r="B268" s="186">
        <v>44844</v>
      </c>
      <c r="C268" s="186"/>
      <c r="D268" s="187" t="s">
        <v>437</v>
      </c>
      <c r="E268" s="188" t="s">
        <v>591</v>
      </c>
      <c r="F268" s="158">
        <v>227.5</v>
      </c>
      <c r="G268" s="188"/>
      <c r="H268" s="188">
        <v>270</v>
      </c>
      <c r="I268" s="190">
        <v>291</v>
      </c>
      <c r="J268" s="160" t="s">
        <v>867</v>
      </c>
      <c r="K268" s="161">
        <f t="shared" ref="K268" si="80">H268-F268</f>
        <v>42.5</v>
      </c>
      <c r="L268" s="162">
        <f t="shared" ref="L268" si="81">K268/F268</f>
        <v>0.18681318681318682</v>
      </c>
      <c r="M268" s="157" t="s">
        <v>594</v>
      </c>
      <c r="N268" s="163">
        <v>45160</v>
      </c>
      <c r="O268" s="37"/>
      <c r="R268" s="37"/>
      <c r="S268" s="55"/>
    </row>
    <row r="269" spans="1:19" ht="12.75" customHeight="1">
      <c r="A269" s="185">
        <v>181</v>
      </c>
      <c r="B269" s="186">
        <v>44845</v>
      </c>
      <c r="C269" s="186"/>
      <c r="D269" s="187" t="s">
        <v>435</v>
      </c>
      <c r="E269" s="188" t="s">
        <v>591</v>
      </c>
      <c r="F269" s="158">
        <v>555</v>
      </c>
      <c r="G269" s="188"/>
      <c r="H269" s="188">
        <v>700</v>
      </c>
      <c r="I269" s="190">
        <v>765</v>
      </c>
      <c r="J269" s="160" t="s">
        <v>866</v>
      </c>
      <c r="K269" s="161">
        <f t="shared" ref="K269" si="82">H269-F269</f>
        <v>145</v>
      </c>
      <c r="L269" s="162">
        <f t="shared" ref="L269" si="83">K269/F269</f>
        <v>0.26126126126126126</v>
      </c>
      <c r="M269" s="157" t="s">
        <v>594</v>
      </c>
      <c r="N269" s="163">
        <v>45159</v>
      </c>
      <c r="O269" s="37"/>
      <c r="R269" s="37"/>
      <c r="S269" s="55"/>
    </row>
    <row r="270" spans="1:19" ht="12.75" customHeight="1">
      <c r="A270" s="185">
        <v>182</v>
      </c>
      <c r="B270" s="186">
        <v>44981</v>
      </c>
      <c r="C270" s="186"/>
      <c r="D270" s="187" t="s">
        <v>452</v>
      </c>
      <c r="E270" s="188" t="s">
        <v>591</v>
      </c>
      <c r="F270" s="158">
        <v>1675</v>
      </c>
      <c r="G270" s="188"/>
      <c r="H270" s="188">
        <v>2080</v>
      </c>
      <c r="I270" s="190">
        <v>2080</v>
      </c>
      <c r="J270" s="160" t="s">
        <v>678</v>
      </c>
      <c r="K270" s="161">
        <f>H270-F270</f>
        <v>405</v>
      </c>
      <c r="L270" s="162">
        <f>K270/F270</f>
        <v>0.2417910447761194</v>
      </c>
      <c r="M270" s="157" t="s">
        <v>594</v>
      </c>
      <c r="N270" s="163">
        <v>45119</v>
      </c>
      <c r="O270" s="37"/>
      <c r="S270" s="55" t="s">
        <v>863</v>
      </c>
    </row>
    <row r="271" spans="1:19" ht="12.75" customHeight="1">
      <c r="A271" s="185">
        <v>183</v>
      </c>
      <c r="B271" s="186">
        <v>44986</v>
      </c>
      <c r="C271" s="186"/>
      <c r="D271" s="187" t="s">
        <v>490</v>
      </c>
      <c r="E271" s="188" t="s">
        <v>591</v>
      </c>
      <c r="F271" s="158">
        <v>57.5</v>
      </c>
      <c r="G271" s="188"/>
      <c r="H271" s="188">
        <v>120</v>
      </c>
      <c r="I271" s="190">
        <v>120</v>
      </c>
      <c r="J271" s="160" t="s">
        <v>678</v>
      </c>
      <c r="K271" s="161">
        <f>H271-F271</f>
        <v>62.5</v>
      </c>
      <c r="L271" s="162">
        <f>K271/F271</f>
        <v>1.0869565217391304</v>
      </c>
      <c r="M271" s="157" t="s">
        <v>594</v>
      </c>
      <c r="N271" s="163">
        <v>45049</v>
      </c>
      <c r="O271" s="37"/>
      <c r="S271" s="55" t="s">
        <v>863</v>
      </c>
    </row>
    <row r="272" spans="1:19" ht="12.75" customHeight="1">
      <c r="A272" s="185">
        <v>184</v>
      </c>
      <c r="B272" s="186">
        <v>45008</v>
      </c>
      <c r="C272" s="186"/>
      <c r="D272" s="187" t="s">
        <v>507</v>
      </c>
      <c r="E272" s="188" t="s">
        <v>591</v>
      </c>
      <c r="F272" s="158">
        <v>2765</v>
      </c>
      <c r="G272" s="188"/>
      <c r="H272" s="188">
        <v>3547.5</v>
      </c>
      <c r="I272" s="190">
        <v>3523</v>
      </c>
      <c r="J272" s="160" t="s">
        <v>678</v>
      </c>
      <c r="K272" s="161">
        <f>H272-F272</f>
        <v>782.5</v>
      </c>
      <c r="L272" s="162">
        <f>K272/F272</f>
        <v>0.28300180831826399</v>
      </c>
      <c r="M272" s="157" t="s">
        <v>594</v>
      </c>
      <c r="N272" s="163">
        <v>45177</v>
      </c>
      <c r="O272" s="37"/>
      <c r="S272" s="55" t="s">
        <v>863</v>
      </c>
    </row>
    <row r="273" spans="1:39" ht="12.75" customHeight="1">
      <c r="A273" s="185">
        <v>185</v>
      </c>
      <c r="B273" s="186">
        <v>45027</v>
      </c>
      <c r="C273" s="186"/>
      <c r="D273" s="187" t="s">
        <v>835</v>
      </c>
      <c r="E273" s="188" t="s">
        <v>591</v>
      </c>
      <c r="F273" s="188">
        <v>460</v>
      </c>
      <c r="G273" s="188"/>
      <c r="H273" s="188">
        <v>825</v>
      </c>
      <c r="I273" s="190">
        <v>810</v>
      </c>
      <c r="J273" s="160" t="s">
        <v>678</v>
      </c>
      <c r="K273" s="161">
        <f>H273-F273</f>
        <v>365</v>
      </c>
      <c r="L273" s="162">
        <f>K273/F273</f>
        <v>0.79347826086956519</v>
      </c>
      <c r="M273" s="157" t="s">
        <v>594</v>
      </c>
      <c r="N273" s="163">
        <v>45155</v>
      </c>
      <c r="O273" s="37"/>
      <c r="S273" s="55" t="s">
        <v>863</v>
      </c>
    </row>
    <row r="274" spans="1:39" ht="12.75" customHeight="1">
      <c r="A274" s="210">
        <v>186</v>
      </c>
      <c r="B274" s="211">
        <v>45050</v>
      </c>
      <c r="C274" s="53"/>
      <c r="D274" s="53" t="s">
        <v>42</v>
      </c>
      <c r="E274" s="215" t="s">
        <v>591</v>
      </c>
      <c r="F274" s="51" t="s">
        <v>836</v>
      </c>
      <c r="G274" s="51"/>
      <c r="H274" s="51"/>
      <c r="I274" s="51">
        <v>5040</v>
      </c>
      <c r="J274" s="51" t="s">
        <v>592</v>
      </c>
      <c r="K274" s="51"/>
      <c r="L274" s="51"/>
      <c r="M274" s="51"/>
      <c r="N274" s="51"/>
      <c r="O274" s="37"/>
      <c r="S274" s="55" t="s">
        <v>863</v>
      </c>
    </row>
    <row r="275" spans="1:39" ht="12.75" customHeight="1">
      <c r="A275" s="185">
        <v>187</v>
      </c>
      <c r="B275" s="186">
        <v>45075</v>
      </c>
      <c r="C275" s="186"/>
      <c r="D275" s="187" t="s">
        <v>837</v>
      </c>
      <c r="E275" s="188" t="s">
        <v>591</v>
      </c>
      <c r="F275" s="158">
        <v>585</v>
      </c>
      <c r="G275" s="188"/>
      <c r="H275" s="188">
        <v>732</v>
      </c>
      <c r="I275" s="190">
        <v>732</v>
      </c>
      <c r="J275" s="160" t="s">
        <v>678</v>
      </c>
      <c r="K275" s="161">
        <f>H275-F275</f>
        <v>147</v>
      </c>
      <c r="L275" s="162">
        <f>K275/F275</f>
        <v>0.25128205128205128</v>
      </c>
      <c r="M275" s="157" t="s">
        <v>594</v>
      </c>
      <c r="N275" s="163">
        <v>45152</v>
      </c>
      <c r="O275" s="37"/>
      <c r="R275" s="37"/>
      <c r="S275" s="55" t="s">
        <v>863</v>
      </c>
      <c r="U275" s="37"/>
      <c r="W275" s="37"/>
      <c r="X275" s="55"/>
      <c r="Z275" s="37"/>
      <c r="AB275" s="37"/>
      <c r="AC275" s="55"/>
      <c r="AE275" s="37"/>
      <c r="AG275" s="37"/>
      <c r="AH275" s="55"/>
      <c r="AJ275" s="37"/>
      <c r="AL275" s="37"/>
      <c r="AM275" s="55"/>
    </row>
    <row r="276" spans="1:39" ht="12.75" customHeight="1">
      <c r="A276" s="210">
        <v>188</v>
      </c>
      <c r="B276" s="211">
        <v>45078</v>
      </c>
      <c r="C276" s="53"/>
      <c r="D276" s="53" t="s">
        <v>539</v>
      </c>
      <c r="E276" s="215" t="s">
        <v>591</v>
      </c>
      <c r="F276" s="51" t="s">
        <v>838</v>
      </c>
      <c r="G276" s="51"/>
      <c r="H276" s="51"/>
      <c r="I276" s="51">
        <v>4300</v>
      </c>
      <c r="J276" s="51" t="s">
        <v>592</v>
      </c>
      <c r="K276" s="51"/>
      <c r="L276" s="51"/>
      <c r="M276" s="51"/>
      <c r="N276" s="51"/>
      <c r="O276" s="37"/>
      <c r="R276" s="37"/>
      <c r="S276" s="55" t="s">
        <v>863</v>
      </c>
      <c r="U276" s="37"/>
      <c r="W276" s="37"/>
      <c r="X276" s="55"/>
      <c r="Z276" s="37"/>
      <c r="AB276" s="37"/>
      <c r="AC276" s="55"/>
      <c r="AE276" s="37"/>
      <c r="AG276" s="37"/>
      <c r="AH276" s="55"/>
      <c r="AJ276" s="37"/>
      <c r="AL276" s="37"/>
      <c r="AM276" s="55"/>
    </row>
    <row r="277" spans="1:39" ht="12.75" customHeight="1">
      <c r="A277" s="185">
        <v>189</v>
      </c>
      <c r="B277" s="186">
        <v>45103</v>
      </c>
      <c r="C277" s="186"/>
      <c r="D277" s="187" t="s">
        <v>860</v>
      </c>
      <c r="E277" s="188" t="s">
        <v>591</v>
      </c>
      <c r="F277" s="158">
        <v>282.5</v>
      </c>
      <c r="G277" s="188"/>
      <c r="H277" s="188">
        <v>383</v>
      </c>
      <c r="I277" s="190">
        <v>383</v>
      </c>
      <c r="J277" s="160" t="s">
        <v>678</v>
      </c>
      <c r="K277" s="161">
        <f>H277-F277</f>
        <v>100.5</v>
      </c>
      <c r="L277" s="162">
        <f>K277/F277</f>
        <v>0.35575221238938054</v>
      </c>
      <c r="M277" s="157" t="s">
        <v>594</v>
      </c>
      <c r="N277" s="163">
        <v>45265</v>
      </c>
      <c r="O277" s="37"/>
      <c r="R277" s="37"/>
      <c r="S277" s="55" t="s">
        <v>863</v>
      </c>
      <c r="U277" s="37"/>
      <c r="W277" s="37"/>
      <c r="X277" s="55"/>
      <c r="Z277" s="37"/>
      <c r="AB277" s="37"/>
      <c r="AC277" s="55"/>
      <c r="AE277" s="37"/>
      <c r="AG277" s="37"/>
      <c r="AH277" s="55"/>
      <c r="AJ277" s="37"/>
      <c r="AL277" s="37"/>
      <c r="AM277" s="55"/>
    </row>
    <row r="278" spans="1:39" ht="12.75" customHeight="1">
      <c r="A278" s="185">
        <v>190</v>
      </c>
      <c r="B278" s="186">
        <v>45120</v>
      </c>
      <c r="C278" s="186"/>
      <c r="D278" s="187" t="s">
        <v>538</v>
      </c>
      <c r="E278" s="188" t="s">
        <v>591</v>
      </c>
      <c r="F278" s="158">
        <v>2312.5</v>
      </c>
      <c r="G278" s="188"/>
      <c r="H278" s="188">
        <v>2935</v>
      </c>
      <c r="I278" s="190">
        <v>2935</v>
      </c>
      <c r="J278" s="160" t="s">
        <v>678</v>
      </c>
      <c r="K278" s="161">
        <f>H278-F278</f>
        <v>622.5</v>
      </c>
      <c r="L278" s="162">
        <f>K278/F278</f>
        <v>0.26918918918918922</v>
      </c>
      <c r="M278" s="157" t="s">
        <v>594</v>
      </c>
      <c r="N278" s="163">
        <v>45177</v>
      </c>
      <c r="O278" s="37"/>
      <c r="R278" s="37"/>
      <c r="S278" s="55" t="s">
        <v>863</v>
      </c>
      <c r="U278" s="37"/>
      <c r="W278" s="37"/>
      <c r="X278" s="55"/>
      <c r="Z278" s="37"/>
      <c r="AB278" s="37"/>
      <c r="AC278" s="55"/>
      <c r="AE278" s="37"/>
      <c r="AG278" s="37"/>
      <c r="AH278" s="55"/>
      <c r="AJ278" s="37"/>
      <c r="AL278" s="37"/>
      <c r="AM278" s="55"/>
    </row>
    <row r="279" spans="1:39" ht="12.75" customHeight="1">
      <c r="A279" s="185">
        <v>191</v>
      </c>
      <c r="B279" s="186">
        <v>45125</v>
      </c>
      <c r="C279" s="186"/>
      <c r="D279" s="187" t="s">
        <v>203</v>
      </c>
      <c r="E279" s="188" t="s">
        <v>591</v>
      </c>
      <c r="F279" s="158">
        <v>3980</v>
      </c>
      <c r="G279" s="188"/>
      <c r="H279" s="188">
        <v>4895</v>
      </c>
      <c r="I279" s="190">
        <v>4895</v>
      </c>
      <c r="J279" s="160" t="s">
        <v>678</v>
      </c>
      <c r="K279" s="161">
        <f>H279-F279</f>
        <v>915</v>
      </c>
      <c r="L279" s="162">
        <f>K279/F279</f>
        <v>0.22989949748743718</v>
      </c>
      <c r="M279" s="157" t="s">
        <v>594</v>
      </c>
      <c r="N279" s="163">
        <v>45155</v>
      </c>
      <c r="O279" s="37"/>
      <c r="S279" s="55" t="s">
        <v>863</v>
      </c>
      <c r="U279" s="37"/>
      <c r="X279" s="55"/>
      <c r="Z279" s="37"/>
      <c r="AC279" s="55"/>
      <c r="AE279" s="37"/>
      <c r="AH279" s="55"/>
      <c r="AJ279" s="37"/>
      <c r="AM279" s="55"/>
    </row>
    <row r="280" spans="1:39" ht="12.75" customHeight="1">
      <c r="A280" s="185">
        <v>192</v>
      </c>
      <c r="B280" s="186">
        <v>45145</v>
      </c>
      <c r="C280" s="186"/>
      <c r="D280" s="187" t="s">
        <v>864</v>
      </c>
      <c r="E280" s="188" t="s">
        <v>591</v>
      </c>
      <c r="F280" s="158">
        <v>565</v>
      </c>
      <c r="G280" s="188"/>
      <c r="H280" s="188">
        <v>725</v>
      </c>
      <c r="I280" s="190">
        <v>725</v>
      </c>
      <c r="J280" s="160" t="s">
        <v>678</v>
      </c>
      <c r="K280" s="161">
        <f>H280-F280</f>
        <v>160</v>
      </c>
      <c r="L280" s="162">
        <f>K280/F280</f>
        <v>0.2831858407079646</v>
      </c>
      <c r="M280" s="157" t="s">
        <v>594</v>
      </c>
      <c r="N280" s="163">
        <v>45169</v>
      </c>
      <c r="O280" s="37"/>
      <c r="S280" s="55" t="s">
        <v>863</v>
      </c>
      <c r="U280" s="37"/>
      <c r="X280" s="55"/>
      <c r="Z280" s="37"/>
      <c r="AC280" s="55"/>
      <c r="AE280" s="37"/>
      <c r="AH280" s="55"/>
      <c r="AJ280" s="37"/>
      <c r="AM280" s="55"/>
    </row>
    <row r="281" spans="1:39" ht="12.75" customHeight="1">
      <c r="A281" s="303">
        <v>193</v>
      </c>
      <c r="B281" s="304">
        <v>45167</v>
      </c>
      <c r="C281" s="304"/>
      <c r="D281" s="305" t="s">
        <v>868</v>
      </c>
      <c r="E281" s="306" t="s">
        <v>591</v>
      </c>
      <c r="F281" s="158">
        <v>700</v>
      </c>
      <c r="G281" s="306"/>
      <c r="H281" s="306">
        <v>950</v>
      </c>
      <c r="I281" s="307">
        <v>950</v>
      </c>
      <c r="J281" s="308" t="s">
        <v>678</v>
      </c>
      <c r="K281" s="161">
        <f>H281-F281</f>
        <v>250</v>
      </c>
      <c r="L281" s="162">
        <f>K281/F281</f>
        <v>0.35714285714285715</v>
      </c>
      <c r="M281" s="157" t="s">
        <v>594</v>
      </c>
      <c r="N281" s="163">
        <v>45261</v>
      </c>
      <c r="O281" s="37"/>
      <c r="S281" s="55" t="s">
        <v>863</v>
      </c>
      <c r="U281" s="37"/>
      <c r="X281" s="55"/>
      <c r="Z281" s="37"/>
      <c r="AC281" s="55"/>
      <c r="AE281" s="37"/>
      <c r="AH281" s="55"/>
      <c r="AJ281" s="37"/>
      <c r="AM281" s="55"/>
    </row>
    <row r="282" spans="1:39" ht="12.75" customHeight="1">
      <c r="A282" s="210">
        <v>194</v>
      </c>
      <c r="B282" s="211">
        <v>45184</v>
      </c>
      <c r="C282" s="53"/>
      <c r="D282" s="53" t="s">
        <v>541</v>
      </c>
      <c r="E282" s="215" t="s">
        <v>591</v>
      </c>
      <c r="F282" s="51" t="s">
        <v>871</v>
      </c>
      <c r="G282" s="51"/>
      <c r="H282" s="51"/>
      <c r="I282" s="51">
        <v>480</v>
      </c>
      <c r="J282" s="51" t="s">
        <v>592</v>
      </c>
      <c r="K282" s="51"/>
      <c r="L282" s="51"/>
      <c r="M282" s="51"/>
      <c r="N282" s="51"/>
      <c r="O282" s="37"/>
      <c r="S282" s="55" t="s">
        <v>863</v>
      </c>
      <c r="U282" s="37"/>
      <c r="X282" s="55"/>
      <c r="Z282" s="37"/>
      <c r="AC282" s="55"/>
      <c r="AE282" s="37"/>
      <c r="AH282" s="55"/>
      <c r="AJ282" s="37"/>
      <c r="AM282" s="55"/>
    </row>
    <row r="283" spans="1:39" ht="12.75" customHeight="1">
      <c r="A283" s="210">
        <v>195</v>
      </c>
      <c r="B283" s="211">
        <v>45203</v>
      </c>
      <c r="C283" s="53"/>
      <c r="D283" s="53" t="s">
        <v>176</v>
      </c>
      <c r="E283" s="215" t="s">
        <v>591</v>
      </c>
      <c r="F283" s="51" t="s">
        <v>875</v>
      </c>
      <c r="G283" s="51"/>
      <c r="H283" s="51"/>
      <c r="I283" s="51">
        <v>1198</v>
      </c>
      <c r="J283" s="51" t="s">
        <v>592</v>
      </c>
      <c r="K283" s="51"/>
      <c r="L283" s="51"/>
      <c r="M283" s="51"/>
      <c r="N283" s="51"/>
      <c r="O283" s="37"/>
      <c r="S283" s="55" t="s">
        <v>883</v>
      </c>
      <c r="U283" s="37"/>
      <c r="X283" s="55"/>
      <c r="Z283" s="37"/>
      <c r="AC283" s="55"/>
      <c r="AE283" s="37"/>
      <c r="AH283" s="55"/>
      <c r="AJ283" s="37"/>
      <c r="AM283" s="55"/>
    </row>
    <row r="284" spans="1:39" ht="12.75" customHeight="1">
      <c r="A284" s="210">
        <v>196</v>
      </c>
      <c r="B284" s="211">
        <v>45216</v>
      </c>
      <c r="C284" s="53"/>
      <c r="D284" s="53" t="s">
        <v>107</v>
      </c>
      <c r="E284" s="215" t="s">
        <v>591</v>
      </c>
      <c r="F284" s="51" t="s">
        <v>877</v>
      </c>
      <c r="G284" s="51"/>
      <c r="H284" s="51"/>
      <c r="I284" s="51">
        <v>6870</v>
      </c>
      <c r="J284" s="51" t="s">
        <v>592</v>
      </c>
      <c r="K284" s="51"/>
      <c r="L284" s="51"/>
      <c r="M284" s="51"/>
      <c r="N284" s="51"/>
      <c r="O284" s="37"/>
      <c r="S284" s="55" t="s">
        <v>883</v>
      </c>
      <c r="U284" s="37"/>
      <c r="X284" s="55"/>
      <c r="Z284" s="37"/>
      <c r="AC284" s="55"/>
      <c r="AE284" s="37"/>
      <c r="AH284" s="55"/>
      <c r="AJ284" s="37"/>
      <c r="AM284" s="55"/>
    </row>
    <row r="285" spans="1:39" ht="12.75" customHeight="1">
      <c r="A285" s="210">
        <v>197</v>
      </c>
      <c r="B285" s="211">
        <v>45216</v>
      </c>
      <c r="C285" s="53"/>
      <c r="D285" s="53" t="s">
        <v>878</v>
      </c>
      <c r="E285" s="215" t="s">
        <v>591</v>
      </c>
      <c r="F285" s="51" t="s">
        <v>879</v>
      </c>
      <c r="G285" s="51"/>
      <c r="H285" s="51"/>
      <c r="I285" s="51">
        <v>1415</v>
      </c>
      <c r="J285" s="51" t="s">
        <v>592</v>
      </c>
      <c r="K285" s="51"/>
      <c r="L285" s="51"/>
      <c r="M285" s="51"/>
      <c r="N285" s="51"/>
      <c r="O285" s="37"/>
      <c r="S285" s="55" t="s">
        <v>863</v>
      </c>
      <c r="U285" s="37"/>
      <c r="X285" s="55"/>
      <c r="Z285" s="37"/>
      <c r="AC285" s="55"/>
      <c r="AE285" s="37"/>
      <c r="AH285" s="55"/>
      <c r="AJ285" s="37"/>
      <c r="AM285" s="55"/>
    </row>
    <row r="286" spans="1:39" ht="12.75" customHeight="1">
      <c r="A286" s="303">
        <v>198</v>
      </c>
      <c r="B286" s="304">
        <v>45236</v>
      </c>
      <c r="C286" s="304"/>
      <c r="D286" s="305" t="s">
        <v>885</v>
      </c>
      <c r="E286" s="306" t="s">
        <v>591</v>
      </c>
      <c r="F286" s="158">
        <v>1270</v>
      </c>
      <c r="G286" s="306"/>
      <c r="H286" s="306">
        <v>1613</v>
      </c>
      <c r="I286" s="307">
        <v>1613</v>
      </c>
      <c r="J286" s="308" t="s">
        <v>678</v>
      </c>
      <c r="K286" s="161">
        <f>H286-F286</f>
        <v>343</v>
      </c>
      <c r="L286" s="162">
        <f>K286/F286</f>
        <v>0.27007874015748029</v>
      </c>
      <c r="M286" s="157" t="s">
        <v>594</v>
      </c>
      <c r="N286" s="163">
        <v>45246</v>
      </c>
      <c r="O286" s="37"/>
      <c r="S286" s="55" t="s">
        <v>883</v>
      </c>
      <c r="U286" s="37"/>
      <c r="X286" s="55"/>
      <c r="Z286" s="37"/>
      <c r="AC286" s="55"/>
      <c r="AE286" s="37"/>
      <c r="AH286" s="55"/>
      <c r="AJ286" s="37"/>
      <c r="AM286" s="55"/>
    </row>
    <row r="287" spans="1:39" ht="12.75" customHeight="1">
      <c r="A287" s="210">
        <v>199</v>
      </c>
      <c r="B287" s="211">
        <v>45251</v>
      </c>
      <c r="C287" s="53"/>
      <c r="D287" s="53" t="s">
        <v>898</v>
      </c>
      <c r="E287" s="215" t="s">
        <v>591</v>
      </c>
      <c r="F287" s="51" t="s">
        <v>899</v>
      </c>
      <c r="G287" s="51"/>
      <c r="H287" s="51"/>
      <c r="I287" s="51">
        <v>1490</v>
      </c>
      <c r="J287" s="51" t="s">
        <v>592</v>
      </c>
      <c r="K287" s="51"/>
      <c r="L287" s="51"/>
      <c r="M287" s="51"/>
      <c r="N287" s="51"/>
      <c r="O287" s="37"/>
      <c r="S287" s="55" t="s">
        <v>863</v>
      </c>
      <c r="U287" s="37"/>
      <c r="X287" s="55"/>
      <c r="Z287" s="37"/>
      <c r="AC287" s="55"/>
      <c r="AE287" s="37"/>
      <c r="AH287" s="55"/>
      <c r="AJ287" s="37"/>
      <c r="AM287" s="55"/>
    </row>
    <row r="288" spans="1:39" ht="12.75" customHeight="1">
      <c r="A288" s="210">
        <v>200</v>
      </c>
      <c r="B288" s="211">
        <v>45254</v>
      </c>
      <c r="C288" s="53"/>
      <c r="D288" s="53" t="s">
        <v>885</v>
      </c>
      <c r="E288" s="215" t="s">
        <v>591</v>
      </c>
      <c r="F288" s="51" t="s">
        <v>904</v>
      </c>
      <c r="G288" s="51"/>
      <c r="H288" s="51"/>
      <c r="I288" s="51">
        <v>1806</v>
      </c>
      <c r="J288" s="51" t="s">
        <v>592</v>
      </c>
      <c r="K288" s="51"/>
      <c r="L288" s="51"/>
      <c r="M288" s="51"/>
      <c r="N288" s="51"/>
      <c r="O288" s="37"/>
      <c r="S288" s="55"/>
      <c r="U288" s="37"/>
      <c r="X288" s="55"/>
      <c r="Z288" s="37"/>
      <c r="AC288" s="55"/>
      <c r="AE288" s="37"/>
      <c r="AH288" s="55"/>
      <c r="AJ288" s="37"/>
      <c r="AM288" s="55"/>
    </row>
    <row r="289" spans="1:39" ht="12.75" customHeight="1">
      <c r="A289" s="210">
        <v>201</v>
      </c>
      <c r="B289" s="211">
        <v>45265</v>
      </c>
      <c r="C289" s="53"/>
      <c r="D289" s="230" t="s">
        <v>542</v>
      </c>
      <c r="E289" s="215" t="s">
        <v>591</v>
      </c>
      <c r="F289" s="51" t="s">
        <v>958</v>
      </c>
      <c r="G289" s="51"/>
      <c r="I289" s="51">
        <v>558</v>
      </c>
      <c r="J289" s="51" t="s">
        <v>592</v>
      </c>
      <c r="K289" s="51"/>
      <c r="L289" s="51"/>
      <c r="M289" s="51"/>
      <c r="N289" s="51"/>
      <c r="O289" s="37"/>
      <c r="S289" s="55"/>
      <c r="U289" s="37"/>
      <c r="X289" s="55"/>
      <c r="Z289" s="37"/>
      <c r="AC289" s="55"/>
      <c r="AE289" s="37"/>
      <c r="AH289" s="55"/>
      <c r="AJ289" s="37"/>
      <c r="AM289" s="55"/>
    </row>
    <row r="290" spans="1:39" ht="12.75" customHeight="1">
      <c r="A290" s="210"/>
      <c r="B290" s="211"/>
      <c r="C290" s="53"/>
      <c r="D290" s="53"/>
      <c r="E290" s="215"/>
      <c r="F290" s="51"/>
      <c r="G290" s="51"/>
      <c r="H290" s="51"/>
      <c r="I290" s="51"/>
      <c r="J290" s="51"/>
      <c r="K290" s="51"/>
      <c r="L290" s="51"/>
      <c r="M290" s="51"/>
      <c r="N290" s="51"/>
      <c r="O290" s="37"/>
      <c r="S290" s="55"/>
      <c r="U290" s="37"/>
      <c r="X290" s="55"/>
      <c r="Z290" s="37"/>
      <c r="AC290" s="55"/>
      <c r="AE290" s="37"/>
      <c r="AH290" s="55"/>
      <c r="AJ290" s="37"/>
      <c r="AM290" s="55"/>
    </row>
    <row r="291" spans="1:39" ht="12.75" customHeight="1">
      <c r="A291" s="53"/>
      <c r="B291" s="53"/>
      <c r="C291" s="53"/>
      <c r="D291" s="53"/>
      <c r="E291" s="53"/>
      <c r="F291" s="51"/>
      <c r="G291" s="51"/>
      <c r="H291" s="51"/>
      <c r="I291" s="51"/>
      <c r="J291" s="31"/>
      <c r="K291" s="51"/>
      <c r="L291" s="51"/>
      <c r="M291" s="51"/>
      <c r="N291" s="53"/>
      <c r="O291" s="37"/>
      <c r="S291" s="55"/>
      <c r="U291" s="37"/>
      <c r="X291" s="55"/>
      <c r="Z291" s="37"/>
      <c r="AC291" s="55"/>
      <c r="AE291" s="37"/>
      <c r="AH291" s="55"/>
      <c r="AJ291" s="37"/>
      <c r="AM291" s="55"/>
    </row>
    <row r="292" spans="1:39" ht="12.75" customHeight="1">
      <c r="B292" s="216" t="s">
        <v>839</v>
      </c>
      <c r="F292" s="55"/>
      <c r="G292" s="55"/>
      <c r="H292" s="55"/>
      <c r="I292" s="55"/>
      <c r="J292" s="37"/>
      <c r="K292" s="55"/>
      <c r="L292" s="55"/>
      <c r="M292" s="55"/>
      <c r="O292" s="37"/>
      <c r="S292" s="55"/>
      <c r="U292" s="37"/>
      <c r="X292" s="55"/>
      <c r="Z292" s="37"/>
      <c r="AC292" s="55"/>
      <c r="AE292" s="37"/>
      <c r="AH292" s="55"/>
      <c r="AJ292" s="37"/>
      <c r="AM292" s="55"/>
    </row>
    <row r="293" spans="1:39" ht="12.75" customHeight="1">
      <c r="A293" s="217"/>
      <c r="F293" s="55"/>
      <c r="G293" s="55"/>
      <c r="H293" s="55"/>
      <c r="I293" s="55"/>
      <c r="J293" s="37"/>
      <c r="K293" s="55"/>
      <c r="L293" s="55"/>
      <c r="M293" s="55"/>
      <c r="O293" s="37"/>
      <c r="S293" s="55"/>
      <c r="U293" s="37"/>
      <c r="X293" s="55"/>
      <c r="Z293" s="37"/>
      <c r="AC293" s="55"/>
      <c r="AE293" s="37"/>
      <c r="AH293" s="55"/>
      <c r="AJ293" s="37"/>
      <c r="AM293" s="55"/>
    </row>
    <row r="294" spans="1:39" ht="12.75" customHeight="1">
      <c r="A294" s="217"/>
      <c r="F294" s="55"/>
      <c r="G294" s="55"/>
      <c r="H294" s="55"/>
      <c r="I294" s="55"/>
      <c r="J294" s="37"/>
      <c r="K294" s="55"/>
      <c r="L294" s="55"/>
      <c r="M294" s="55"/>
      <c r="O294" s="37"/>
      <c r="S294" s="55"/>
    </row>
    <row r="295" spans="1:39" ht="12.75" customHeight="1">
      <c r="A295" s="51"/>
      <c r="F295" s="55"/>
      <c r="G295" s="55"/>
      <c r="H295" s="55"/>
      <c r="I295" s="55"/>
      <c r="J295" s="37"/>
      <c r="K295" s="55"/>
      <c r="L295" s="55"/>
      <c r="M295" s="55"/>
      <c r="O295" s="37"/>
      <c r="S295" s="55"/>
    </row>
    <row r="296" spans="1:39" ht="12.75" customHeight="1">
      <c r="F296" s="55"/>
      <c r="G296" s="55"/>
      <c r="H296" s="55"/>
      <c r="I296" s="55"/>
      <c r="J296" s="37"/>
      <c r="K296" s="55"/>
      <c r="L296" s="55"/>
      <c r="M296" s="55"/>
      <c r="O296" s="37"/>
      <c r="S296" s="55"/>
    </row>
    <row r="297" spans="1:39" ht="12.75" customHeight="1">
      <c r="F297" s="55"/>
      <c r="G297" s="55"/>
      <c r="H297" s="55"/>
      <c r="I297" s="55"/>
      <c r="J297" s="37"/>
      <c r="K297" s="55"/>
      <c r="L297" s="55"/>
      <c r="M297" s="55"/>
      <c r="O297" s="37"/>
      <c r="S297" s="55"/>
    </row>
    <row r="298" spans="1:39" ht="12.75" customHeight="1">
      <c r="F298" s="55"/>
      <c r="G298" s="55"/>
      <c r="H298" s="55"/>
      <c r="I298" s="55"/>
      <c r="J298" s="37"/>
      <c r="K298" s="55"/>
      <c r="L298" s="55"/>
      <c r="M298" s="55"/>
      <c r="O298" s="37"/>
      <c r="S298" s="55"/>
    </row>
    <row r="299" spans="1:39" ht="12.75" customHeight="1">
      <c r="F299" s="55"/>
      <c r="G299" s="55"/>
      <c r="H299" s="55"/>
      <c r="I299" s="55"/>
      <c r="J299" s="37"/>
      <c r="K299" s="55"/>
      <c r="L299" s="55"/>
      <c r="M299" s="55"/>
      <c r="O299" s="37"/>
      <c r="S299" s="55"/>
    </row>
    <row r="300" spans="1:39" ht="12.75" customHeight="1">
      <c r="F300" s="55"/>
      <c r="G300" s="55"/>
      <c r="H300" s="55"/>
      <c r="I300" s="55"/>
      <c r="J300" s="37"/>
      <c r="K300" s="55"/>
      <c r="L300" s="55"/>
      <c r="M300" s="55"/>
      <c r="O300" s="37"/>
      <c r="S300" s="55"/>
    </row>
    <row r="301" spans="1:39" ht="12.75" customHeight="1">
      <c r="F301" s="55"/>
      <c r="G301" s="55"/>
      <c r="H301" s="55"/>
      <c r="I301" s="55"/>
      <c r="J301" s="37"/>
      <c r="K301" s="55"/>
      <c r="L301" s="55"/>
      <c r="M301" s="55"/>
      <c r="O301" s="37"/>
      <c r="S301" s="55"/>
    </row>
    <row r="302" spans="1:39" ht="12.75" customHeight="1">
      <c r="F302" s="55"/>
      <c r="G302" s="55"/>
      <c r="H302" s="55"/>
      <c r="I302" s="55"/>
      <c r="J302" s="37"/>
      <c r="K302" s="55"/>
      <c r="L302" s="55"/>
      <c r="M302" s="55"/>
      <c r="O302" s="37"/>
      <c r="S302" s="55"/>
    </row>
    <row r="303" spans="1:39" ht="12.75" customHeight="1">
      <c r="F303" s="55"/>
      <c r="G303" s="55"/>
      <c r="H303" s="55"/>
      <c r="I303" s="55"/>
      <c r="J303" s="37"/>
      <c r="K303" s="55"/>
      <c r="L303" s="55"/>
      <c r="M303" s="55"/>
      <c r="O303" s="37"/>
      <c r="S303" s="55"/>
    </row>
    <row r="304" spans="1:39" ht="12.75" customHeight="1">
      <c r="F304" s="55"/>
      <c r="G304" s="55"/>
      <c r="H304" s="55"/>
      <c r="I304" s="55"/>
      <c r="J304" s="37"/>
      <c r="K304" s="55"/>
      <c r="L304" s="55"/>
      <c r="M304" s="55"/>
      <c r="O304" s="37"/>
      <c r="S304" s="55"/>
    </row>
    <row r="305" spans="6:19" ht="12.75" customHeight="1">
      <c r="F305" s="55"/>
      <c r="G305" s="55"/>
      <c r="H305" s="55"/>
      <c r="I305" s="55"/>
      <c r="J305" s="37"/>
      <c r="K305" s="55"/>
      <c r="L305" s="55"/>
      <c r="M305" s="55"/>
      <c r="O305" s="37"/>
      <c r="S305" s="55"/>
    </row>
    <row r="306" spans="6:19" ht="12.75" customHeight="1">
      <c r="F306" s="55"/>
      <c r="G306" s="55"/>
      <c r="H306" s="55"/>
      <c r="I306" s="55"/>
      <c r="J306" s="37"/>
      <c r="K306" s="55"/>
      <c r="L306" s="55"/>
      <c r="M306" s="55"/>
      <c r="O306" s="37"/>
      <c r="S306" s="55"/>
    </row>
    <row r="307" spans="6:19" ht="12.75" customHeight="1">
      <c r="F307" s="55"/>
      <c r="G307" s="55"/>
      <c r="H307" s="55"/>
      <c r="I307" s="55"/>
      <c r="J307" s="37"/>
      <c r="K307" s="55"/>
      <c r="L307" s="55"/>
      <c r="M307" s="55"/>
      <c r="O307" s="37"/>
      <c r="S307" s="55"/>
    </row>
    <row r="308" spans="6:19" ht="12.75" customHeight="1">
      <c r="F308" s="55"/>
      <c r="G308" s="55"/>
      <c r="H308" s="55"/>
      <c r="I308" s="55"/>
      <c r="J308" s="37"/>
      <c r="K308" s="55"/>
      <c r="L308" s="55"/>
      <c r="M308" s="55"/>
      <c r="O308" s="37"/>
      <c r="S308" s="55"/>
    </row>
    <row r="309" spans="6:19" ht="12.75" customHeight="1">
      <c r="F309" s="55"/>
      <c r="G309" s="55"/>
      <c r="H309" s="55"/>
      <c r="I309" s="55"/>
      <c r="J309" s="37"/>
      <c r="K309" s="55"/>
      <c r="L309" s="55"/>
      <c r="M309" s="55"/>
      <c r="O309" s="37"/>
      <c r="S309" s="55"/>
    </row>
    <row r="310" spans="6:19" ht="12.75" customHeight="1">
      <c r="F310" s="55"/>
      <c r="G310" s="55"/>
      <c r="H310" s="55"/>
      <c r="I310" s="55"/>
      <c r="J310" s="37"/>
      <c r="K310" s="55"/>
      <c r="L310" s="55"/>
      <c r="M310" s="55"/>
      <c r="O310" s="37"/>
      <c r="S310" s="55"/>
    </row>
    <row r="311" spans="6:19" ht="12.75" customHeight="1">
      <c r="F311" s="55"/>
      <c r="G311" s="55"/>
      <c r="H311" s="55"/>
      <c r="I311" s="55"/>
      <c r="J311" s="37"/>
      <c r="K311" s="55"/>
      <c r="L311" s="55"/>
      <c r="M311" s="55"/>
      <c r="O311" s="37"/>
      <c r="S311" s="55"/>
    </row>
    <row r="312" spans="6:19" ht="12.75" customHeight="1">
      <c r="F312" s="55"/>
      <c r="G312" s="55"/>
      <c r="H312" s="55"/>
      <c r="I312" s="55"/>
      <c r="J312" s="37"/>
      <c r="K312" s="55"/>
      <c r="L312" s="55"/>
      <c r="M312" s="55"/>
      <c r="O312" s="37"/>
      <c r="S312" s="55"/>
    </row>
    <row r="313" spans="6:19" ht="12.75" customHeight="1">
      <c r="F313" s="55"/>
      <c r="G313" s="55"/>
      <c r="H313" s="55"/>
      <c r="I313" s="55"/>
      <c r="J313" s="37"/>
      <c r="K313" s="55"/>
      <c r="L313" s="55"/>
      <c r="M313" s="55"/>
      <c r="O313" s="37"/>
      <c r="S313" s="55"/>
    </row>
    <row r="314" spans="6:19" ht="12.75" customHeight="1">
      <c r="F314" s="55"/>
      <c r="G314" s="55"/>
      <c r="H314" s="55"/>
      <c r="I314" s="55"/>
      <c r="J314" s="37"/>
      <c r="K314" s="55"/>
      <c r="L314" s="55"/>
      <c r="M314" s="55"/>
      <c r="O314" s="37"/>
      <c r="S314" s="55"/>
    </row>
    <row r="315" spans="6:19" ht="12.75" customHeight="1">
      <c r="F315" s="55"/>
      <c r="G315" s="55"/>
      <c r="H315" s="55"/>
      <c r="I315" s="55"/>
      <c r="J315" s="37"/>
      <c r="K315" s="55"/>
      <c r="L315" s="55"/>
      <c r="M315" s="55"/>
      <c r="O315" s="37"/>
      <c r="S315" s="55"/>
    </row>
    <row r="316" spans="6:19" ht="12.75" customHeight="1">
      <c r="F316" s="55"/>
      <c r="G316" s="55"/>
      <c r="H316" s="55"/>
      <c r="I316" s="55"/>
      <c r="J316" s="37"/>
      <c r="K316" s="55"/>
      <c r="L316" s="55"/>
      <c r="M316" s="55"/>
      <c r="O316" s="37"/>
      <c r="S316" s="55"/>
    </row>
    <row r="317" spans="6:19" ht="12.75" customHeight="1">
      <c r="F317" s="55"/>
      <c r="G317" s="55"/>
      <c r="H317" s="55"/>
      <c r="I317" s="55"/>
      <c r="J317" s="37"/>
      <c r="K317" s="55"/>
      <c r="L317" s="55"/>
      <c r="M317" s="55"/>
      <c r="O317" s="37"/>
      <c r="S317" s="55"/>
    </row>
    <row r="318" spans="6:19" ht="12.75" customHeight="1">
      <c r="F318" s="55"/>
      <c r="G318" s="55"/>
      <c r="H318" s="55"/>
      <c r="I318" s="55"/>
      <c r="J318" s="37"/>
      <c r="K318" s="55"/>
      <c r="L318" s="55"/>
      <c r="M318" s="55"/>
      <c r="O318" s="37"/>
      <c r="S318" s="55"/>
    </row>
    <row r="319" spans="6:19" ht="12.75" customHeight="1">
      <c r="F319" s="55"/>
      <c r="G319" s="55"/>
      <c r="H319" s="55"/>
      <c r="I319" s="55"/>
      <c r="J319" s="37"/>
      <c r="K319" s="55"/>
      <c r="L319" s="55"/>
      <c r="M319" s="55"/>
      <c r="O319" s="37"/>
      <c r="S319" s="55"/>
    </row>
    <row r="320" spans="6:19" ht="12.75" customHeight="1">
      <c r="F320" s="55"/>
      <c r="G320" s="55"/>
      <c r="H320" s="55"/>
      <c r="I320" s="55"/>
      <c r="J320" s="37"/>
      <c r="K320" s="55"/>
      <c r="L320" s="55"/>
      <c r="M320" s="55"/>
      <c r="O320" s="37"/>
      <c r="S320" s="55"/>
    </row>
    <row r="321" spans="6:19" ht="12.75" customHeight="1">
      <c r="F321" s="55"/>
      <c r="G321" s="55"/>
      <c r="H321" s="55"/>
      <c r="I321" s="55"/>
      <c r="J321" s="37"/>
      <c r="K321" s="55"/>
      <c r="L321" s="55"/>
      <c r="M321" s="55"/>
      <c r="O321" s="37"/>
      <c r="S321" s="55"/>
    </row>
    <row r="322" spans="6:19" ht="12.75" customHeight="1">
      <c r="F322" s="55"/>
      <c r="G322" s="55"/>
      <c r="H322" s="55"/>
      <c r="I322" s="55"/>
      <c r="J322" s="37"/>
      <c r="K322" s="55"/>
      <c r="L322" s="55"/>
      <c r="M322" s="55"/>
      <c r="O322" s="37"/>
      <c r="S322" s="55"/>
    </row>
    <row r="323" spans="6:19" ht="12.75" customHeight="1">
      <c r="F323" s="55"/>
      <c r="G323" s="55"/>
      <c r="H323" s="55"/>
      <c r="I323" s="55"/>
      <c r="J323" s="37"/>
      <c r="K323" s="55"/>
      <c r="L323" s="55"/>
      <c r="M323" s="55"/>
      <c r="O323" s="37"/>
      <c r="S323" s="55"/>
    </row>
    <row r="324" spans="6:19" ht="12.75" customHeight="1">
      <c r="F324" s="55"/>
      <c r="G324" s="55"/>
      <c r="H324" s="55"/>
      <c r="I324" s="55"/>
      <c r="J324" s="37"/>
      <c r="K324" s="55"/>
      <c r="L324" s="55"/>
      <c r="M324" s="55"/>
      <c r="O324" s="37"/>
      <c r="S324" s="55"/>
    </row>
    <row r="325" spans="6:19" ht="12.75" customHeight="1">
      <c r="F325" s="55"/>
      <c r="G325" s="55"/>
      <c r="H325" s="55"/>
      <c r="I325" s="55"/>
      <c r="J325" s="37"/>
      <c r="K325" s="55"/>
      <c r="L325" s="55"/>
      <c r="M325" s="55"/>
      <c r="O325" s="37"/>
      <c r="S325" s="55"/>
    </row>
    <row r="326" spans="6:19" ht="12.75" customHeight="1">
      <c r="F326" s="55"/>
      <c r="G326" s="55"/>
      <c r="H326" s="55"/>
      <c r="I326" s="55"/>
      <c r="J326" s="37"/>
      <c r="K326" s="55"/>
      <c r="L326" s="55"/>
      <c r="M326" s="55"/>
      <c r="O326" s="37"/>
      <c r="S326" s="55"/>
    </row>
    <row r="327" spans="6:19" ht="12.75" customHeight="1">
      <c r="F327" s="55"/>
      <c r="G327" s="55"/>
      <c r="H327" s="55"/>
      <c r="I327" s="55"/>
      <c r="J327" s="37"/>
      <c r="K327" s="55"/>
      <c r="L327" s="55"/>
      <c r="M327" s="55"/>
      <c r="O327" s="37"/>
      <c r="S327" s="55"/>
    </row>
    <row r="328" spans="6:19" ht="12.75" customHeight="1">
      <c r="F328" s="55"/>
      <c r="G328" s="55"/>
      <c r="H328" s="55"/>
      <c r="I328" s="55"/>
      <c r="J328" s="37"/>
      <c r="K328" s="55"/>
      <c r="L328" s="55"/>
      <c r="M328" s="55"/>
      <c r="O328" s="37"/>
      <c r="S328" s="55"/>
    </row>
    <row r="329" spans="6:19" ht="12.75" customHeight="1">
      <c r="F329" s="55"/>
      <c r="G329" s="55"/>
      <c r="H329" s="55"/>
      <c r="I329" s="55"/>
      <c r="J329" s="37"/>
      <c r="K329" s="55"/>
      <c r="L329" s="55"/>
      <c r="M329" s="55"/>
      <c r="O329" s="37"/>
      <c r="S329" s="55"/>
    </row>
    <row r="330" spans="6:19" ht="12.75" customHeight="1">
      <c r="F330" s="55"/>
      <c r="G330" s="55"/>
      <c r="H330" s="55"/>
      <c r="I330" s="55"/>
      <c r="J330" s="37"/>
      <c r="K330" s="55"/>
      <c r="L330" s="55"/>
      <c r="M330" s="55"/>
      <c r="O330" s="37"/>
      <c r="S330" s="55"/>
    </row>
    <row r="331" spans="6:19" ht="12.75" customHeight="1">
      <c r="F331" s="55"/>
      <c r="G331" s="55"/>
      <c r="H331" s="55"/>
      <c r="I331" s="55"/>
      <c r="J331" s="37"/>
      <c r="K331" s="55"/>
      <c r="L331" s="55"/>
      <c r="M331" s="55"/>
      <c r="O331" s="37"/>
      <c r="S331" s="55"/>
    </row>
    <row r="332" spans="6:19" ht="12.75" customHeight="1">
      <c r="F332" s="55"/>
      <c r="G332" s="55"/>
      <c r="H332" s="55"/>
      <c r="I332" s="55"/>
      <c r="J332" s="37"/>
      <c r="K332" s="55"/>
      <c r="L332" s="55"/>
      <c r="M332" s="55"/>
      <c r="O332" s="37"/>
      <c r="S332" s="55"/>
    </row>
    <row r="333" spans="6:19" ht="12.75" customHeight="1">
      <c r="F333" s="55"/>
      <c r="G333" s="55"/>
      <c r="H333" s="55"/>
      <c r="I333" s="55"/>
      <c r="J333" s="37"/>
      <c r="K333" s="55"/>
      <c r="L333" s="55"/>
      <c r="M333" s="55"/>
      <c r="O333" s="37"/>
      <c r="S333" s="55"/>
    </row>
    <row r="334" spans="6:19" ht="12.75" customHeight="1">
      <c r="F334" s="55"/>
      <c r="G334" s="55"/>
      <c r="H334" s="55"/>
      <c r="I334" s="55"/>
      <c r="J334" s="37"/>
      <c r="K334" s="55"/>
      <c r="L334" s="55"/>
      <c r="M334" s="55"/>
      <c r="O334" s="37"/>
      <c r="S334" s="55"/>
    </row>
    <row r="335" spans="6:19" ht="12.75" customHeight="1">
      <c r="F335" s="55"/>
      <c r="G335" s="55"/>
      <c r="H335" s="55"/>
      <c r="I335" s="55"/>
      <c r="J335" s="37"/>
      <c r="K335" s="55"/>
      <c r="L335" s="55"/>
      <c r="M335" s="55"/>
      <c r="O335" s="37"/>
      <c r="S335" s="55"/>
    </row>
    <row r="336" spans="6:19" ht="12.75" customHeight="1">
      <c r="F336" s="55"/>
      <c r="G336" s="55"/>
      <c r="H336" s="55"/>
      <c r="I336" s="55"/>
      <c r="J336" s="37"/>
      <c r="K336" s="55"/>
      <c r="L336" s="55"/>
      <c r="M336" s="55"/>
      <c r="O336" s="37"/>
      <c r="S336" s="55"/>
    </row>
    <row r="337" spans="6:19" ht="12.75" customHeight="1">
      <c r="F337" s="55"/>
      <c r="G337" s="55"/>
      <c r="H337" s="55"/>
      <c r="I337" s="55"/>
      <c r="J337" s="37"/>
      <c r="K337" s="55"/>
      <c r="L337" s="55"/>
      <c r="M337" s="55"/>
      <c r="O337" s="37"/>
      <c r="S337" s="55"/>
    </row>
    <row r="338" spans="6:19" ht="12.75" customHeight="1">
      <c r="F338" s="55"/>
      <c r="G338" s="55"/>
      <c r="H338" s="55"/>
      <c r="I338" s="55"/>
      <c r="J338" s="37"/>
      <c r="K338" s="55"/>
      <c r="L338" s="55"/>
      <c r="M338" s="55"/>
      <c r="O338" s="37"/>
      <c r="S338" s="55"/>
    </row>
    <row r="339" spans="6:19" ht="12.75" customHeight="1">
      <c r="F339" s="55"/>
      <c r="G339" s="55"/>
      <c r="H339" s="55"/>
      <c r="I339" s="55"/>
      <c r="J339" s="37"/>
      <c r="K339" s="55"/>
      <c r="L339" s="55"/>
      <c r="M339" s="55"/>
      <c r="O339" s="37"/>
      <c r="S339" s="55"/>
    </row>
    <row r="340" spans="6:19" ht="12.75" customHeight="1">
      <c r="F340" s="55"/>
      <c r="G340" s="55"/>
      <c r="H340" s="55"/>
      <c r="I340" s="55"/>
      <c r="J340" s="37"/>
      <c r="K340" s="55"/>
      <c r="L340" s="55"/>
      <c r="M340" s="55"/>
      <c r="O340" s="37"/>
      <c r="S340" s="55"/>
    </row>
    <row r="341" spans="6:19" ht="12.75" customHeight="1">
      <c r="F341" s="55"/>
      <c r="G341" s="55"/>
      <c r="H341" s="55"/>
      <c r="I341" s="55"/>
      <c r="J341" s="37"/>
      <c r="K341" s="55"/>
      <c r="L341" s="55"/>
      <c r="M341" s="55"/>
      <c r="O341" s="37"/>
      <c r="S341" s="55"/>
    </row>
    <row r="342" spans="6:19" ht="12.75" customHeight="1">
      <c r="F342" s="55"/>
      <c r="G342" s="55"/>
      <c r="H342" s="55"/>
      <c r="I342" s="55"/>
      <c r="J342" s="37"/>
      <c r="K342" s="55"/>
      <c r="L342" s="55"/>
      <c r="M342" s="55"/>
      <c r="O342" s="37"/>
      <c r="S342" s="55"/>
    </row>
    <row r="343" spans="6:19" ht="12.75" customHeight="1">
      <c r="F343" s="55"/>
      <c r="G343" s="55"/>
      <c r="H343" s="55"/>
      <c r="I343" s="55"/>
      <c r="J343" s="37"/>
      <c r="K343" s="55"/>
      <c r="L343" s="55"/>
      <c r="M343" s="55"/>
      <c r="O343" s="37"/>
      <c r="S343" s="55"/>
    </row>
    <row r="344" spans="6:19" ht="12.75" customHeight="1">
      <c r="F344" s="55"/>
      <c r="G344" s="55"/>
      <c r="H344" s="55"/>
      <c r="I344" s="55"/>
      <c r="J344" s="37"/>
      <c r="K344" s="55"/>
      <c r="L344" s="55"/>
      <c r="M344" s="55"/>
      <c r="O344" s="37"/>
      <c r="S344" s="55"/>
    </row>
    <row r="345" spans="6:19" ht="12.75" customHeight="1">
      <c r="F345" s="55"/>
      <c r="G345" s="55"/>
      <c r="H345" s="55"/>
      <c r="I345" s="55"/>
      <c r="J345" s="37"/>
      <c r="K345" s="55"/>
      <c r="L345" s="55"/>
      <c r="M345" s="55"/>
      <c r="O345" s="37"/>
      <c r="S345" s="55"/>
    </row>
    <row r="346" spans="6:19" ht="12.75" customHeight="1">
      <c r="F346" s="55"/>
      <c r="G346" s="55"/>
      <c r="H346" s="55"/>
      <c r="I346" s="55"/>
      <c r="J346" s="37"/>
      <c r="K346" s="55"/>
      <c r="L346" s="55"/>
      <c r="M346" s="55"/>
      <c r="O346" s="37"/>
      <c r="S346" s="55"/>
    </row>
    <row r="347" spans="6:19" ht="12.75" customHeight="1">
      <c r="F347" s="55"/>
      <c r="G347" s="55"/>
      <c r="H347" s="55"/>
      <c r="I347" s="55"/>
      <c r="J347" s="37"/>
      <c r="K347" s="55"/>
      <c r="L347" s="55"/>
      <c r="M347" s="55"/>
      <c r="O347" s="37"/>
      <c r="S347" s="55"/>
    </row>
    <row r="348" spans="6:19" ht="12.75" customHeight="1">
      <c r="F348" s="55"/>
      <c r="G348" s="55"/>
      <c r="H348" s="55"/>
      <c r="I348" s="55"/>
      <c r="J348" s="37"/>
      <c r="K348" s="55"/>
      <c r="L348" s="55"/>
      <c r="M348" s="55"/>
      <c r="O348" s="37"/>
      <c r="S348" s="55"/>
    </row>
    <row r="349" spans="6:19" ht="12.75" customHeight="1">
      <c r="F349" s="55"/>
      <c r="G349" s="55"/>
      <c r="H349" s="55"/>
      <c r="I349" s="55"/>
      <c r="J349" s="37"/>
      <c r="K349" s="55"/>
      <c r="L349" s="55"/>
      <c r="M349" s="55"/>
      <c r="O349" s="37"/>
      <c r="S349" s="55"/>
    </row>
    <row r="350" spans="6:19" ht="12.75" customHeight="1">
      <c r="F350" s="55"/>
      <c r="G350" s="55"/>
      <c r="H350" s="55"/>
      <c r="I350" s="55"/>
      <c r="J350" s="37"/>
      <c r="K350" s="55"/>
      <c r="L350" s="55"/>
      <c r="M350" s="55"/>
      <c r="O350" s="37"/>
      <c r="S350" s="55"/>
    </row>
    <row r="351" spans="6:19" ht="12.75" customHeight="1">
      <c r="F351" s="55"/>
      <c r="G351" s="55"/>
      <c r="H351" s="55"/>
      <c r="I351" s="55"/>
      <c r="J351" s="37"/>
      <c r="K351" s="55"/>
      <c r="L351" s="55"/>
      <c r="M351" s="55"/>
      <c r="O351" s="37"/>
      <c r="S351" s="55"/>
    </row>
    <row r="352" spans="6:19" ht="12.75" customHeight="1">
      <c r="F352" s="55"/>
      <c r="G352" s="55"/>
      <c r="H352" s="55"/>
      <c r="I352" s="55"/>
      <c r="J352" s="37"/>
      <c r="K352" s="55"/>
      <c r="L352" s="55"/>
      <c r="M352" s="55"/>
      <c r="O352" s="37"/>
      <c r="S352" s="55"/>
    </row>
    <row r="353" spans="6:19" ht="12.75" customHeight="1">
      <c r="F353" s="55"/>
      <c r="G353" s="55"/>
      <c r="H353" s="55"/>
      <c r="I353" s="55"/>
      <c r="J353" s="37"/>
      <c r="K353" s="55"/>
      <c r="L353" s="55"/>
      <c r="M353" s="55"/>
      <c r="O353" s="37"/>
      <c r="S353" s="55"/>
    </row>
    <row r="354" spans="6:19" ht="12.75" customHeight="1">
      <c r="F354" s="55"/>
      <c r="G354" s="55"/>
      <c r="H354" s="55"/>
      <c r="I354" s="55"/>
      <c r="J354" s="37"/>
      <c r="K354" s="55"/>
      <c r="L354" s="55"/>
      <c r="M354" s="55"/>
      <c r="O354" s="37"/>
      <c r="S354" s="55"/>
    </row>
    <row r="355" spans="6:19" ht="12.75" customHeight="1">
      <c r="F355" s="55"/>
      <c r="G355" s="55"/>
      <c r="H355" s="55"/>
      <c r="I355" s="55"/>
      <c r="J355" s="37"/>
      <c r="K355" s="55"/>
      <c r="L355" s="55"/>
      <c r="M355" s="55"/>
      <c r="O355" s="37"/>
      <c r="S355" s="55"/>
    </row>
    <row r="356" spans="6:19" ht="12.75" customHeight="1">
      <c r="F356" s="55"/>
      <c r="G356" s="55"/>
      <c r="H356" s="55"/>
      <c r="I356" s="55"/>
      <c r="J356" s="37"/>
      <c r="K356" s="55"/>
      <c r="L356" s="55"/>
      <c r="M356" s="55"/>
      <c r="O356" s="37"/>
      <c r="S356" s="55"/>
    </row>
    <row r="357" spans="6:19" ht="12.75" customHeight="1">
      <c r="F357" s="55"/>
      <c r="G357" s="55"/>
      <c r="H357" s="55"/>
      <c r="I357" s="55"/>
      <c r="J357" s="37"/>
      <c r="K357" s="55"/>
      <c r="L357" s="55"/>
      <c r="M357" s="55"/>
      <c r="O357" s="37"/>
      <c r="S357" s="55"/>
    </row>
    <row r="358" spans="6:19" ht="12.75" customHeight="1">
      <c r="F358" s="55"/>
      <c r="G358" s="55"/>
      <c r="H358" s="55"/>
      <c r="I358" s="55"/>
      <c r="J358" s="37"/>
      <c r="K358" s="55"/>
      <c r="L358" s="55"/>
      <c r="M358" s="55"/>
      <c r="O358" s="37"/>
      <c r="S358" s="55"/>
    </row>
    <row r="359" spans="6:19" ht="12.75" customHeight="1">
      <c r="F359" s="55"/>
      <c r="G359" s="55"/>
      <c r="H359" s="55"/>
      <c r="I359" s="55"/>
      <c r="J359" s="37"/>
      <c r="K359" s="55"/>
      <c r="L359" s="55"/>
      <c r="M359" s="55"/>
      <c r="O359" s="37"/>
      <c r="S359" s="55"/>
    </row>
    <row r="360" spans="6:19" ht="12.75" customHeight="1">
      <c r="F360" s="55"/>
      <c r="G360" s="55"/>
      <c r="H360" s="55"/>
      <c r="I360" s="55"/>
      <c r="J360" s="37"/>
      <c r="K360" s="55"/>
      <c r="L360" s="55"/>
      <c r="M360" s="55"/>
      <c r="O360" s="37"/>
      <c r="S360" s="55"/>
    </row>
    <row r="361" spans="6:19" ht="12.75" customHeight="1">
      <c r="F361" s="55"/>
      <c r="G361" s="55"/>
      <c r="H361" s="55"/>
      <c r="I361" s="55"/>
      <c r="J361" s="37"/>
      <c r="K361" s="55"/>
      <c r="L361" s="55"/>
      <c r="M361" s="55"/>
      <c r="O361" s="37"/>
      <c r="S361" s="55"/>
    </row>
    <row r="362" spans="6:19" ht="12.75" customHeight="1">
      <c r="F362" s="55"/>
      <c r="G362" s="55"/>
      <c r="H362" s="55"/>
      <c r="I362" s="55"/>
      <c r="J362" s="37"/>
      <c r="K362" s="55"/>
      <c r="L362" s="55"/>
      <c r="M362" s="55"/>
      <c r="O362" s="37"/>
      <c r="S362" s="55"/>
    </row>
    <row r="363" spans="6:19" ht="12.75" customHeight="1">
      <c r="F363" s="55"/>
      <c r="G363" s="55"/>
      <c r="H363" s="55"/>
      <c r="I363" s="55"/>
      <c r="J363" s="37"/>
      <c r="K363" s="55"/>
      <c r="L363" s="55"/>
      <c r="M363" s="55"/>
      <c r="O363" s="37"/>
      <c r="S363" s="55"/>
    </row>
    <row r="364" spans="6:19" ht="12.75" customHeight="1">
      <c r="F364" s="55"/>
      <c r="G364" s="55"/>
      <c r="H364" s="55"/>
      <c r="I364" s="55"/>
      <c r="J364" s="37"/>
      <c r="K364" s="55"/>
      <c r="L364" s="55"/>
      <c r="M364" s="55"/>
      <c r="O364" s="37"/>
      <c r="S364" s="55"/>
    </row>
    <row r="365" spans="6:19" ht="12.75" customHeight="1">
      <c r="F365" s="55"/>
      <c r="G365" s="55"/>
      <c r="H365" s="55"/>
      <c r="I365" s="55"/>
      <c r="J365" s="37"/>
      <c r="K365" s="55"/>
      <c r="L365" s="55"/>
      <c r="M365" s="55"/>
      <c r="O365" s="37"/>
      <c r="S365" s="55"/>
    </row>
    <row r="366" spans="6:19" ht="12.75" customHeight="1">
      <c r="F366" s="55"/>
      <c r="G366" s="55"/>
      <c r="H366" s="55"/>
      <c r="I366" s="55"/>
      <c r="J366" s="37"/>
      <c r="K366" s="55"/>
      <c r="L366" s="55"/>
      <c r="M366" s="55"/>
      <c r="O366" s="37"/>
      <c r="S366" s="55"/>
    </row>
    <row r="367" spans="6:19" ht="12.75" customHeight="1">
      <c r="F367" s="55"/>
      <c r="G367" s="55"/>
      <c r="H367" s="55"/>
      <c r="I367" s="55"/>
      <c r="J367" s="37"/>
      <c r="K367" s="55"/>
      <c r="L367" s="55"/>
      <c r="M367" s="55"/>
      <c r="O367" s="37"/>
      <c r="S367" s="55"/>
    </row>
    <row r="368" spans="6:19" ht="12.75" customHeight="1">
      <c r="F368" s="55"/>
      <c r="G368" s="55"/>
      <c r="H368" s="55"/>
      <c r="I368" s="55"/>
      <c r="J368" s="37"/>
      <c r="K368" s="55"/>
      <c r="L368" s="55"/>
      <c r="M368" s="55"/>
      <c r="O368" s="37"/>
      <c r="S368" s="55"/>
    </row>
    <row r="369" spans="6:19" ht="12.75" customHeight="1">
      <c r="F369" s="55"/>
      <c r="G369" s="55"/>
      <c r="H369" s="55"/>
      <c r="I369" s="55"/>
      <c r="J369" s="37"/>
      <c r="K369" s="55"/>
      <c r="L369" s="55"/>
      <c r="M369" s="55"/>
      <c r="O369" s="37"/>
      <c r="S369" s="55"/>
    </row>
    <row r="370" spans="6:19" ht="12.75" customHeight="1">
      <c r="F370" s="55"/>
      <c r="G370" s="55"/>
      <c r="H370" s="55"/>
      <c r="I370" s="55"/>
      <c r="J370" s="37"/>
      <c r="K370" s="55"/>
      <c r="L370" s="55"/>
      <c r="M370" s="55"/>
      <c r="O370" s="37"/>
      <c r="S370" s="55"/>
    </row>
    <row r="371" spans="6:19" ht="12.75" customHeight="1">
      <c r="F371" s="55"/>
      <c r="G371" s="55"/>
      <c r="H371" s="55"/>
      <c r="I371" s="55"/>
      <c r="J371" s="37"/>
      <c r="K371" s="55"/>
      <c r="L371" s="55"/>
      <c r="M371" s="55"/>
      <c r="O371" s="37"/>
      <c r="S371" s="55"/>
    </row>
    <row r="372" spans="6:19" ht="12.75" customHeight="1">
      <c r="F372" s="55"/>
      <c r="G372" s="55"/>
      <c r="H372" s="55"/>
      <c r="I372" s="55"/>
      <c r="J372" s="37"/>
      <c r="K372" s="55"/>
      <c r="L372" s="55"/>
      <c r="M372" s="55"/>
      <c r="O372" s="37"/>
      <c r="S372" s="55"/>
    </row>
    <row r="373" spans="6:19" ht="12.75" customHeight="1">
      <c r="F373" s="55"/>
      <c r="G373" s="55"/>
      <c r="H373" s="55"/>
      <c r="I373" s="55"/>
      <c r="J373" s="37"/>
      <c r="K373" s="55"/>
      <c r="L373" s="55"/>
      <c r="M373" s="55"/>
      <c r="O373" s="37"/>
      <c r="S373" s="55"/>
    </row>
    <row r="374" spans="6:19" ht="12.75" customHeight="1">
      <c r="F374" s="55"/>
      <c r="G374" s="55"/>
      <c r="H374" s="55"/>
      <c r="I374" s="55"/>
      <c r="J374" s="37"/>
      <c r="K374" s="55"/>
      <c r="L374" s="55"/>
      <c r="M374" s="55"/>
      <c r="O374" s="37"/>
      <c r="S374" s="55"/>
    </row>
    <row r="375" spans="6:19" ht="12.75" customHeight="1">
      <c r="F375" s="55"/>
      <c r="G375" s="55"/>
      <c r="H375" s="55"/>
      <c r="I375" s="55"/>
      <c r="J375" s="37"/>
      <c r="K375" s="55"/>
      <c r="L375" s="55"/>
      <c r="M375" s="55"/>
      <c r="O375" s="37"/>
      <c r="S375" s="55"/>
    </row>
    <row r="376" spans="6:19" ht="12.75" customHeight="1">
      <c r="F376" s="55"/>
      <c r="G376" s="55"/>
      <c r="H376" s="55"/>
      <c r="I376" s="55"/>
      <c r="J376" s="37"/>
      <c r="K376" s="55"/>
      <c r="L376" s="55"/>
      <c r="M376" s="55"/>
      <c r="O376" s="37"/>
      <c r="S376" s="55"/>
    </row>
    <row r="377" spans="6:19" ht="12.75" customHeight="1">
      <c r="F377" s="55"/>
      <c r="G377" s="55"/>
      <c r="H377" s="55"/>
      <c r="I377" s="55"/>
      <c r="J377" s="37"/>
      <c r="K377" s="55"/>
      <c r="L377" s="55"/>
      <c r="M377" s="55"/>
      <c r="O377" s="37"/>
      <c r="S377" s="55"/>
    </row>
    <row r="378" spans="6:19" ht="12.75" customHeight="1">
      <c r="F378" s="55"/>
      <c r="G378" s="55"/>
      <c r="H378" s="55"/>
      <c r="I378" s="55"/>
      <c r="J378" s="37"/>
      <c r="K378" s="55"/>
      <c r="L378" s="55"/>
      <c r="M378" s="55"/>
      <c r="O378" s="37"/>
      <c r="S378" s="55"/>
    </row>
    <row r="379" spans="6:19" ht="12.75" customHeight="1">
      <c r="F379" s="55"/>
      <c r="G379" s="55"/>
      <c r="H379" s="55"/>
      <c r="I379" s="55"/>
      <c r="J379" s="37"/>
      <c r="K379" s="55"/>
      <c r="L379" s="55"/>
      <c r="M379" s="55"/>
      <c r="O379" s="37"/>
      <c r="S379" s="55"/>
    </row>
    <row r="380" spans="6:19" ht="12.75" customHeight="1">
      <c r="F380" s="55"/>
      <c r="G380" s="55"/>
      <c r="H380" s="55"/>
      <c r="I380" s="55"/>
      <c r="J380" s="37"/>
      <c r="K380" s="55"/>
      <c r="L380" s="55"/>
      <c r="M380" s="55"/>
      <c r="O380" s="37"/>
      <c r="S380" s="55"/>
    </row>
    <row r="381" spans="6:19" ht="12.75" customHeight="1">
      <c r="F381" s="55"/>
      <c r="G381" s="55"/>
      <c r="H381" s="55"/>
      <c r="I381" s="55"/>
      <c r="J381" s="37"/>
      <c r="K381" s="55"/>
      <c r="L381" s="55"/>
      <c r="M381" s="55"/>
      <c r="O381" s="37"/>
      <c r="S381" s="55"/>
    </row>
    <row r="382" spans="6:19" ht="12.75" customHeight="1">
      <c r="F382" s="55"/>
      <c r="G382" s="55"/>
      <c r="H382" s="55"/>
      <c r="I382" s="55"/>
      <c r="J382" s="37"/>
      <c r="K382" s="55"/>
      <c r="L382" s="55"/>
      <c r="M382" s="55"/>
      <c r="O382" s="37"/>
      <c r="S382" s="55"/>
    </row>
    <row r="383" spans="6:19" ht="12.75" customHeight="1">
      <c r="F383" s="55"/>
      <c r="G383" s="55"/>
      <c r="H383" s="55"/>
      <c r="I383" s="55"/>
      <c r="J383" s="37"/>
      <c r="K383" s="55"/>
      <c r="L383" s="55"/>
      <c r="M383" s="55"/>
      <c r="O383" s="37"/>
      <c r="S383" s="55"/>
    </row>
    <row r="384" spans="6:19" ht="12.75" customHeight="1">
      <c r="F384" s="55"/>
      <c r="G384" s="55"/>
      <c r="H384" s="55"/>
      <c r="I384" s="55"/>
      <c r="J384" s="37"/>
      <c r="K384" s="55"/>
      <c r="L384" s="55"/>
      <c r="M384" s="55"/>
      <c r="O384" s="37"/>
      <c r="S384" s="55"/>
    </row>
    <row r="385" spans="6:19" ht="12.75" customHeight="1">
      <c r="F385" s="55"/>
      <c r="G385" s="55"/>
      <c r="H385" s="55"/>
      <c r="I385" s="55"/>
      <c r="J385" s="37"/>
      <c r="K385" s="55"/>
      <c r="L385" s="55"/>
      <c r="M385" s="55"/>
      <c r="O385" s="37"/>
      <c r="S385" s="55"/>
    </row>
    <row r="386" spans="6:19" ht="12.75" customHeight="1">
      <c r="F386" s="55"/>
      <c r="G386" s="55"/>
      <c r="H386" s="55"/>
      <c r="I386" s="55"/>
      <c r="J386" s="37"/>
      <c r="K386" s="55"/>
      <c r="L386" s="55"/>
      <c r="M386" s="55"/>
      <c r="O386" s="37"/>
      <c r="S386" s="55"/>
    </row>
    <row r="387" spans="6:19" ht="12.75" customHeight="1">
      <c r="F387" s="55"/>
      <c r="G387" s="55"/>
      <c r="H387" s="55"/>
      <c r="I387" s="55"/>
      <c r="J387" s="37"/>
      <c r="K387" s="55"/>
      <c r="L387" s="55"/>
      <c r="M387" s="55"/>
      <c r="O387" s="37"/>
      <c r="S387" s="55"/>
    </row>
    <row r="388" spans="6:19" ht="12.75" customHeight="1">
      <c r="F388" s="55"/>
      <c r="G388" s="55"/>
      <c r="H388" s="55"/>
      <c r="I388" s="55"/>
      <c r="J388" s="37"/>
      <c r="K388" s="55"/>
      <c r="L388" s="55"/>
      <c r="M388" s="55"/>
      <c r="O388" s="37"/>
      <c r="S388" s="55"/>
    </row>
    <row r="389" spans="6:19" ht="12.75" customHeight="1">
      <c r="F389" s="55"/>
      <c r="G389" s="55"/>
      <c r="H389" s="55"/>
      <c r="I389" s="55"/>
      <c r="J389" s="37"/>
      <c r="K389" s="55"/>
      <c r="L389" s="55"/>
      <c r="M389" s="55"/>
      <c r="O389" s="37"/>
      <c r="S389" s="55"/>
    </row>
    <row r="390" spans="6:19" ht="12.75" customHeight="1">
      <c r="F390" s="55"/>
      <c r="G390" s="55"/>
      <c r="H390" s="55"/>
      <c r="I390" s="55"/>
      <c r="J390" s="37"/>
      <c r="K390" s="55"/>
      <c r="L390" s="55"/>
      <c r="M390" s="55"/>
      <c r="O390" s="37"/>
      <c r="S390" s="55"/>
    </row>
    <row r="391" spans="6:19" ht="12.75" customHeight="1">
      <c r="F391" s="55"/>
      <c r="G391" s="55"/>
      <c r="H391" s="55"/>
      <c r="I391" s="55"/>
      <c r="J391" s="37"/>
      <c r="K391" s="55"/>
      <c r="L391" s="55"/>
      <c r="M391" s="55"/>
      <c r="O391" s="37"/>
      <c r="S391" s="55"/>
    </row>
    <row r="392" spans="6:19" ht="12.75" customHeight="1">
      <c r="F392" s="55"/>
      <c r="G392" s="55"/>
      <c r="H392" s="55"/>
      <c r="I392" s="55"/>
      <c r="J392" s="37"/>
      <c r="K392" s="55"/>
      <c r="L392" s="55"/>
      <c r="M392" s="55"/>
      <c r="O392" s="37"/>
      <c r="S392" s="55"/>
    </row>
    <row r="393" spans="6:19" ht="12.75" customHeight="1">
      <c r="F393" s="55"/>
      <c r="G393" s="55"/>
      <c r="H393" s="55"/>
      <c r="I393" s="55"/>
      <c r="J393" s="37"/>
      <c r="K393" s="55"/>
      <c r="L393" s="55"/>
      <c r="M393" s="55"/>
      <c r="O393" s="37"/>
      <c r="S393" s="55"/>
    </row>
    <row r="394" spans="6:19" ht="12.75" customHeight="1">
      <c r="F394" s="55"/>
      <c r="G394" s="55"/>
      <c r="H394" s="55"/>
      <c r="I394" s="55"/>
      <c r="J394" s="37"/>
      <c r="K394" s="55"/>
      <c r="L394" s="55"/>
      <c r="M394" s="55"/>
      <c r="O394" s="37"/>
      <c r="S394" s="55"/>
    </row>
    <row r="395" spans="6:19" ht="12.75" customHeight="1">
      <c r="F395" s="55"/>
      <c r="G395" s="55"/>
      <c r="H395" s="55"/>
      <c r="I395" s="55"/>
      <c r="J395" s="37"/>
      <c r="K395" s="55"/>
      <c r="L395" s="55"/>
      <c r="M395" s="55"/>
      <c r="O395" s="37"/>
      <c r="S395" s="55"/>
    </row>
    <row r="396" spans="6:19" ht="12.75" customHeight="1">
      <c r="F396" s="55"/>
      <c r="G396" s="55"/>
      <c r="H396" s="55"/>
      <c r="I396" s="55"/>
      <c r="J396" s="37"/>
      <c r="K396" s="55"/>
      <c r="L396" s="55"/>
      <c r="M396" s="55"/>
      <c r="O396" s="37"/>
      <c r="S396" s="55"/>
    </row>
    <row r="397" spans="6:19" ht="12.75" customHeight="1">
      <c r="F397" s="55"/>
      <c r="G397" s="55"/>
      <c r="H397" s="55"/>
      <c r="I397" s="55"/>
      <c r="J397" s="37"/>
      <c r="K397" s="55"/>
      <c r="L397" s="55"/>
      <c r="M397" s="55"/>
      <c r="O397" s="37"/>
      <c r="S397" s="55"/>
    </row>
    <row r="398" spans="6:19" ht="12.75" customHeight="1">
      <c r="F398" s="55"/>
      <c r="G398" s="55"/>
      <c r="H398" s="55"/>
      <c r="I398" s="55"/>
      <c r="J398" s="37"/>
      <c r="K398" s="55"/>
      <c r="L398" s="55"/>
      <c r="M398" s="55"/>
      <c r="O398" s="37"/>
      <c r="S398" s="55"/>
    </row>
    <row r="399" spans="6:19" ht="12.75" customHeight="1">
      <c r="F399" s="55"/>
      <c r="G399" s="55"/>
      <c r="H399" s="55"/>
      <c r="I399" s="55"/>
      <c r="J399" s="37"/>
      <c r="K399" s="55"/>
      <c r="L399" s="55"/>
      <c r="M399" s="55"/>
      <c r="O399" s="37"/>
      <c r="S399" s="55"/>
    </row>
    <row r="400" spans="6:19" ht="12.75" customHeight="1">
      <c r="F400" s="55"/>
      <c r="G400" s="55"/>
      <c r="H400" s="55"/>
      <c r="I400" s="55"/>
      <c r="J400" s="37"/>
      <c r="K400" s="55"/>
      <c r="L400" s="55"/>
      <c r="M400" s="55"/>
      <c r="O400" s="37"/>
      <c r="S400" s="55"/>
    </row>
    <row r="401" spans="6:19" ht="12.75" customHeight="1">
      <c r="F401" s="55"/>
      <c r="G401" s="55"/>
      <c r="H401" s="55"/>
      <c r="I401" s="55"/>
      <c r="J401" s="37"/>
      <c r="K401" s="55"/>
      <c r="L401" s="55"/>
      <c r="M401" s="55"/>
      <c r="O401" s="37"/>
      <c r="S401" s="55"/>
    </row>
    <row r="402" spans="6:19" ht="12.75" customHeight="1">
      <c r="F402" s="55"/>
      <c r="G402" s="55"/>
      <c r="H402" s="55"/>
      <c r="I402" s="55"/>
      <c r="J402" s="37"/>
      <c r="K402" s="55"/>
      <c r="L402" s="55"/>
      <c r="M402" s="55"/>
      <c r="O402" s="37"/>
      <c r="S402" s="55"/>
    </row>
    <row r="403" spans="6:19" ht="12.75" customHeight="1">
      <c r="F403" s="55"/>
      <c r="G403" s="55"/>
      <c r="H403" s="55"/>
      <c r="I403" s="55"/>
      <c r="J403" s="37"/>
      <c r="K403" s="55"/>
      <c r="L403" s="55"/>
      <c r="M403" s="55"/>
      <c r="O403" s="37"/>
      <c r="S403" s="55"/>
    </row>
    <row r="404" spans="6:19" ht="12.75" customHeight="1">
      <c r="F404" s="55"/>
      <c r="G404" s="55"/>
      <c r="H404" s="55"/>
      <c r="I404" s="55"/>
      <c r="J404" s="37"/>
      <c r="K404" s="55"/>
      <c r="L404" s="55"/>
      <c r="M404" s="55"/>
      <c r="O404" s="37"/>
      <c r="S404" s="55"/>
    </row>
    <row r="405" spans="6:19" ht="12.75" customHeight="1">
      <c r="F405" s="55"/>
      <c r="G405" s="55"/>
      <c r="H405" s="55"/>
      <c r="I405" s="55"/>
      <c r="J405" s="37"/>
      <c r="K405" s="55"/>
      <c r="L405" s="55"/>
      <c r="M405" s="55"/>
      <c r="O405" s="37"/>
      <c r="S405" s="55"/>
    </row>
    <row r="406" spans="6:19" ht="12.75" customHeight="1">
      <c r="F406" s="55"/>
      <c r="G406" s="55"/>
      <c r="H406" s="55"/>
      <c r="I406" s="55"/>
      <c r="J406" s="37"/>
      <c r="K406" s="55"/>
      <c r="L406" s="55"/>
      <c r="M406" s="55"/>
      <c r="O406" s="37"/>
      <c r="S406" s="55"/>
    </row>
    <row r="407" spans="6:19" ht="12.75" customHeight="1">
      <c r="F407" s="55"/>
      <c r="G407" s="55"/>
      <c r="H407" s="55"/>
      <c r="I407" s="55"/>
      <c r="J407" s="37"/>
      <c r="K407" s="55"/>
      <c r="L407" s="55"/>
      <c r="M407" s="55"/>
      <c r="O407" s="37"/>
      <c r="S407" s="55"/>
    </row>
    <row r="408" spans="6:19" ht="12.75" customHeight="1">
      <c r="F408" s="55"/>
      <c r="G408" s="55"/>
      <c r="H408" s="55"/>
      <c r="I408" s="55"/>
      <c r="J408" s="37"/>
      <c r="K408" s="55"/>
      <c r="L408" s="55"/>
      <c r="M408" s="55"/>
      <c r="O408" s="37"/>
      <c r="S408" s="55"/>
    </row>
    <row r="409" spans="6:19" ht="12.75" customHeight="1">
      <c r="F409" s="55"/>
      <c r="G409" s="55"/>
      <c r="H409" s="55"/>
      <c r="I409" s="55"/>
      <c r="J409" s="37"/>
      <c r="K409" s="55"/>
      <c r="L409" s="55"/>
      <c r="M409" s="55"/>
      <c r="O409" s="37"/>
      <c r="S409" s="55"/>
    </row>
    <row r="410" spans="6:19" ht="12.75" customHeight="1">
      <c r="F410" s="55"/>
      <c r="G410" s="55"/>
      <c r="H410" s="55"/>
      <c r="I410" s="55"/>
      <c r="J410" s="37"/>
      <c r="K410" s="55"/>
      <c r="L410" s="55"/>
      <c r="M410" s="55"/>
      <c r="O410" s="37"/>
      <c r="S410" s="55"/>
    </row>
    <row r="411" spans="6:19" ht="12.75" customHeight="1">
      <c r="F411" s="55"/>
      <c r="G411" s="55"/>
      <c r="H411" s="55"/>
      <c r="I411" s="55"/>
      <c r="J411" s="37"/>
      <c r="K411" s="55"/>
      <c r="L411" s="55"/>
      <c r="M411" s="55"/>
      <c r="O411" s="37"/>
      <c r="S411" s="55"/>
    </row>
    <row r="412" spans="6:19" ht="12.75" customHeight="1">
      <c r="F412" s="55"/>
      <c r="G412" s="55"/>
      <c r="H412" s="55"/>
      <c r="I412" s="55"/>
      <c r="J412" s="37"/>
      <c r="K412" s="55"/>
      <c r="L412" s="55"/>
      <c r="M412" s="55"/>
      <c r="O412" s="37"/>
      <c r="S412" s="55"/>
    </row>
    <row r="413" spans="6:19" ht="12.75" customHeight="1">
      <c r="F413" s="55"/>
      <c r="G413" s="55"/>
      <c r="H413" s="55"/>
      <c r="I413" s="55"/>
      <c r="J413" s="37"/>
      <c r="K413" s="55"/>
      <c r="L413" s="55"/>
      <c r="M413" s="55"/>
      <c r="O413" s="37"/>
      <c r="S413" s="55"/>
    </row>
    <row r="414" spans="6:19" ht="12.75" customHeight="1">
      <c r="F414" s="55"/>
      <c r="G414" s="55"/>
      <c r="H414" s="55"/>
      <c r="I414" s="55"/>
      <c r="J414" s="37"/>
      <c r="K414" s="55"/>
      <c r="L414" s="55"/>
      <c r="M414" s="55"/>
      <c r="O414" s="37"/>
      <c r="S414" s="55"/>
    </row>
    <row r="415" spans="6:19" ht="12.75" customHeight="1">
      <c r="F415" s="55"/>
      <c r="G415" s="55"/>
      <c r="H415" s="55"/>
      <c r="I415" s="55"/>
      <c r="J415" s="37"/>
      <c r="K415" s="55"/>
      <c r="L415" s="55"/>
      <c r="M415" s="55"/>
      <c r="O415" s="37"/>
      <c r="S415" s="55"/>
    </row>
    <row r="416" spans="6:19" ht="12.75" customHeight="1">
      <c r="F416" s="55"/>
      <c r="G416" s="55"/>
      <c r="H416" s="55"/>
      <c r="I416" s="55"/>
      <c r="J416" s="37"/>
      <c r="K416" s="55"/>
      <c r="L416" s="55"/>
      <c r="M416" s="55"/>
      <c r="O416" s="37"/>
      <c r="S416" s="55"/>
    </row>
    <row r="417" spans="6:19" ht="12.75" customHeight="1">
      <c r="F417" s="55"/>
      <c r="G417" s="55"/>
      <c r="H417" s="55"/>
      <c r="I417" s="55"/>
      <c r="J417" s="37"/>
      <c r="K417" s="55"/>
      <c r="L417" s="55"/>
      <c r="M417" s="55"/>
      <c r="O417" s="37"/>
      <c r="S417" s="55"/>
    </row>
    <row r="418" spans="6:19" ht="12.75" customHeight="1">
      <c r="F418" s="55"/>
      <c r="G418" s="55"/>
      <c r="H418" s="55"/>
      <c r="I418" s="55"/>
      <c r="J418" s="37"/>
      <c r="K418" s="55"/>
      <c r="L418" s="55"/>
      <c r="M418" s="55"/>
      <c r="O418" s="37"/>
      <c r="S418" s="55"/>
    </row>
    <row r="419" spans="6:19" ht="12.75" customHeight="1">
      <c r="F419" s="55"/>
      <c r="G419" s="55"/>
      <c r="H419" s="55"/>
      <c r="I419" s="55"/>
      <c r="J419" s="37"/>
      <c r="K419" s="55"/>
      <c r="L419" s="55"/>
      <c r="M419" s="55"/>
      <c r="O419" s="37"/>
      <c r="S419" s="55"/>
    </row>
    <row r="420" spans="6:19" ht="12.75" customHeight="1">
      <c r="F420" s="55"/>
      <c r="G420" s="55"/>
      <c r="H420" s="55"/>
      <c r="I420" s="55"/>
      <c r="J420" s="37"/>
      <c r="K420" s="55"/>
      <c r="L420" s="55"/>
      <c r="M420" s="55"/>
      <c r="O420" s="37"/>
      <c r="S420" s="55"/>
    </row>
    <row r="421" spans="6:19" ht="12.75" customHeight="1">
      <c r="F421" s="55"/>
      <c r="G421" s="55"/>
      <c r="H421" s="55"/>
      <c r="I421" s="55"/>
      <c r="J421" s="37"/>
      <c r="K421" s="55"/>
      <c r="L421" s="55"/>
      <c r="M421" s="55"/>
      <c r="O421" s="37"/>
      <c r="S421" s="55"/>
    </row>
    <row r="422" spans="6:19" ht="12.75" customHeight="1">
      <c r="F422" s="55"/>
      <c r="G422" s="55"/>
      <c r="H422" s="55"/>
      <c r="I422" s="55"/>
      <c r="J422" s="37"/>
      <c r="K422" s="55"/>
      <c r="L422" s="55"/>
      <c r="M422" s="55"/>
      <c r="O422" s="37"/>
      <c r="S422" s="55"/>
    </row>
    <row r="423" spans="6:19" ht="12.75" customHeight="1">
      <c r="F423" s="55"/>
      <c r="G423" s="55"/>
      <c r="H423" s="55"/>
      <c r="I423" s="55"/>
      <c r="J423" s="37"/>
      <c r="K423" s="55"/>
      <c r="L423" s="55"/>
      <c r="M423" s="55"/>
      <c r="O423" s="37"/>
      <c r="S423" s="55"/>
    </row>
    <row r="424" spans="6:19" ht="12.75" customHeight="1">
      <c r="F424" s="55"/>
      <c r="G424" s="55"/>
      <c r="H424" s="55"/>
      <c r="I424" s="55"/>
      <c r="J424" s="37"/>
      <c r="K424" s="55"/>
      <c r="L424" s="55"/>
      <c r="M424" s="55"/>
      <c r="O424" s="37"/>
      <c r="S424" s="55"/>
    </row>
    <row r="425" spans="6:19" ht="12.75" customHeight="1">
      <c r="F425" s="55"/>
      <c r="G425" s="55"/>
      <c r="H425" s="55"/>
      <c r="I425" s="55"/>
      <c r="J425" s="37"/>
      <c r="K425" s="55"/>
      <c r="L425" s="55"/>
      <c r="M425" s="55"/>
      <c r="O425" s="37"/>
      <c r="S425" s="55"/>
    </row>
    <row r="426" spans="6:19" ht="12.75" customHeight="1">
      <c r="F426" s="55"/>
      <c r="G426" s="55"/>
      <c r="H426" s="55"/>
      <c r="I426" s="55"/>
      <c r="J426" s="37"/>
      <c r="K426" s="55"/>
      <c r="L426" s="55"/>
      <c r="M426" s="55"/>
      <c r="O426" s="37"/>
      <c r="S426" s="55"/>
    </row>
    <row r="427" spans="6:19" ht="12.75" customHeight="1">
      <c r="F427" s="55"/>
      <c r="G427" s="55"/>
      <c r="H427" s="55"/>
      <c r="I427" s="55"/>
      <c r="J427" s="37"/>
      <c r="K427" s="55"/>
      <c r="L427" s="55"/>
      <c r="M427" s="55"/>
      <c r="O427" s="37"/>
      <c r="S427" s="55"/>
    </row>
    <row r="428" spans="6:19" ht="12.75" customHeight="1">
      <c r="F428" s="55"/>
      <c r="G428" s="55"/>
      <c r="H428" s="55"/>
      <c r="I428" s="55"/>
      <c r="J428" s="37"/>
      <c r="K428" s="55"/>
      <c r="L428" s="55"/>
      <c r="M428" s="55"/>
      <c r="O428" s="37"/>
      <c r="S428" s="55"/>
    </row>
    <row r="429" spans="6:19" ht="12.75" customHeight="1">
      <c r="F429" s="55"/>
      <c r="G429" s="55"/>
      <c r="H429" s="55"/>
      <c r="I429" s="55"/>
      <c r="J429" s="37"/>
      <c r="K429" s="55"/>
      <c r="L429" s="55"/>
      <c r="M429" s="55"/>
      <c r="O429" s="37"/>
      <c r="S429" s="55"/>
    </row>
    <row r="430" spans="6:19" ht="12.75" customHeight="1">
      <c r="F430" s="55"/>
      <c r="G430" s="55"/>
      <c r="H430" s="55"/>
      <c r="I430" s="55"/>
      <c r="J430" s="37"/>
      <c r="K430" s="55"/>
      <c r="L430" s="55"/>
      <c r="M430" s="55"/>
      <c r="O430" s="37"/>
      <c r="S430" s="55"/>
    </row>
    <row r="431" spans="6:19" ht="12.75" customHeight="1">
      <c r="F431" s="55"/>
      <c r="G431" s="55"/>
      <c r="H431" s="55"/>
      <c r="I431" s="55"/>
      <c r="J431" s="37"/>
      <c r="K431" s="55"/>
      <c r="L431" s="55"/>
      <c r="M431" s="55"/>
      <c r="O431" s="37"/>
      <c r="S431" s="55"/>
    </row>
    <row r="432" spans="6:19" ht="12.75" customHeight="1">
      <c r="F432" s="55"/>
      <c r="G432" s="55"/>
      <c r="H432" s="55"/>
      <c r="I432" s="55"/>
      <c r="J432" s="37"/>
      <c r="K432" s="55"/>
      <c r="L432" s="55"/>
      <c r="M432" s="55"/>
      <c r="O432" s="37"/>
      <c r="S432" s="55"/>
    </row>
    <row r="433" spans="6:19" ht="12.75" customHeight="1">
      <c r="F433" s="55"/>
      <c r="G433" s="55"/>
      <c r="H433" s="55"/>
      <c r="I433" s="55"/>
      <c r="J433" s="37"/>
      <c r="K433" s="55"/>
      <c r="L433" s="55"/>
      <c r="M433" s="55"/>
      <c r="O433" s="37"/>
      <c r="S433" s="55"/>
    </row>
    <row r="434" spans="6:19" ht="12.75" customHeight="1">
      <c r="F434" s="55"/>
      <c r="G434" s="55"/>
      <c r="H434" s="55"/>
      <c r="I434" s="55"/>
      <c r="J434" s="37"/>
      <c r="K434" s="55"/>
      <c r="L434" s="55"/>
      <c r="M434" s="55"/>
      <c r="O434" s="37"/>
      <c r="S434" s="55"/>
    </row>
    <row r="435" spans="6:19" ht="12.75" customHeight="1">
      <c r="F435" s="55"/>
      <c r="G435" s="55"/>
      <c r="H435" s="55"/>
      <c r="I435" s="55"/>
      <c r="J435" s="37"/>
      <c r="K435" s="55"/>
      <c r="L435" s="55"/>
      <c r="M435" s="55"/>
      <c r="O435" s="37"/>
      <c r="S435" s="55"/>
    </row>
    <row r="436" spans="6:19" ht="12.75" customHeight="1">
      <c r="F436" s="55"/>
      <c r="G436" s="55"/>
      <c r="H436" s="55"/>
      <c r="I436" s="55"/>
      <c r="J436" s="37"/>
      <c r="K436" s="55"/>
      <c r="L436" s="55"/>
      <c r="M436" s="55"/>
      <c r="O436" s="37"/>
      <c r="S436" s="55"/>
    </row>
    <row r="437" spans="6:19" ht="12.75" customHeight="1">
      <c r="F437" s="55"/>
      <c r="G437" s="55"/>
      <c r="H437" s="55"/>
      <c r="I437" s="55"/>
      <c r="J437" s="37"/>
      <c r="K437" s="55"/>
      <c r="L437" s="55"/>
      <c r="M437" s="55"/>
      <c r="O437" s="37"/>
      <c r="S437" s="55"/>
    </row>
    <row r="438" spans="6:19" ht="12.75" customHeight="1">
      <c r="F438" s="55"/>
      <c r="G438" s="55"/>
      <c r="H438" s="55"/>
      <c r="I438" s="55"/>
      <c r="J438" s="37"/>
      <c r="K438" s="55"/>
      <c r="L438" s="55"/>
      <c r="M438" s="55"/>
      <c r="O438" s="37"/>
      <c r="S438" s="55"/>
    </row>
    <row r="439" spans="6:19" ht="12.75" customHeight="1">
      <c r="F439" s="55"/>
      <c r="G439" s="55"/>
      <c r="H439" s="55"/>
      <c r="I439" s="55"/>
      <c r="J439" s="37"/>
      <c r="K439" s="55"/>
      <c r="L439" s="55"/>
      <c r="M439" s="55"/>
      <c r="O439" s="37"/>
      <c r="S439" s="55"/>
    </row>
    <row r="440" spans="6:19" ht="12.75" customHeight="1">
      <c r="F440" s="55"/>
      <c r="G440" s="55"/>
      <c r="H440" s="55"/>
      <c r="I440" s="55"/>
      <c r="J440" s="37"/>
      <c r="K440" s="55"/>
      <c r="L440" s="55"/>
      <c r="M440" s="55"/>
      <c r="O440" s="37"/>
      <c r="S440" s="55"/>
    </row>
    <row r="441" spans="6:19" ht="12.75" customHeight="1">
      <c r="F441" s="55"/>
      <c r="G441" s="55"/>
      <c r="H441" s="55"/>
      <c r="I441" s="55"/>
      <c r="J441" s="37"/>
      <c r="K441" s="55"/>
      <c r="L441" s="55"/>
      <c r="M441" s="55"/>
      <c r="O441" s="37"/>
      <c r="S441" s="55"/>
    </row>
    <row r="442" spans="6:19" ht="12.75" customHeight="1">
      <c r="F442" s="55"/>
      <c r="G442" s="55"/>
      <c r="H442" s="55"/>
      <c r="I442" s="55"/>
      <c r="J442" s="37"/>
      <c r="K442" s="55"/>
      <c r="L442" s="55"/>
      <c r="M442" s="55"/>
      <c r="O442" s="37"/>
      <c r="S442" s="55"/>
    </row>
    <row r="443" spans="6:19" ht="12.75" customHeight="1">
      <c r="F443" s="55"/>
      <c r="G443" s="55"/>
      <c r="H443" s="55"/>
      <c r="I443" s="55"/>
      <c r="J443" s="37"/>
      <c r="K443" s="55"/>
      <c r="L443" s="55"/>
      <c r="M443" s="55"/>
      <c r="O443" s="37"/>
      <c r="S443" s="55"/>
    </row>
    <row r="444" spans="6:19" ht="12.75" customHeight="1">
      <c r="F444" s="55"/>
      <c r="G444" s="55"/>
      <c r="H444" s="55"/>
      <c r="I444" s="55"/>
      <c r="J444" s="37"/>
      <c r="K444" s="55"/>
      <c r="L444" s="55"/>
      <c r="M444" s="55"/>
      <c r="O444" s="37"/>
      <c r="S444" s="55"/>
    </row>
    <row r="445" spans="6:19" ht="12.75" customHeight="1">
      <c r="F445" s="55"/>
      <c r="G445" s="55"/>
      <c r="H445" s="55"/>
      <c r="I445" s="55"/>
      <c r="J445" s="37"/>
      <c r="K445" s="55"/>
      <c r="L445" s="55"/>
      <c r="M445" s="55"/>
      <c r="O445" s="37"/>
      <c r="S445" s="55"/>
    </row>
    <row r="446" spans="6:19" ht="12.75" customHeight="1">
      <c r="F446" s="55"/>
      <c r="G446" s="55"/>
      <c r="H446" s="55"/>
      <c r="I446" s="55"/>
      <c r="J446" s="37"/>
      <c r="K446" s="55"/>
      <c r="L446" s="55"/>
      <c r="M446" s="55"/>
      <c r="O446" s="37"/>
      <c r="S446" s="55"/>
    </row>
    <row r="447" spans="6:19" ht="12.75" customHeight="1">
      <c r="F447" s="55"/>
      <c r="G447" s="55"/>
      <c r="H447" s="55"/>
      <c r="I447" s="55"/>
      <c r="J447" s="37"/>
      <c r="K447" s="55"/>
      <c r="L447" s="55"/>
      <c r="M447" s="55"/>
      <c r="O447" s="37"/>
      <c r="S447" s="55"/>
    </row>
    <row r="448" spans="6:19" ht="12.75" customHeight="1">
      <c r="F448" s="55"/>
      <c r="G448" s="55"/>
      <c r="H448" s="55"/>
      <c r="I448" s="55"/>
      <c r="J448" s="37"/>
      <c r="K448" s="55"/>
      <c r="L448" s="55"/>
      <c r="M448" s="55"/>
      <c r="O448" s="37"/>
      <c r="S448" s="55"/>
    </row>
    <row r="449" spans="6:19" ht="12.75" customHeight="1">
      <c r="F449" s="55"/>
      <c r="G449" s="55"/>
      <c r="H449" s="55"/>
      <c r="I449" s="55"/>
      <c r="J449" s="37"/>
      <c r="K449" s="55"/>
      <c r="L449" s="55"/>
      <c r="M449" s="55"/>
      <c r="O449" s="37"/>
      <c r="S449" s="55"/>
    </row>
    <row r="450" spans="6:19" ht="12.75" customHeight="1">
      <c r="F450" s="55"/>
      <c r="G450" s="55"/>
      <c r="H450" s="55"/>
      <c r="I450" s="55"/>
      <c r="J450" s="37"/>
      <c r="K450" s="55"/>
      <c r="L450" s="55"/>
      <c r="M450" s="55"/>
      <c r="O450" s="37"/>
      <c r="S450" s="55"/>
    </row>
    <row r="451" spans="6:19" ht="12.75" customHeight="1">
      <c r="F451" s="55"/>
      <c r="G451" s="55"/>
      <c r="H451" s="55"/>
      <c r="I451" s="55"/>
      <c r="J451" s="37"/>
      <c r="K451" s="55"/>
      <c r="L451" s="55"/>
      <c r="M451" s="55"/>
      <c r="O451" s="37"/>
      <c r="S451" s="55"/>
    </row>
    <row r="452" spans="6:19" ht="12.75" customHeight="1">
      <c r="F452" s="55"/>
      <c r="G452" s="55"/>
      <c r="H452" s="55"/>
      <c r="I452" s="55"/>
      <c r="J452" s="37"/>
      <c r="K452" s="55"/>
      <c r="L452" s="55"/>
      <c r="M452" s="55"/>
      <c r="O452" s="37"/>
      <c r="S452" s="55"/>
    </row>
    <row r="453" spans="6:19" ht="12.75" customHeight="1">
      <c r="F453" s="55"/>
      <c r="G453" s="55"/>
      <c r="H453" s="55"/>
      <c r="I453" s="55"/>
      <c r="J453" s="37"/>
      <c r="K453" s="55"/>
      <c r="L453" s="55"/>
      <c r="M453" s="55"/>
      <c r="O453" s="37"/>
      <c r="S453" s="55"/>
    </row>
    <row r="454" spans="6:19" ht="12.75" customHeight="1">
      <c r="F454" s="55"/>
      <c r="G454" s="55"/>
      <c r="H454" s="55"/>
      <c r="I454" s="55"/>
      <c r="J454" s="37"/>
      <c r="K454" s="55"/>
      <c r="L454" s="55"/>
      <c r="M454" s="55"/>
      <c r="O454" s="37"/>
      <c r="S454" s="55"/>
    </row>
    <row r="455" spans="6:19" ht="12.75" customHeight="1">
      <c r="F455" s="55"/>
      <c r="G455" s="55"/>
      <c r="H455" s="55"/>
      <c r="I455" s="55"/>
      <c r="J455" s="37"/>
      <c r="K455" s="55"/>
      <c r="L455" s="55"/>
      <c r="M455" s="55"/>
      <c r="O455" s="37"/>
      <c r="S455" s="55"/>
    </row>
    <row r="456" spans="6:19" ht="12.75" customHeight="1">
      <c r="F456" s="55"/>
      <c r="G456" s="55"/>
      <c r="H456" s="55"/>
      <c r="I456" s="55"/>
      <c r="J456" s="37"/>
      <c r="K456" s="55"/>
      <c r="L456" s="55"/>
      <c r="M456" s="55"/>
      <c r="O456" s="37"/>
      <c r="S456" s="55"/>
    </row>
    <row r="457" spans="6:19" ht="12.75" customHeight="1">
      <c r="F457" s="55"/>
      <c r="G457" s="55"/>
      <c r="H457" s="55"/>
      <c r="I457" s="55"/>
      <c r="J457" s="37"/>
      <c r="K457" s="55"/>
      <c r="L457" s="55"/>
      <c r="M457" s="55"/>
      <c r="O457" s="37"/>
      <c r="S457" s="55"/>
    </row>
    <row r="458" spans="6:19" ht="12.75" customHeight="1">
      <c r="F458" s="55"/>
      <c r="G458" s="55"/>
      <c r="H458" s="55"/>
      <c r="I458" s="55"/>
      <c r="J458" s="37"/>
      <c r="K458" s="55"/>
      <c r="L458" s="55"/>
      <c r="M458" s="55"/>
      <c r="O458" s="37"/>
      <c r="S458" s="55"/>
    </row>
    <row r="459" spans="6:19" ht="12.75" customHeight="1">
      <c r="F459" s="55"/>
      <c r="G459" s="55"/>
      <c r="H459" s="55"/>
      <c r="I459" s="55"/>
      <c r="J459" s="37"/>
      <c r="K459" s="55"/>
      <c r="L459" s="55"/>
      <c r="M459" s="55"/>
      <c r="O459" s="37"/>
      <c r="S459" s="55"/>
    </row>
    <row r="460" spans="6:19" ht="12.75" customHeight="1">
      <c r="F460" s="55"/>
      <c r="G460" s="55"/>
      <c r="H460" s="55"/>
      <c r="I460" s="55"/>
      <c r="J460" s="37"/>
      <c r="K460" s="55"/>
      <c r="L460" s="55"/>
      <c r="M460" s="55"/>
      <c r="O460" s="37"/>
      <c r="S460" s="55"/>
    </row>
    <row r="461" spans="6:19" ht="12.75" customHeight="1">
      <c r="F461" s="55"/>
      <c r="G461" s="55"/>
      <c r="H461" s="55"/>
      <c r="I461" s="55"/>
      <c r="J461" s="37"/>
      <c r="K461" s="55"/>
      <c r="L461" s="55"/>
      <c r="M461" s="55"/>
      <c r="O461" s="37"/>
      <c r="S461" s="55"/>
    </row>
    <row r="462" spans="6:19" ht="12.75" customHeight="1">
      <c r="F462" s="55"/>
      <c r="G462" s="55"/>
      <c r="H462" s="55"/>
      <c r="I462" s="55"/>
      <c r="J462" s="37"/>
      <c r="K462" s="55"/>
      <c r="L462" s="55"/>
      <c r="M462" s="55"/>
      <c r="O462" s="37"/>
      <c r="S462" s="55"/>
    </row>
    <row r="463" spans="6:19" ht="12.75" customHeight="1">
      <c r="F463" s="55"/>
      <c r="G463" s="55"/>
      <c r="H463" s="55"/>
      <c r="I463" s="55"/>
      <c r="J463" s="37"/>
      <c r="K463" s="55"/>
      <c r="L463" s="55"/>
      <c r="M463" s="55"/>
      <c r="O463" s="37"/>
      <c r="S463" s="55"/>
    </row>
    <row r="464" spans="6:19" ht="12.75" customHeight="1">
      <c r="F464" s="55"/>
      <c r="G464" s="55"/>
      <c r="H464" s="55"/>
      <c r="I464" s="55"/>
      <c r="J464" s="37"/>
      <c r="K464" s="55"/>
      <c r="L464" s="55"/>
      <c r="M464" s="55"/>
      <c r="O464" s="37"/>
      <c r="S464" s="55"/>
    </row>
    <row r="465" spans="6:19" ht="12.75" customHeight="1">
      <c r="F465" s="55"/>
      <c r="G465" s="55"/>
      <c r="H465" s="55"/>
      <c r="I465" s="55"/>
      <c r="J465" s="37"/>
      <c r="K465" s="55"/>
      <c r="L465" s="55"/>
      <c r="M465" s="55"/>
      <c r="O465" s="37"/>
      <c r="S465" s="55"/>
    </row>
    <row r="466" spans="6:19" ht="12.75" customHeight="1">
      <c r="F466" s="55"/>
      <c r="G466" s="55"/>
      <c r="H466" s="55"/>
      <c r="I466" s="55"/>
      <c r="J466" s="37"/>
      <c r="K466" s="55"/>
      <c r="L466" s="55"/>
      <c r="M466" s="55"/>
      <c r="O466" s="37"/>
      <c r="S466" s="55"/>
    </row>
    <row r="467" spans="6:19" ht="12.75" customHeight="1">
      <c r="F467" s="55"/>
      <c r="G467" s="55"/>
      <c r="H467" s="55"/>
      <c r="I467" s="55"/>
      <c r="J467" s="37"/>
      <c r="K467" s="55"/>
      <c r="L467" s="55"/>
      <c r="M467" s="55"/>
      <c r="O467" s="37"/>
      <c r="S467" s="55"/>
    </row>
    <row r="468" spans="6:19" ht="15" customHeight="1">
      <c r="F468" s="55"/>
      <c r="G468" s="55"/>
      <c r="H468" s="55"/>
      <c r="I468" s="55"/>
      <c r="J468" s="37"/>
      <c r="K468" s="55"/>
      <c r="L468" s="55"/>
      <c r="M468" s="55"/>
      <c r="O468" s="37"/>
      <c r="S468" s="55"/>
    </row>
  </sheetData>
  <autoFilter ref="S1:S291" xr:uid="{00000000-0009-0000-0000-000005000000}"/>
  <mergeCells count="18">
    <mergeCell ref="A66:A67"/>
    <mergeCell ref="B66:B67"/>
    <mergeCell ref="A59:A60"/>
    <mergeCell ref="A61:A62"/>
    <mergeCell ref="J59:J60"/>
    <mergeCell ref="J61:J62"/>
    <mergeCell ref="B59:B60"/>
    <mergeCell ref="B61:B62"/>
    <mergeCell ref="J66:J67"/>
    <mergeCell ref="M66:M67"/>
    <mergeCell ref="O66:O67"/>
    <mergeCell ref="P66:P67"/>
    <mergeCell ref="M61:M62"/>
    <mergeCell ref="M59:M60"/>
    <mergeCell ref="P59:P60"/>
    <mergeCell ref="P61:P62"/>
    <mergeCell ref="O59:O60"/>
    <mergeCell ref="O61:O62"/>
  </mergeCells>
  <hyperlinks>
    <hyperlink ref="M5" location="Main!A1" display="Back To Main Page" xr:uid="{00000000-0004-0000-0500-000000000000}"/>
  </hyperlinks>
  <pageMargins left="0.7" right="0.7" top="0.75" bottom="0.75" header="0" footer="0"/>
  <pageSetup orientation="portrait" r:id="rId1"/>
  <ignoredErrors>
    <ignoredError sqref="K67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Neeraj Sharma</cp:lastModifiedBy>
  <cp:lastPrinted>2023-07-25T18:59:36Z</cp:lastPrinted>
  <dcterms:created xsi:type="dcterms:W3CDTF">2015-06-08T02:34:00Z</dcterms:created>
  <dcterms:modified xsi:type="dcterms:W3CDTF">2023-12-10T17:37:05Z</dcterms:modified>
</cp:coreProperties>
</file>