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0" i="6" l="1"/>
  <c r="K60" i="6"/>
  <c r="L54" i="6"/>
  <c r="K54" i="6"/>
  <c r="M54" i="6" s="1"/>
  <c r="K81" i="6"/>
  <c r="M81" i="6" s="1"/>
  <c r="K74" i="6"/>
  <c r="M74" i="6" s="1"/>
  <c r="M60" i="6" l="1"/>
  <c r="L10" i="6"/>
  <c r="K10" i="6"/>
  <c r="M10" i="6" s="1"/>
  <c r="K82" i="6"/>
  <c r="M82" i="6" s="1"/>
  <c r="K80" i="6"/>
  <c r="M80" i="6" s="1"/>
  <c r="L51" i="6"/>
  <c r="K51" i="6"/>
  <c r="M51" i="6" s="1"/>
  <c r="L58" i="6"/>
  <c r="K58" i="6"/>
  <c r="M58" i="6" l="1"/>
  <c r="K75" i="6"/>
  <c r="M75" i="6" s="1"/>
  <c r="K79" i="6"/>
  <c r="M79" i="6" s="1"/>
  <c r="K77" i="6"/>
  <c r="M77" i="6" s="1"/>
  <c r="L40" i="6" l="1"/>
  <c r="K40" i="6"/>
  <c r="M40" i="6" s="1"/>
  <c r="L37" i="6"/>
  <c r="K37" i="6"/>
  <c r="L57" i="6"/>
  <c r="K57" i="6"/>
  <c r="K73" i="6"/>
  <c r="M73" i="6" s="1"/>
  <c r="M37" i="6" l="1"/>
  <c r="M57" i="6"/>
  <c r="K78" i="6"/>
  <c r="M78" i="6" s="1"/>
  <c r="K76" i="6"/>
  <c r="M76" i="6" s="1"/>
  <c r="K70" i="6"/>
  <c r="M70" i="6" s="1"/>
  <c r="K71" i="6"/>
  <c r="M71" i="6" s="1"/>
  <c r="L19" i="6"/>
  <c r="K19" i="6"/>
  <c r="K68" i="6"/>
  <c r="M68" i="6" s="1"/>
  <c r="K69" i="6"/>
  <c r="M69" i="6" s="1"/>
  <c r="K67" i="6"/>
  <c r="M67" i="6" s="1"/>
  <c r="L53" i="6"/>
  <c r="K53" i="6"/>
  <c r="L52" i="6"/>
  <c r="K52" i="6"/>
  <c r="M52" i="6" l="1"/>
  <c r="M19" i="6"/>
  <c r="M53" i="6"/>
  <c r="L14" i="6" l="1"/>
  <c r="K14" i="6"/>
  <c r="M14" i="6" l="1"/>
  <c r="L11" i="6"/>
  <c r="K11" i="6"/>
  <c r="M11" i="6" l="1"/>
  <c r="L17" i="6" l="1"/>
  <c r="K17" i="6"/>
  <c r="M17" i="6" l="1"/>
  <c r="K273" i="6" l="1"/>
  <c r="L273" i="6" s="1"/>
  <c r="L15" i="6" l="1"/>
  <c r="K15" i="6"/>
  <c r="M15" i="6" l="1"/>
  <c r="L92" i="6" l="1"/>
  <c r="K92" i="6"/>
  <c r="M92" i="6" l="1"/>
  <c r="L12" i="6" l="1"/>
  <c r="K12" i="6"/>
  <c r="M12" i="6" l="1"/>
  <c r="K279" i="6" l="1"/>
  <c r="L279" i="6" s="1"/>
  <c r="K262" i="6" l="1"/>
  <c r="L262" i="6" s="1"/>
  <c r="K276" i="6" l="1"/>
  <c r="L276" i="6" s="1"/>
  <c r="K268" i="6" l="1"/>
  <c r="L268" i="6" s="1"/>
  <c r="K278" i="6" l="1"/>
  <c r="L278" i="6" s="1"/>
  <c r="H274" i="6" l="1"/>
  <c r="K274" i="6" l="1"/>
  <c r="L274" i="6" s="1"/>
  <c r="K263" i="6"/>
  <c r="L263" i="6" s="1"/>
  <c r="K253" i="6"/>
  <c r="L253" i="6" s="1"/>
  <c r="K269" i="6" l="1"/>
  <c r="L269" i="6" s="1"/>
  <c r="K270" i="6" l="1"/>
  <c r="L270" i="6" s="1"/>
  <c r="K267" i="6" l="1"/>
  <c r="L267" i="6" s="1"/>
  <c r="K246" i="6"/>
  <c r="L246" i="6" s="1"/>
  <c r="K266" i="6"/>
  <c r="L266" i="6" s="1"/>
  <c r="K265" i="6"/>
  <c r="L265" i="6" s="1"/>
  <c r="K264" i="6"/>
  <c r="L264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4" i="6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F235" i="6"/>
  <c r="K235" i="6" s="1"/>
  <c r="L235" i="6" s="1"/>
  <c r="K234" i="6"/>
  <c r="L234" i="6" s="1"/>
  <c r="F233" i="6"/>
  <c r="K233" i="6" s="1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5" i="6"/>
  <c r="L215" i="6" s="1"/>
  <c r="K214" i="6"/>
  <c r="L214" i="6" s="1"/>
  <c r="F213" i="6"/>
  <c r="K213" i="6" s="1"/>
  <c r="L213" i="6" s="1"/>
  <c r="K212" i="6"/>
  <c r="L212" i="6" s="1"/>
  <c r="K209" i="6"/>
  <c r="L209" i="6" s="1"/>
  <c r="K208" i="6"/>
  <c r="L208" i="6" s="1"/>
  <c r="K207" i="6"/>
  <c r="L207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5" i="6"/>
  <c r="L185" i="6" s="1"/>
  <c r="K183" i="6"/>
  <c r="L183" i="6" s="1"/>
  <c r="K181" i="6"/>
  <c r="L181" i="6" s="1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L167" i="6" s="1"/>
  <c r="K166" i="6"/>
  <c r="L166" i="6" s="1"/>
  <c r="F165" i="6"/>
  <c r="K165" i="6" s="1"/>
  <c r="L165" i="6" s="1"/>
  <c r="H164" i="6"/>
  <c r="K164" i="6" s="1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H130" i="6"/>
  <c r="K130" i="6" s="1"/>
  <c r="L130" i="6" s="1"/>
  <c r="F129" i="6"/>
  <c r="K129" i="6" s="1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<sst xmlns="http://schemas.openxmlformats.org/spreadsheetml/2006/main" count="3093" uniqueCount="1147">
  <si>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</si>
  <si>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</si>
  <si>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</si>
  <si>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</si>
  <si>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</si>
  <si>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</si>
  <si>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</si>
  <si>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</si>
  <si>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</si>
  <si>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</si>
  <si>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</si>
  <si>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</si>
  <si>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</si>
  <si>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</si>
  <si>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</si>
  <si>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</si>
  <si>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</si>
  <si>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</si>
  <si>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</si>
  <si>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</si>
  <si>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</si>
  <si>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</si>
  <si>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</si>
  <si>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</si>
  <si>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</si>
  <si>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</si>
  <si>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</si>
  <si>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</si>
  <si>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</si>
  <si>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</si>
  <si>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</si>
  <si>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</si>
  <si>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</si>
  <si>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</si>
  <si>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</si>
  <si>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</si>
  <si>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</si>
  <si>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</si>
  <si>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</si>
  <si>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</si>
  <si>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</si>
  <si>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</si>
  <si>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</si>
  <si>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</si>
  <si>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</si>
  <si>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</si>
  <si>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</si>
  <si>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</si>
  <si>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</si>
  <si>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</si>
  <si>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</si>
  <si>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</si>
  <si>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</si>
  <si>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</si>
  <si>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</si>
  <si>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</si>
  <si>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</si>
  <si>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</si>
  <si>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</si>
  <si>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</si>
  <si>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</si>
  <si>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</si>
  <si>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</si>
  <si>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</si>
  <si>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</si>
  <si>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</si>
  <si>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</si>
  <si>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</si>
  <si>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</si>
  <si>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</si>
  <si>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</si>
  <si>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</si>
  <si>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</si>
  <si>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</si>
  <si>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</si>
  <si>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</si>
  <si>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</si>
  <si>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</si>
  <si>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</si>
  <si>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</si>
  <si>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</si>
  <si>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</si>
  <si>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</si>
  <si>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</si>
  <si>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</si>
  <si>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</si>
  <si>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</si>
  <si>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</si>
  <si>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</si>
  <si>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</si>
  <si>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</si>
  <si>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</si>
  <si>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</si>
  <si>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</si>
  <si>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</si>
  <si>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</si>
  <si>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</si>
  <si>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</si>
  <si>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</si>
  <si>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</si>
  <si>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</si>
  <si>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</si>
  <si>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</si>
  <si>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</si>
  <si>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</si>
  <si>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</si>
  <si>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</si>
  <si>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</si>
  <si>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</si>
  <si>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</si>
  <si>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</si>
  <si>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</si>
  <si>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</si>
  <si>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</si>
  <si>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</si>
  <si>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</si>
  <si>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</si>
  <si>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</si>
  <si>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</si>
  <si>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</si>
  <si>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</si>
  <si>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</si>
  <si>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</si>
  <si>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</si>
  <si>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</si>
  <si>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</si>
  <si>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</si>
  <si>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</si>
  <si>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</si>
  <si>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</si>
  <si>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</si>
  <si>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</si>
  <si>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</si>
  <si>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</si>
  <si>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</si>
  <si>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</si>
  <si>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</si>
  <si>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</si>
  <si>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</si>
  <si>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</si>
  <si>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</si>
  <si>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</si>
  <si>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</si>
  <si>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</si>
  <si>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</si>
  <si>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</si>
  <si>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</si>
  <si>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</si>
  <si>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</si>
  <si>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</si>
  <si>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</si>
  <si>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</si>
  <si>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</si>
  <si>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</si>
  <si>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</si>
  <si>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</si>
  <si>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</si>
  <si>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</si>
  <si>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</si>
  <si>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</si>
  <si>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</si>
  <si>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</si>
  <si>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</si>
  <si>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</si>
  <si>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</si>
  <si>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</si>
  <si>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</si>
  <si>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</si>
  <si>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</si>
  <si>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</si>
  <si>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</si>
  <si>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</si>
  <si>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</si>
  <si>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</si>
  <si>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</si>
  <si>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</si>
  <si>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</si>
  <si>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</si>
  <si>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</si>
  <si>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</si>
  <si>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</si>
  <si>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</si>
  <si>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</si>
  <si>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</si>
  <si>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</si>
  <si>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</si>
  <si>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</si>
  <si>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</si>
  <si>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</si>
  <si>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</si>
  <si>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</si>
  <si>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</si>
  <si>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</si>
  <si>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</si>
  <si>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</si>
  <si>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</si>
  <si>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</si>
  <si>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</si>
  <si>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</si>
  <si>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</si>
  <si>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</si>
  <si>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</si>
  <si>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</si>
  <si>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</si>
  <si>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</si>
  <si>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</si>
  <si>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</si>
  <si>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</si>
  <si>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</si>
  <si>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</si>
  <si>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</si>
  <si>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</si>
  <si>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</si>
  <si>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</si>
  <si>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</si>
  <si>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</si>
  <si>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</si>
  <si>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</si>
  <si>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</si>
  <si>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</si>
  <si>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</si>
  <si>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</si>
  <si>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</si>
  <si>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</si>
  <si>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</si>
  <si>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</si>
  <si>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</si>
  <si>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</si>
  <si>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</si>
  <si>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</si>
  <si>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</si>
  <si>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</si>
  <si>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</si>
  <si>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</si>
  <si>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</si>
  <si>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</si>
  <si>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</si>
  <si>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</si>
  <si>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</si>
  <si>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</si>
  <si>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</si>
  <si>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</si>
  <si>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</si>
  <si>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</si>
  <si>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</si>
  <si>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</si>
  <si>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</si>
  <si>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</si>
  <si>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</si>
  <si>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</si>
  <si>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</si>
  <si>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</si>
  <si>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</si>
  <si>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</si>
  <si>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</si>
  <si>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</si>
  <si>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</si>
  <si>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</si>
  <si>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</si>
  <si>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</si>
  <si>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</si>
  <si>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</si>
  <si>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</si>
  <si>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</si>
  <si>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</si>
  <si>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</si>
  <si>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</si>
  <si>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</si>
  <si>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</si>
  <si>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</si>
  <si>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</si>
  <si>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</si>
  <si>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</si>
  <si>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</si>
  <si>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</si>
  <si>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</si>
  <si>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</si>
  <si>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</si>
  <si>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</si>
  <si>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</si>
  <si>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</si>
  <si>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</si>
  <si>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</si>
  <si>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</si>
  <si>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</si>
  <si>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</si>
  <si>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</si>
  <si>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</si>
  <si>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</si>
  <si>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</si>
  <si>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</si>
  <si>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</si>
  <si>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</si>
  <si>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</si>
  <si>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</si>
  <si>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</si>
  <si>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</si>
  <si>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</si>
  <si>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</si>
  <si>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</si>
  <si>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</si>
  <si>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</si>
  <si>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</si>
  <si>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</si>
  <si>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</si>
  <si>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</si>
  <si>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</si>
  <si>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</si>
  <si>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</si>
  <si>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</si>
  <si>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</si>
  <si>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</si>
  <si>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</si>
  <si>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</si>
  <si>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</si>
  <si>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</si>
  <si>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</si>
  <si>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</si>
  <si>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</si>
  <si>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</si>
  <si>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</si>
  <si>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</si>
  <si>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</si>
  <si>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</si>
  <si>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</si>
  <si>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</si>
  <si>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</si>
  <si>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</si>
  <si>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</si>
  <si>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</si>
  <si>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</si>
  <si>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</si>
  <si>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</si>
  <si>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</si>
  <si>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</si>
  <si>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</si>
  <si>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</si>
  <si>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</si>
  <si>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</si>
  <si>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</si>
  <si>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</si>
  <si>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</si>
  <si>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</si>
  <si>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</si>
  <si>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</si>
  <si>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</si>
  <si>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</si>
  <si>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</si>
  <si>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</si>
  <si>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</si>
  <si>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</si>
  <si>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</si>
  <si>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</si>
  <si>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</si>
  <si>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</si>
  <si>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</si>
  <si>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</si>
  <si>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</si>
  <si>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</si>
  <si>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</si>
  <si>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</si>
  <si>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</si>
  <si>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</si>
  <si>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</si>
  <si>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</si>
  <si>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</si>
  <si>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</si>
  <si>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</si>
  <si>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</si>
  <si>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</si>
  <si>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</si>
  <si>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</si>
  <si>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</si>
  <si>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</si>
  <si>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</si>
  <si>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</si>
  <si>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</si>
  <si>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</si>
  <si>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</si>
  <si>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</si>
  <si>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</si>
  <si>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</si>
  <si>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</si>
  <si>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</si>
  <si>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</si>
  <si>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</si>
  <si>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</si>
  <si>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</si>
  <si>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</si>
  <si>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</si>
  <si>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</si>
  <si>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</si>
  <si>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</si>
  <si>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</si>
  <si>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</si>
  <si>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</si>
  <si>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</si>
  <si>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</si>
  <si>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</si>
  <si>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</si>
  <si>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</si>
  <si>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</si>
  <si>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</si>
  <si>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</si>
  <si>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</si>
  <si>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</si>
  <si>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</si>
  <si>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</si>
  <si>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</si>
  <si>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</si>
  <si>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</si>
  <si>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</si>
  <si>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</si>
  <si>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</si>
  <si>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</si>
  <si>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</si>
  <si>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</si>
  <si>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</si>
  <si>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</si>
  <si>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</si>
  <si>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</si>
  <si>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</si>
  <si>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</si>
  <si>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</si>
  <si>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</si>
  <si>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</si>
  <si>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</si>
  <si>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</si>
  <si>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</si>
  <si>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</si>
  <si>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</si>
  <si>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</si>
  <si>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</si>
  <si>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</si>
  <si>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</si>
  <si>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</si>
  <si>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</si>
  <si>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</si>
  <si>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</si>
  <si>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</si>
  <si>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</si>
  <si>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</si>
  <si>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</si>
  <si>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</si>
  <si>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</si>
  <si>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</si>
  <si>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</si>
  <si>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</si>
  <si>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</si>
  <si>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</si>
  <si>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</si>
  <si>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</si>
  <si>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</si>
  <si>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</si>
  <si>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</si>
  <si>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</si>
  <si>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</si>
  <si>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</si>
  <si>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</si>
  <si>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</si>
  <si>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</si>
  <si>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</si>
  <si>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</si>
  <si>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</si>
  <si>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</si>
  <si>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</si>
  <si>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</si>
  <si>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</si>
  <si>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</si>
  <si>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</si>
  <si>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</si>
  <si>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</si>
  <si>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</si>
  <si>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</si>
  <si>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</si>
  <si>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</si>
  <si>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</si>
  <si>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</si>
  <si>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</si>
  <si>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</si>
  <si>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</si>
  <si>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</si>
  <si>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</si>
  <si>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</si>
  <si>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</si>
  <si>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</si>
  <si>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</si>
  <si>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</si>
  <si>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</si>
  <si>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</si>
  <si>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</si>
  <si>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</si>
  <si>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</si>
  <si>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</si>
  <si>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</si>
  <si>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</si>
  <si>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</si>
  <si>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</si>
  <si>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</si>
  <si>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</si>
  <si>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</si>
  <si>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</si>
  <si>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</si>
  <si>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</si>
  <si>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</si>
  <si>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</si>
  <si>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</si>
  <si>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</si>
  <si>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</si>
  <si>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</si>
  <si>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</si>
  <si>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</si>
  <si>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</si>
  <si>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</si>
  <si>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</si>
  <si>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</si>
  <si>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</si>
  <si>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</si>
  <si>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</si>
  <si>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</si>
  <si>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</si>
  <si>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</si>
  <si>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</si>
  <si>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</si>
  <si>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</si>
  <si>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</si>
  <si>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</si>
  <si>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</si>
  <si>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</si>
  <si>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</si>
  <si>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</si>
  <si>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</si>
  <si>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</si>
  <si>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</si>
  <si>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</si>
  <si>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</si>
  <si>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</si>
  <si>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</si>
  <si>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</si>
  <si>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</si>
  <si>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</si>
  <si>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</si>
  <si>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</si>
  <si>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</si>
  <si>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</si>
  <si>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</si>
  <si>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</si>
  <si>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</si>
  <si>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</si>
  <si>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</si>
  <si>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</si>
  <si>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</si>
  <si>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</si>
  <si>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</si>
  <si>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</si>
  <si>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</si>
  <si>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</si>
  <si>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</si>
  <si>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</si>
  <si>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</si>
  <si>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</si>
  <si>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</si>
  <si>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</si>
  <si>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</si>
  <si>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</si>
  <si>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</si>
  <si>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</si>
  <si>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</si>
  <si>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</si>
  <si>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</si>
  <si>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</si>
  <si>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</si>
  <si>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</si>
  <si>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</si>
  <si>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</si>
  <si>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</si>
  <si>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</si>
  <si>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</si>
  <si>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</si>
  <si>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</si>
  <si>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</si>
  <si>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</si>
  <si>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</si>
  <si>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</si>
  <si>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</si>
  <si>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</si>
  <si>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</si>
  <si>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</si>
  <si>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</si>
  <si>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</si>
  <si>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</si>
  <si>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</si>
  <si>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</si>
  <si>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</si>
  <si>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</si>
  <si>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</si>
  <si>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</si>
  <si>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</si>
  <si>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</si>
  <si>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</si>
  <si>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</si>
  <si>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</si>
  <si>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</si>
  <si>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</si>
  <si>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</si>
  <si>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</si>
  <si>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</si>
  <si>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</si>
  <si>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</si>
  <si>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</si>
  <si>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</si>
  <si>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</si>
  <si>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</si>
  <si>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</si>
  <si>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</si>
  <si>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</si>
  <si>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</si>
  <si>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</si>
  <si>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</si>
  <si>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</si>
  <si>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</si>
  <si>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</si>
  <si>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</si>
  <si>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</si>
  <si>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</si>
  <si>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</si>
  <si>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</si>
  <si>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</si>
  <si>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</si>
  <si>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</si>
  <si>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</si>
  <si>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</si>
  <si>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</si>
  <si>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</si>
  <si>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</si>
  <si>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</si>
  <si>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</si>
  <si>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</si>
  <si>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</si>
  <si>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</si>
  <si>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</si>
  <si>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</si>
  <si>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</si>
  <si>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</si>
  <si>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</si>
  <si>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</si>
  <si>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</si>
  <si>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</si>
  <si>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</si>
  <si>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</si>
  <si>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</si>
  <si>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</si>
  <si>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</si>
  <si>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</si>
  <si>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</si>
  <si>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</si>
  <si>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</si>
  <si>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</si>
  <si>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</si>
  <si>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</si>
  <si>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</si>
  <si>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</si>
  <si>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</si>
  <si>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</si>
  <si>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</si>
  <si>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</si>
  <si>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</si>
  <si>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</si>
  <si>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</si>
  <si>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</si>
  <si>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</si>
  <si>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</si>
  <si>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</si>
  <si>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</si>
  <si>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</si>
  <si>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</si>
  <si>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</si>
  <si>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</si>
  <si>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</si>
  <si>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</si>
  <si>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</si>
  <si>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</si>
  <si>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</si>
  <si>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</si>
  <si>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</si>
  <si>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</si>
  <si>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</si>
  <si>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</si>
  <si>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</si>
  <si>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</si>
  <si>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</si>
  <si>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</si>
  <si>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</si>
  <si>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</si>
  <si>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</si>
  <si>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</si>
  <si>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</si>
  <si>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</si>
  <si>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</si>
  <si>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</si>
  <si>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</si>
  <si>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</si>
  <si>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</si>
  <si>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</si>
  <si>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</si>
  <si>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</si>
  <si>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</si>
  <si>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</si>
  <si>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</si>
  <si>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</si>
  <si>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</si>
  <si>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</si>
  <si>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</si>
  <si>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</si>
  <si>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</si>
  <si>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</si>
  <si>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</si>
  <si>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</si>
  <si>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</si>
  <si>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</si>
  <si>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</si>
  <si>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</si>
  <si>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</si>
  <si>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</si>
  <si>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</si>
  <si>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</si>
  <si>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</si>
  <si>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</si>
  <si>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</si>
  <si>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</si>
  <si>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</si>
  <si>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</si>
  <si>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</si>
  <si>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</si>
  <si>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</si>
  <si>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</si>
  <si>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</si>
  <si>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</si>
  <si>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</si>
  <si>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</si>
  <si>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</si>
  <si>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</si>
  <si>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</si>
  <si>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</si>
  <si>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</si>
  <si>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</si>
  <si>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</si>
  <si>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</si>
  <si>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</si>
  <si>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</si>
  <si>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</si>
  <si>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</si>
  <si>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</si>
  <si>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</si>
  <si>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</si>
  <si>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</si>
  <si>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</si>
  <si>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</si>
  <si>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</si>
  <si>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</si>
  <si>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</si>
  <si>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</si>
  <si>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</si>
  <si>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</si>
  <si>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</si>
  <si>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</si>
  <si>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</si>
  <si>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</si>
  <si>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</si>
  <si>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</si>
  <si>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</si>
  <si>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</si>
  <si>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</si>
  <si>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</si>
  <si>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</si>
  <si>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</si>
  <si>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</si>
  <si>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</si>
  <si>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</si>
  <si>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</si>
  <si>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</si>
  <si>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</si>
  <si>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</si>
  <si>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</si>
  <si>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</si>
  <si>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</si>
  <si>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</si>
  <si>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</si>
  <si>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</si>
  <si>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</si>
  <si>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</si>
  <si>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</si>
  <si>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</si>
  <si>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</si>
  <si>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</si>
  <si>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</si>
  <si>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</si>
  <si>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</si>
  <si>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</si>
  <si>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</si>
  <si>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</si>
  <si>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</si>
  <si>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</si>
  <si>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</si>
  <si>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</si>
  <si>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</si>
  <si>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</si>
  <si>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</si>
  <si>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</si>
  <si>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</si>
  <si>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</si>
  <si>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</si>
  <si>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</si>
  <si>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</si>
  <si>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</si>
  <si>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</si>
  <si>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</si>
  <si>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</si>
  <si>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</si>
  <si>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</si>
  <si>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</si>
  <si>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</si>
  <si>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</si>
  <si>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</si>
  <si>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</si>
  <si>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</si>
  <si>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</si>
  <si>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</si>
  <si>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</si>
  <si>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</si>
  <si>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</si>
  <si>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</si>
  <si>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</si>
  <si>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</si>
  <si>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</si>
  <si>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</si>
  <si>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</si>
  <si>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</si>
  <si>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</si>
  <si>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</si>
  <si>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</si>
  <si>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</si>
  <si>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</si>
  <si>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</si>
  <si>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</si>
  <si>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</si>
  <si>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</si>
  <si>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</si>
  <si>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</si>
  <si>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</si>
  <si>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</si>
  <si>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</si>
  <si>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</si>
  <si>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</si>
  <si>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</si>
  <si>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</si>
  <si>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</si>
  <si>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</si>
  <si>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</si>
  <si>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</si>
  <si>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</si>
  <si>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</si>
  <si>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</si>
  <si>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</si>
  <si>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</si>
  <si>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</si>
  <si>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</si>
  <si>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</si>
  <si>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</si>
  <si>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</si>
  <si>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</si>
  <si>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</si>
  <si>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</si>
  <si>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</si>
  <si>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</si>
  <si>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</si>
  <si>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</si>
  <si>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</si>
  <si>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832-840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</si>
  <si>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</si>
  <si>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</si>
  <si>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</si>
  <si>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</si>
  <si>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</si>
  <si>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</si>
  <si>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</si>
  <si>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</si>
  <si>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</si>
  <si>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</si>
  <si>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</si>
  <si>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</si>
  <si>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</si>
  <si>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</si>
  <si>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</si>
  <si>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1640-1650</t>
  </si>
  <si>
    <t>1720-1750</t>
  </si>
  <si>
    <t>106-107</t>
  </si>
  <si>
    <t>110-113</t>
  </si>
  <si>
    <t>VEENA RAJESH SHAH</t>
  </si>
  <si>
    <t>460-500</t>
  </si>
  <si>
    <t>NAKSHATRA GARMENTS PRIVATE LIMITED</t>
  </si>
  <si>
    <t xml:space="preserve">LT DEC FUT </t>
  </si>
  <si>
    <t>2150-2190</t>
  </si>
  <si>
    <t>5630-5710</t>
  </si>
  <si>
    <t>6200-6500</t>
  </si>
  <si>
    <t>KAPILRAJ</t>
  </si>
  <si>
    <t>SECURCRED</t>
  </si>
  <si>
    <t>SecUR Credentials Limited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</si>
  <si>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</si>
  <si>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</si>
  <si>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</si>
  <si>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</si>
  <si>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</si>
  <si>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</si>
  <si>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</si>
  <si>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</si>
  <si>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263-267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</si>
  <si>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</si>
  <si>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</si>
  <si>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</si>
  <si>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</si>
  <si>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</si>
  <si>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</si>
  <si>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</si>
  <si>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</si>
  <si>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</si>
  <si>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</si>
  <si>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</si>
  <si>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</si>
  <si>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</si>
  <si>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</si>
  <si>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</si>
  <si>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</si>
  <si>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45-49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</si>
  <si>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</si>
  <si>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</si>
  <si>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</si>
  <si>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</si>
  <si>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</si>
  <si>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</si>
  <si>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</si>
  <si>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</si>
  <si>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</si>
  <si>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</si>
  <si>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</si>
  <si>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</si>
  <si>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942-944</t>
  </si>
  <si>
    <t>970-985</t>
  </si>
  <si>
    <t>TATACONSUM DEC FUT</t>
  </si>
  <si>
    <t>802-805</t>
  </si>
  <si>
    <t>820-830</t>
  </si>
  <si>
    <t>Profit of Rs.11/-</t>
  </si>
  <si>
    <t>Profit of Rs.10.5/-</t>
  </si>
  <si>
    <t>Profit of Rs.8.5/-</t>
  </si>
  <si>
    <t>THOCESS INNOVATION LAB LTD</t>
  </si>
  <si>
    <t>AMISHA YADAV</t>
  </si>
  <si>
    <t>CHETAN RASIKLAL SHAH</t>
  </si>
  <si>
    <t>VCL</t>
  </si>
  <si>
    <t>Vaxtex Cotfab Limited</t>
  </si>
  <si>
    <t>MIRACLE STORES PRIVATE LIMITED</t>
  </si>
  <si>
    <t>Profit of Rs.6/-</t>
  </si>
  <si>
    <t>1100-1110</t>
  </si>
  <si>
    <t>1160-1200</t>
  </si>
  <si>
    <t>NIFTY DEC FUT</t>
  </si>
  <si>
    <t>18900-19000</t>
  </si>
  <si>
    <t>Profit of Rs.115/-</t>
  </si>
  <si>
    <t>Profit of Rs.22.5/-</t>
  </si>
  <si>
    <t>2030-2040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</si>
  <si>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</si>
  <si>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</si>
  <si>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</si>
  <si>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</si>
  <si>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</si>
  <si>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</si>
  <si>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GGENG</t>
  </si>
  <si>
    <t>NITIN BAKSHI</t>
  </si>
  <si>
    <t>SKSE SECURITIES LTD</t>
  </si>
  <si>
    <t>Loss of Rs.40/-</t>
  </si>
  <si>
    <t>BATAINDIA 1740 CE DEC</t>
  </si>
  <si>
    <t>BAJFINANCE DEC FUT</t>
  </si>
  <si>
    <t>6900-7000</t>
  </si>
  <si>
    <t>BATAINDIA DEC FUT</t>
  </si>
  <si>
    <t>1728-1732</t>
  </si>
  <si>
    <t>1780-1820</t>
  </si>
  <si>
    <t>590-598</t>
  </si>
  <si>
    <t>650-700</t>
  </si>
  <si>
    <t>121-123</t>
  </si>
  <si>
    <t>130-135</t>
  </si>
  <si>
    <t>ONTIC</t>
  </si>
  <si>
    <t>SAIRAM INFRATRADE LLP</t>
  </si>
  <si>
    <t>UNIVASTU</t>
  </si>
  <si>
    <t>Univastu India Limited</t>
  </si>
  <si>
    <t>JANAK NAVINBHAI PANCHAL</t>
  </si>
  <si>
    <t>JALAN</t>
  </si>
  <si>
    <t>Jalan Transolu. India Ltd</t>
  </si>
  <si>
    <t>Loss of Rs.110/-</t>
  </si>
  <si>
    <t>Loss of Rs.17/-</t>
  </si>
  <si>
    <t>PIDILITIND 2800 CE DEC</t>
  </si>
  <si>
    <t>80-85</t>
  </si>
  <si>
    <t>HDFC 2680 CE DEC</t>
  </si>
  <si>
    <t>55-57</t>
  </si>
  <si>
    <t>110-112</t>
  </si>
  <si>
    <t>120-125</t>
  </si>
  <si>
    <t>Profit of Rs.12/-</t>
  </si>
  <si>
    <t>VRINDAA ADVANCED MATERIALS LIMITED</t>
  </si>
  <si>
    <t>VAISHALIBEN RAJESHBHAI MODI</t>
  </si>
  <si>
    <t>PROFINC</t>
  </si>
  <si>
    <t>AJOONI</t>
  </si>
  <si>
    <t>Ajooni Biotech Limited</t>
  </si>
  <si>
    <t>AKSHAYKUMAR RAJENDRABHAI OSWAL</t>
  </si>
  <si>
    <t>TIRUPATIFL</t>
  </si>
  <si>
    <t>Tirupati Forge Limited</t>
  </si>
  <si>
    <t>HCC</t>
  </si>
  <si>
    <t>Hindustan Construc Co.</t>
  </si>
  <si>
    <t>TIJARIA</t>
  </si>
  <si>
    <t>Tijaria Polypipes Ltd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</si>
  <si>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</si>
  <si>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</si>
  <si>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</si>
  <si>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</si>
  <si>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</si>
  <si>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</si>
  <si>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</si>
  <si>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</si>
  <si>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</si>
  <si>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AKSHAR</t>
  </si>
  <si>
    <t>ILABEN DINESHBHAI PAGHDAR</t>
  </si>
  <si>
    <t>ANSALHSG</t>
  </si>
  <si>
    <t>HOUSING DEVELOPMENT FINANCE CORPORATION LIMITED</t>
  </si>
  <si>
    <t>DAPS</t>
  </si>
  <si>
    <t>ANANT AGGARWAL</t>
  </si>
  <si>
    <t>EVANS</t>
  </si>
  <si>
    <t>NISHITH VAISH</t>
  </si>
  <si>
    <t>REKHA BHANDARI</t>
  </si>
  <si>
    <t>ADVIK CAPITAL LIMITED</t>
  </si>
  <si>
    <t>HCKKVENTURE</t>
  </si>
  <si>
    <t>RUZBEH DHUN PATEL</t>
  </si>
  <si>
    <t>JETMALL</t>
  </si>
  <si>
    <t>TARUNA PANKAJ TATED</t>
  </si>
  <si>
    <t>KRETTOSYS</t>
  </si>
  <si>
    <t>PRADYUMNA SINGH PUNDIR</t>
  </si>
  <si>
    <t>MAHACORP</t>
  </si>
  <si>
    <t>BONANZA PORTFOLIO LIMITED</t>
  </si>
  <si>
    <t>PARESH DHIRAJLAL SHAH</t>
  </si>
  <si>
    <t>MSL</t>
  </si>
  <si>
    <t>BOSHOBY UTKARSH PATEL</t>
  </si>
  <si>
    <t>NCLRESE</t>
  </si>
  <si>
    <t>INDRAWATI ENTERPRISES PRIVATE LIMITED</t>
  </si>
  <si>
    <t>VIBRANT SECURITIES PRIVATE LIMITED</t>
  </si>
  <si>
    <t>NISHIL FINANCIAL ADVISORS LLP .</t>
  </si>
  <si>
    <t>PACE</t>
  </si>
  <si>
    <t>KAVITABEN AJAYKUMAR SHAH</t>
  </si>
  <si>
    <t>MANSI SHARE &amp; STOCK ADVISORS PRIVATE LIMITED</t>
  </si>
  <si>
    <t>VISHAL MAHESH KOTHARI</t>
  </si>
  <si>
    <t>SAWABUSI</t>
  </si>
  <si>
    <t>SHETAL SATISHKUMAR SHAH</t>
  </si>
  <si>
    <t>AKSHAY RAJENDRABHAI OSWAL</t>
  </si>
  <si>
    <t>SELLWIN</t>
  </si>
  <si>
    <t>BABULAL BADRIPRASAD AGRAWAL</t>
  </si>
  <si>
    <t>PRATIBHA HEMANT CHAVAN</t>
  </si>
  <si>
    <t>VISHAL TILOKCHAND KOTHARI</t>
  </si>
  <si>
    <t>SHILCTECH</t>
  </si>
  <si>
    <t>ANANTH JAIN</t>
  </si>
  <si>
    <t>SUMEDHA</t>
  </si>
  <si>
    <t>PRADIP SUDHAKARBHAI BIREWAR HUF</t>
  </si>
  <si>
    <t>TRADING IDEA</t>
  </si>
  <si>
    <t>SUNCLAYLTD</t>
  </si>
  <si>
    <t>SRINIVASAN TRUST</t>
  </si>
  <si>
    <t>SUNDARAM FINANCE HOLDINGS LIMITED</t>
  </si>
  <si>
    <t>THINKINK</t>
  </si>
  <si>
    <t>DARDA KIRAN HUF</t>
  </si>
  <si>
    <t>GOEL ANIL KUMAR</t>
  </si>
  <si>
    <t>SOCIETE GENERALE</t>
  </si>
  <si>
    <t>DHRUV MANMOHAN SAWHNEY</t>
  </si>
  <si>
    <t>PLUTUS WEALTH MANAGEMENT LLP</t>
  </si>
  <si>
    <t>UNISTRMU</t>
  </si>
  <si>
    <t>SURESH BAFNA</t>
  </si>
  <si>
    <t>SAVITA AGGARWAL</t>
  </si>
  <si>
    <t>VANEET AGGARWAL</t>
  </si>
  <si>
    <t>DALJEET KAUR ANAND</t>
  </si>
  <si>
    <t>VETO</t>
  </si>
  <si>
    <t>PUSHPA DEVI GURNANI</t>
  </si>
  <si>
    <t>YARNSYN</t>
  </si>
  <si>
    <t>VIVEK KANDA</t>
  </si>
  <si>
    <t>BAHETI</t>
  </si>
  <si>
    <t>Baheti Recycling Ind Ltd</t>
  </si>
  <si>
    <t>VINOD SOMANI HUF</t>
  </si>
  <si>
    <t>LAXMIKANTH PRABHU N</t>
  </si>
  <si>
    <t>VARUN KRISHNAVTAR KABRA</t>
  </si>
  <si>
    <t>NIRMAL  AGGARWAL</t>
  </si>
  <si>
    <t>ADHEESH KABRA HUF</t>
  </si>
  <si>
    <t>CLOUD</t>
  </si>
  <si>
    <t>Varanium Cloud Limited</t>
  </si>
  <si>
    <t>JAYA CHANDRAKANT GOGRI</t>
  </si>
  <si>
    <t>DHARMAJ</t>
  </si>
  <si>
    <t>Dharmaj Crop Guard Ltd</t>
  </si>
  <si>
    <t>ELIXIR WEALTH MANAGEMENT PRIVATE LIMITED</t>
  </si>
  <si>
    <t>MUSIGMA SECURITIES</t>
  </si>
  <si>
    <t>NK SECURITIES RESEARCH PRIVATE LIMITED</t>
  </si>
  <si>
    <t>KANODIA STOCK BROKING PVT.LTD.</t>
  </si>
  <si>
    <t>TWO ROADS TRADING PRIVATE LIMITED</t>
  </si>
  <si>
    <t>MARWADI CHANDARANA INTERMEDIARIES BROKERS PRIVATE LIMITED</t>
  </si>
  <si>
    <t>GOODLUCK</t>
  </si>
  <si>
    <t>Goodluck India Limited</t>
  </si>
  <si>
    <t>ANIL KUMAR SINGH</t>
  </si>
  <si>
    <t>MANISH KUMAR</t>
  </si>
  <si>
    <t>SHARE INDIA SECURITIES LIMITED</t>
  </si>
  <si>
    <t>INVENTURE</t>
  </si>
  <si>
    <t>Inventure Gro &amp; Sec Ltd</t>
  </si>
  <si>
    <t>KAMDHENU</t>
  </si>
  <si>
    <t>Kamdhenu Ispat Limited</t>
  </si>
  <si>
    <t>YUGA STOCKS AND COMMODITIES PRIVATE LIMITED  .</t>
  </si>
  <si>
    <t>PRITIKA</t>
  </si>
  <si>
    <t>Pritika Eng Compo Ltd</t>
  </si>
  <si>
    <t>SMC GLOBAL SECURITIES LIMITED</t>
  </si>
  <si>
    <t>RICHA</t>
  </si>
  <si>
    <t>Richa Info Systems Ltd</t>
  </si>
  <si>
    <t>KOMALAY TECHTRONICS PRIVATE LIMITED</t>
  </si>
  <si>
    <t>SUNFLOWER BROKING PRIVATE LIMITED</t>
  </si>
  <si>
    <t>TALBROAUTO</t>
  </si>
  <si>
    <t>Talbros Automotive Compon</t>
  </si>
  <si>
    <t>XTX MARKETS LLP</t>
  </si>
  <si>
    <t>BUDDHI PRAKASH SHARMA</t>
  </si>
  <si>
    <t>ANUSTUP TRADING  PRIVATE LIMITED</t>
  </si>
  <si>
    <t>TRU</t>
  </si>
  <si>
    <t>TruCap Finance Limited</t>
  </si>
  <si>
    <t>SAHITAY COMMOSALES LLP</t>
  </si>
  <si>
    <t>UNIINFO</t>
  </si>
  <si>
    <t>Uniinfo Telecom Servi Ltd</t>
  </si>
  <si>
    <t>AMIT KUMAR JAIN HUF</t>
  </si>
  <si>
    <t>INDRA KIRAN VENTURES</t>
  </si>
  <si>
    <t>VENKEYS</t>
  </si>
  <si>
    <t>Venky's (India) Limited</t>
  </si>
  <si>
    <t>QE SECURITIES</t>
  </si>
  <si>
    <t>Veto Switchgear Cable Ltd</t>
  </si>
  <si>
    <t>MRG SECURITIES PRIVATE LIMITED</t>
  </si>
  <si>
    <t>AKASH</t>
  </si>
  <si>
    <t>Akash Infra-Projects Ltd</t>
  </si>
  <si>
    <t>TANGO COMMOSALES LLP</t>
  </si>
  <si>
    <t>Akshar Spintex Limited</t>
  </si>
  <si>
    <t>HARILAL BHACHUBHAI RITA</t>
  </si>
  <si>
    <t>KOMALAY INVESTRADE PRIVATE LIMITED</t>
  </si>
  <si>
    <t>SRPL</t>
  </si>
  <si>
    <t>Shree Ram Proteins Ltd.</t>
  </si>
  <si>
    <t>PIYUSH CHANDUBHAI VASOYA</t>
  </si>
  <si>
    <t>BANK OF INDIA</t>
  </si>
  <si>
    <t>SYSTEMATIX SHARES AND STOCKS (INDIA)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</si>
</sst>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9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ont="1" applyFill="1" applyBorder="1" applyAlignment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44904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6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6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6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6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6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4" sqref="E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44904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1" t="s">
        <v>16</v>
      </c>
      <c r="B9" s="383" t="s">
        <v>17</v>
      </c>
      <c r="C9" s="383" t="s">
        <v>18</v>
      </c>
      <c r="D9" s="383" t="s">
        <v>19</v>
      </c>
      <c r="E9" s="23" t="s">
        <v>20</v>
      </c>
      <c r="F9" s="23" t="s">
        <v>21</v>
      </c>
      <c r="G9" s="378" t="s">
        <v>22</v>
      </c>
      <c r="H9" s="379"/>
      <c r="I9" s="380"/>
      <c r="J9" s="378" t="s">
        <v>23</v>
      </c>
      <c r="K9" s="379"/>
      <c r="L9" s="380"/>
      <c r="M9" s="23"/>
      <c r="N9" s="24"/>
      <c r="O9" s="24"/>
      <c r="P9" s="24"/>
    </row>
    <row r="10" spans="1:16" ht="59.25" customHeight="1">
      <c r="A10" s="382"/>
      <c r="B10" s="384"/>
      <c r="C10" s="384"/>
      <c r="D10" s="38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18720.150000000001</v>
      </c>
      <c r="F11" s="32">
        <v>18699.45</v>
      </c>
      <c r="G11" s="33">
        <v>18658</v>
      </c>
      <c r="H11" s="33">
        <v>18595.849999999999</v>
      </c>
      <c r="I11" s="33">
        <v>18554.399999999998</v>
      </c>
      <c r="J11" s="33">
        <v>18761.600000000002</v>
      </c>
      <c r="K11" s="33">
        <v>18803.050000000007</v>
      </c>
      <c r="L11" s="33">
        <v>18865.200000000004</v>
      </c>
      <c r="M11" s="34">
        <v>18740.900000000001</v>
      </c>
      <c r="N11" s="34">
        <v>18637.3</v>
      </c>
      <c r="O11" s="35">
        <v>12668900</v>
      </c>
      <c r="P11" s="36">
        <v>-1.4752772463565241E-2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43752.5</v>
      </c>
      <c r="F12" s="37">
        <v>43591.51666666667</v>
      </c>
      <c r="G12" s="38">
        <v>43386.03333333334</v>
      </c>
      <c r="H12" s="38">
        <v>43019.566666666673</v>
      </c>
      <c r="I12" s="38">
        <v>42814.083333333343</v>
      </c>
      <c r="J12" s="38">
        <v>43957.983333333337</v>
      </c>
      <c r="K12" s="38">
        <v>44163.46666666666</v>
      </c>
      <c r="L12" s="38">
        <v>44529.933333333334</v>
      </c>
      <c r="M12" s="28">
        <v>43797</v>
      </c>
      <c r="N12" s="28">
        <v>43225.05</v>
      </c>
      <c r="O12" s="39">
        <v>3357950</v>
      </c>
      <c r="P12" s="40">
        <v>0.11408972902134154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19396.599999999999</v>
      </c>
      <c r="F13" s="37">
        <v>19364.066666666666</v>
      </c>
      <c r="G13" s="38">
        <v>19309.23333333333</v>
      </c>
      <c r="H13" s="38">
        <v>19221.866666666665</v>
      </c>
      <c r="I13" s="38">
        <v>19167.033333333329</v>
      </c>
      <c r="J13" s="38">
        <v>19451.433333333331</v>
      </c>
      <c r="K13" s="38">
        <v>19506.266666666666</v>
      </c>
      <c r="L13" s="38">
        <v>19593.633333333331</v>
      </c>
      <c r="M13" s="28">
        <v>19418.900000000001</v>
      </c>
      <c r="N13" s="28">
        <v>19276.7</v>
      </c>
      <c r="O13" s="39">
        <v>6080</v>
      </c>
      <c r="P13" s="40">
        <v>-0.32444444444444442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7256.5</v>
      </c>
      <c r="F14" s="37">
        <v>2418.8333333333335</v>
      </c>
      <c r="G14" s="38">
        <v>4837.666666666667</v>
      </c>
      <c r="H14" s="38">
        <v>2418.8333333333335</v>
      </c>
      <c r="I14" s="38">
        <v>4837.666666666667</v>
      </c>
      <c r="J14" s="38">
        <v>4837.666666666667</v>
      </c>
      <c r="K14" s="38">
        <v>2418.8333333333335</v>
      </c>
      <c r="L14" s="38">
        <v>4837.666666666667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664.9</v>
      </c>
      <c r="F15" s="37">
        <v>663.61666666666667</v>
      </c>
      <c r="G15" s="38">
        <v>660.08333333333337</v>
      </c>
      <c r="H15" s="38">
        <v>655.26666666666665</v>
      </c>
      <c r="I15" s="38">
        <v>651.73333333333335</v>
      </c>
      <c r="J15" s="38">
        <v>668.43333333333339</v>
      </c>
      <c r="K15" s="38">
        <v>671.9666666666667</v>
      </c>
      <c r="L15" s="38">
        <v>676.78333333333342</v>
      </c>
      <c r="M15" s="28">
        <v>667.15</v>
      </c>
      <c r="N15" s="28">
        <v>658.8</v>
      </c>
      <c r="O15" s="39">
        <v>3317550</v>
      </c>
      <c r="P15" s="40">
        <v>2.4140645499868801E-2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3014.3</v>
      </c>
      <c r="F16" s="37">
        <v>3005.8333333333335</v>
      </c>
      <c r="G16" s="38">
        <v>2992.4666666666672</v>
      </c>
      <c r="H16" s="38">
        <v>2970.6333333333337</v>
      </c>
      <c r="I16" s="38">
        <v>2957.2666666666673</v>
      </c>
      <c r="J16" s="38">
        <v>3027.666666666667</v>
      </c>
      <c r="K16" s="38">
        <v>3041.0333333333328</v>
      </c>
      <c r="L16" s="38">
        <v>3062.8666666666668</v>
      </c>
      <c r="M16" s="28">
        <v>3019.2</v>
      </c>
      <c r="N16" s="28">
        <v>2984</v>
      </c>
      <c r="O16" s="39">
        <v>1992000</v>
      </c>
      <c r="P16" s="40">
        <v>-2.2539444027047332E-3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20570.5</v>
      </c>
      <c r="F17" s="37">
        <v>20494.366666666669</v>
      </c>
      <c r="G17" s="38">
        <v>20305.433333333338</v>
      </c>
      <c r="H17" s="38">
        <v>20040.366666666669</v>
      </c>
      <c r="I17" s="38">
        <v>19851.433333333338</v>
      </c>
      <c r="J17" s="38">
        <v>20759.433333333338</v>
      </c>
      <c r="K17" s="38">
        <v>20948.366666666672</v>
      </c>
      <c r="L17" s="38">
        <v>21213.433333333338</v>
      </c>
      <c r="M17" s="28">
        <v>20683.3</v>
      </c>
      <c r="N17" s="28">
        <v>20229.3</v>
      </c>
      <c r="O17" s="39">
        <v>39240</v>
      </c>
      <c r="P17" s="40">
        <v>-2.8712871287128714E-2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162.1</v>
      </c>
      <c r="F18" s="37">
        <v>161.83333333333331</v>
      </c>
      <c r="G18" s="38">
        <v>160.21666666666664</v>
      </c>
      <c r="H18" s="38">
        <v>158.33333333333331</v>
      </c>
      <c r="I18" s="38">
        <v>156.71666666666664</v>
      </c>
      <c r="J18" s="38">
        <v>163.71666666666664</v>
      </c>
      <c r="K18" s="38">
        <v>165.33333333333331</v>
      </c>
      <c r="L18" s="38">
        <v>167.21666666666664</v>
      </c>
      <c r="M18" s="28">
        <v>163.44999999999999</v>
      </c>
      <c r="N18" s="28">
        <v>159.94999999999999</v>
      </c>
      <c r="O18" s="39">
        <v>34678800</v>
      </c>
      <c r="P18" s="40">
        <v>3.1240237425804438E-3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315.45</v>
      </c>
      <c r="F19" s="37">
        <v>313.33333333333331</v>
      </c>
      <c r="G19" s="38">
        <v>310.16666666666663</v>
      </c>
      <c r="H19" s="38">
        <v>304.88333333333333</v>
      </c>
      <c r="I19" s="38">
        <v>301.71666666666664</v>
      </c>
      <c r="J19" s="38">
        <v>318.61666666666662</v>
      </c>
      <c r="K19" s="38">
        <v>321.78333333333325</v>
      </c>
      <c r="L19" s="38">
        <v>327.06666666666661</v>
      </c>
      <c r="M19" s="28">
        <v>316.5</v>
      </c>
      <c r="N19" s="28">
        <v>308.05</v>
      </c>
      <c r="O19" s="39">
        <v>13296400</v>
      </c>
      <c r="P19" s="40">
        <v>-8.9147286821705425E-3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2644.9</v>
      </c>
      <c r="F20" s="37">
        <v>2640.2666666666669</v>
      </c>
      <c r="G20" s="38">
        <v>2627.9333333333338</v>
      </c>
      <c r="H20" s="38">
        <v>2610.9666666666672</v>
      </c>
      <c r="I20" s="38">
        <v>2598.6333333333341</v>
      </c>
      <c r="J20" s="38">
        <v>2657.2333333333336</v>
      </c>
      <c r="K20" s="38">
        <v>2669.5666666666666</v>
      </c>
      <c r="L20" s="38">
        <v>2686.5333333333333</v>
      </c>
      <c r="M20" s="28">
        <v>2652.6</v>
      </c>
      <c r="N20" s="28">
        <v>2623.3</v>
      </c>
      <c r="O20" s="39">
        <v>3194000</v>
      </c>
      <c r="P20" s="40">
        <v>-5.7587548638132298E-3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4057.55</v>
      </c>
      <c r="F21" s="37">
        <v>4052.1833333333329</v>
      </c>
      <c r="G21" s="38">
        <v>4031.3666666666659</v>
      </c>
      <c r="H21" s="38">
        <v>4005.1833333333329</v>
      </c>
      <c r="I21" s="38">
        <v>3984.3666666666659</v>
      </c>
      <c r="J21" s="38">
        <v>4078.3666666666659</v>
      </c>
      <c r="K21" s="38">
        <v>4099.1833333333325</v>
      </c>
      <c r="L21" s="38">
        <v>4125.3666666666659</v>
      </c>
      <c r="M21" s="28">
        <v>4073</v>
      </c>
      <c r="N21" s="28">
        <v>4026</v>
      </c>
      <c r="O21" s="39">
        <v>13347250</v>
      </c>
      <c r="P21" s="40">
        <v>4.4400127932572005E-3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899.75</v>
      </c>
      <c r="F22" s="37">
        <v>899.15</v>
      </c>
      <c r="G22" s="38">
        <v>892.94999999999993</v>
      </c>
      <c r="H22" s="38">
        <v>886.15</v>
      </c>
      <c r="I22" s="38">
        <v>879.94999999999993</v>
      </c>
      <c r="J22" s="38">
        <v>905.94999999999993</v>
      </c>
      <c r="K22" s="38">
        <v>912.15</v>
      </c>
      <c r="L22" s="38">
        <v>918.94999999999993</v>
      </c>
      <c r="M22" s="28">
        <v>905.35</v>
      </c>
      <c r="N22" s="28">
        <v>892.35</v>
      </c>
      <c r="O22" s="39">
        <v>68147500</v>
      </c>
      <c r="P22" s="40">
        <v>-5.1096755356034888E-3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3093.1</v>
      </c>
      <c r="F23" s="37">
        <v>3080.7666666666664</v>
      </c>
      <c r="G23" s="38">
        <v>3059.583333333333</v>
      </c>
      <c r="H23" s="38">
        <v>3026.0666666666666</v>
      </c>
      <c r="I23" s="38">
        <v>3004.8833333333332</v>
      </c>
      <c r="J23" s="38">
        <v>3114.2833333333328</v>
      </c>
      <c r="K23" s="38">
        <v>3135.4666666666662</v>
      </c>
      <c r="L23" s="38">
        <v>3168.9833333333327</v>
      </c>
      <c r="M23" s="28">
        <v>3101.95</v>
      </c>
      <c r="N23" s="28">
        <v>3047.25</v>
      </c>
      <c r="O23" s="39">
        <v>252400</v>
      </c>
      <c r="P23" s="40">
        <v>5.7837384744341996E-2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668.7</v>
      </c>
      <c r="F24" s="37">
        <v>663.76666666666665</v>
      </c>
      <c r="G24" s="38">
        <v>656.73333333333335</v>
      </c>
      <c r="H24" s="38">
        <v>644.76666666666665</v>
      </c>
      <c r="I24" s="38">
        <v>637.73333333333335</v>
      </c>
      <c r="J24" s="38">
        <v>675.73333333333335</v>
      </c>
      <c r="K24" s="38">
        <v>682.76666666666665</v>
      </c>
      <c r="L24" s="38">
        <v>694.73333333333335</v>
      </c>
      <c r="M24" s="28">
        <v>670.8</v>
      </c>
      <c r="N24" s="28">
        <v>651.79999999999995</v>
      </c>
      <c r="O24" s="39">
        <v>5511000</v>
      </c>
      <c r="P24" s="40">
        <v>3.3764772087788407E-2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593.29999999999995</v>
      </c>
      <c r="F25" s="37">
        <v>591.7166666666667</v>
      </c>
      <c r="G25" s="38">
        <v>587.48333333333335</v>
      </c>
      <c r="H25" s="38">
        <v>581.66666666666663</v>
      </c>
      <c r="I25" s="38">
        <v>577.43333333333328</v>
      </c>
      <c r="J25" s="38">
        <v>597.53333333333342</v>
      </c>
      <c r="K25" s="38">
        <v>601.76666666666677</v>
      </c>
      <c r="L25" s="38">
        <v>607.58333333333348</v>
      </c>
      <c r="M25" s="28">
        <v>595.95000000000005</v>
      </c>
      <c r="N25" s="28">
        <v>585.9</v>
      </c>
      <c r="O25" s="39">
        <v>78748200</v>
      </c>
      <c r="P25" s="40">
        <v>-8.2290533188248104E-3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4742.3500000000004</v>
      </c>
      <c r="F26" s="37">
        <v>4755.3666666666668</v>
      </c>
      <c r="G26" s="38">
        <v>4705.9833333333336</v>
      </c>
      <c r="H26" s="38">
        <v>4669.6166666666668</v>
      </c>
      <c r="I26" s="38">
        <v>4620.2333333333336</v>
      </c>
      <c r="J26" s="38">
        <v>4791.7333333333336</v>
      </c>
      <c r="K26" s="38">
        <v>4841.1166666666668</v>
      </c>
      <c r="L26" s="38">
        <v>4877.4833333333336</v>
      </c>
      <c r="M26" s="28">
        <v>4804.75</v>
      </c>
      <c r="N26" s="28">
        <v>4719</v>
      </c>
      <c r="O26" s="39">
        <v>1472250</v>
      </c>
      <c r="P26" s="40">
        <v>1.5870277729860272E-2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319.14999999999998</v>
      </c>
      <c r="F27" s="37">
        <v>317.58333333333331</v>
      </c>
      <c r="G27" s="38">
        <v>315.71666666666664</v>
      </c>
      <c r="H27" s="38">
        <v>312.2833333333333</v>
      </c>
      <c r="I27" s="38">
        <v>310.41666666666663</v>
      </c>
      <c r="J27" s="38">
        <v>321.01666666666665</v>
      </c>
      <c r="K27" s="38">
        <v>322.88333333333333</v>
      </c>
      <c r="L27" s="38">
        <v>326.31666666666666</v>
      </c>
      <c r="M27" s="28">
        <v>319.45</v>
      </c>
      <c r="N27" s="28">
        <v>314.14999999999998</v>
      </c>
      <c r="O27" s="39">
        <v>15092000</v>
      </c>
      <c r="P27" s="40">
        <v>-1.6198950490531598E-2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146.44999999999999</v>
      </c>
      <c r="F28" s="37">
        <v>146.33333333333334</v>
      </c>
      <c r="G28" s="38">
        <v>145.61666666666667</v>
      </c>
      <c r="H28" s="38">
        <v>144.78333333333333</v>
      </c>
      <c r="I28" s="38">
        <v>144.06666666666666</v>
      </c>
      <c r="J28" s="38">
        <v>147.16666666666669</v>
      </c>
      <c r="K28" s="38">
        <v>147.88333333333333</v>
      </c>
      <c r="L28" s="38">
        <v>148.7166666666667</v>
      </c>
      <c r="M28" s="28">
        <v>147.05000000000001</v>
      </c>
      <c r="N28" s="28">
        <v>145.5</v>
      </c>
      <c r="O28" s="39">
        <v>76910000</v>
      </c>
      <c r="P28" s="40">
        <v>-6.2665546869952841E-3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3239.2</v>
      </c>
      <c r="F29" s="37">
        <v>3242.1666666666665</v>
      </c>
      <c r="G29" s="38">
        <v>3221.333333333333</v>
      </c>
      <c r="H29" s="38">
        <v>3203.4666666666667</v>
      </c>
      <c r="I29" s="38">
        <v>3182.6333333333332</v>
      </c>
      <c r="J29" s="38">
        <v>3260.0333333333328</v>
      </c>
      <c r="K29" s="38">
        <v>3280.8666666666659</v>
      </c>
      <c r="L29" s="38">
        <v>3298.7333333333327</v>
      </c>
      <c r="M29" s="28">
        <v>3263</v>
      </c>
      <c r="N29" s="28">
        <v>3224.3</v>
      </c>
      <c r="O29" s="39">
        <v>5972800</v>
      </c>
      <c r="P29" s="40">
        <v>-8.0053147317721302E-3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2083.85</v>
      </c>
      <c r="F30" s="37">
        <v>2059.833333333333</v>
      </c>
      <c r="G30" s="38">
        <v>2029.7166666666662</v>
      </c>
      <c r="H30" s="38">
        <v>1975.5833333333333</v>
      </c>
      <c r="I30" s="38">
        <v>1945.4666666666665</v>
      </c>
      <c r="J30" s="38">
        <v>2113.9666666666662</v>
      </c>
      <c r="K30" s="38">
        <v>2144.083333333333</v>
      </c>
      <c r="L30" s="38">
        <v>2198.2166666666658</v>
      </c>
      <c r="M30" s="28">
        <v>2089.9499999999998</v>
      </c>
      <c r="N30" s="28">
        <v>2005.7</v>
      </c>
      <c r="O30" s="39">
        <v>1613150</v>
      </c>
      <c r="P30" s="40">
        <v>8.1888601991884913E-2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8488.7999999999993</v>
      </c>
      <c r="F31" s="37">
        <v>8516.9</v>
      </c>
      <c r="G31" s="38">
        <v>8446.9</v>
      </c>
      <c r="H31" s="38">
        <v>8405</v>
      </c>
      <c r="I31" s="38">
        <v>8335</v>
      </c>
      <c r="J31" s="38">
        <v>8558.7999999999993</v>
      </c>
      <c r="K31" s="38">
        <v>8628.7999999999993</v>
      </c>
      <c r="L31" s="38">
        <v>8670.6999999999989</v>
      </c>
      <c r="M31" s="28">
        <v>8586.9</v>
      </c>
      <c r="N31" s="28">
        <v>8475</v>
      </c>
      <c r="O31" s="39">
        <v>121125</v>
      </c>
      <c r="P31" s="40">
        <v>1.7002518891687659E-2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670.85</v>
      </c>
      <c r="F32" s="37">
        <v>671.43333333333339</v>
      </c>
      <c r="G32" s="38">
        <v>667.41666666666674</v>
      </c>
      <c r="H32" s="38">
        <v>663.98333333333335</v>
      </c>
      <c r="I32" s="38">
        <v>659.9666666666667</v>
      </c>
      <c r="J32" s="38">
        <v>674.86666666666679</v>
      </c>
      <c r="K32" s="38">
        <v>678.88333333333344</v>
      </c>
      <c r="L32" s="38">
        <v>682.31666666666683</v>
      </c>
      <c r="M32" s="28">
        <v>675.45</v>
      </c>
      <c r="N32" s="28">
        <v>668</v>
      </c>
      <c r="O32" s="39">
        <v>7521000</v>
      </c>
      <c r="P32" s="40">
        <v>6.3640220619431476E-2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461.4</v>
      </c>
      <c r="F33" s="37">
        <v>462.36666666666662</v>
      </c>
      <c r="G33" s="38">
        <v>459.28333333333325</v>
      </c>
      <c r="H33" s="38">
        <v>457.16666666666663</v>
      </c>
      <c r="I33" s="38">
        <v>454.08333333333326</v>
      </c>
      <c r="J33" s="38">
        <v>464.48333333333323</v>
      </c>
      <c r="K33" s="38">
        <v>467.56666666666661</v>
      </c>
      <c r="L33" s="38">
        <v>469.68333333333322</v>
      </c>
      <c r="M33" s="28">
        <v>465.45</v>
      </c>
      <c r="N33" s="28">
        <v>460.25</v>
      </c>
      <c r="O33" s="39">
        <v>14490000</v>
      </c>
      <c r="P33" s="40">
        <v>1.4634829493732932E-2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939.7</v>
      </c>
      <c r="F34" s="37">
        <v>933.41666666666663</v>
      </c>
      <c r="G34" s="38">
        <v>923.5333333333333</v>
      </c>
      <c r="H34" s="38">
        <v>907.36666666666667</v>
      </c>
      <c r="I34" s="38">
        <v>897.48333333333335</v>
      </c>
      <c r="J34" s="38">
        <v>949.58333333333326</v>
      </c>
      <c r="K34" s="38">
        <v>959.4666666666667</v>
      </c>
      <c r="L34" s="38">
        <v>975.63333333333321</v>
      </c>
      <c r="M34" s="28">
        <v>943.3</v>
      </c>
      <c r="N34" s="28">
        <v>917.25</v>
      </c>
      <c r="O34" s="39">
        <v>42031200</v>
      </c>
      <c r="P34" s="40">
        <v>7.0444057333211088E-2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3664.1</v>
      </c>
      <c r="F35" s="37">
        <v>3666.2833333333333</v>
      </c>
      <c r="G35" s="38">
        <v>3647.4666666666667</v>
      </c>
      <c r="H35" s="38">
        <v>3630.8333333333335</v>
      </c>
      <c r="I35" s="38">
        <v>3612.0166666666669</v>
      </c>
      <c r="J35" s="38">
        <v>3682.9166666666665</v>
      </c>
      <c r="K35" s="38">
        <v>3701.7333333333331</v>
      </c>
      <c r="L35" s="38">
        <v>3718.3666666666663</v>
      </c>
      <c r="M35" s="28">
        <v>3685.1</v>
      </c>
      <c r="N35" s="28">
        <v>3649.65</v>
      </c>
      <c r="O35" s="39">
        <v>1247750</v>
      </c>
      <c r="P35" s="40">
        <v>8.0791759240557461E-3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1629.15</v>
      </c>
      <c r="F36" s="37">
        <v>1624</v>
      </c>
      <c r="G36" s="38">
        <v>1616.55</v>
      </c>
      <c r="H36" s="38">
        <v>1603.95</v>
      </c>
      <c r="I36" s="38">
        <v>1596.5</v>
      </c>
      <c r="J36" s="38">
        <v>1636.6</v>
      </c>
      <c r="K36" s="38">
        <v>1644.0499999999997</v>
      </c>
      <c r="L36" s="38">
        <v>1656.6499999999999</v>
      </c>
      <c r="M36" s="28">
        <v>1631.45</v>
      </c>
      <c r="N36" s="28">
        <v>1611.4</v>
      </c>
      <c r="O36" s="39">
        <v>8973500</v>
      </c>
      <c r="P36" s="40">
        <v>-2.3983032412442897E-2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6640.8</v>
      </c>
      <c r="F37" s="37">
        <v>6648.6166666666659</v>
      </c>
      <c r="G37" s="38">
        <v>6610.1833333333316</v>
      </c>
      <c r="H37" s="38">
        <v>6579.5666666666657</v>
      </c>
      <c r="I37" s="38">
        <v>6541.1333333333314</v>
      </c>
      <c r="J37" s="38">
        <v>6679.2333333333318</v>
      </c>
      <c r="K37" s="38">
        <v>6717.6666666666661</v>
      </c>
      <c r="L37" s="38">
        <v>6748.2833333333319</v>
      </c>
      <c r="M37" s="28">
        <v>6687.05</v>
      </c>
      <c r="N37" s="28">
        <v>6618</v>
      </c>
      <c r="O37" s="39">
        <v>6423000</v>
      </c>
      <c r="P37" s="40">
        <v>2.6550794126460893E-2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2089.6</v>
      </c>
      <c r="F38" s="37">
        <v>2084.6166666666668</v>
      </c>
      <c r="G38" s="38">
        <v>2075.9833333333336</v>
      </c>
      <c r="H38" s="38">
        <v>2062.3666666666668</v>
      </c>
      <c r="I38" s="38">
        <v>2053.7333333333336</v>
      </c>
      <c r="J38" s="38">
        <v>2098.2333333333336</v>
      </c>
      <c r="K38" s="38">
        <v>2106.8666666666668</v>
      </c>
      <c r="L38" s="38">
        <v>2120.4833333333336</v>
      </c>
      <c r="M38" s="28">
        <v>2093.25</v>
      </c>
      <c r="N38" s="28">
        <v>2071</v>
      </c>
      <c r="O38" s="39">
        <v>1935600</v>
      </c>
      <c r="P38" s="40">
        <v>-1.7810930126351043E-2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381.55</v>
      </c>
      <c r="F39" s="37">
        <v>380.5</v>
      </c>
      <c r="G39" s="38">
        <v>378.5</v>
      </c>
      <c r="H39" s="38">
        <v>375.45</v>
      </c>
      <c r="I39" s="38">
        <v>373.45</v>
      </c>
      <c r="J39" s="38">
        <v>383.55</v>
      </c>
      <c r="K39" s="38">
        <v>385.55</v>
      </c>
      <c r="L39" s="38">
        <v>388.6</v>
      </c>
      <c r="M39" s="28">
        <v>382.5</v>
      </c>
      <c r="N39" s="28">
        <v>377.45</v>
      </c>
      <c r="O39" s="39">
        <v>8878400</v>
      </c>
      <c r="P39" s="40">
        <v>-1.1578197363733523E-2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253.2</v>
      </c>
      <c r="F40" s="37">
        <v>251.53333333333333</v>
      </c>
      <c r="G40" s="38">
        <v>249.16666666666666</v>
      </c>
      <c r="H40" s="38">
        <v>245.13333333333333</v>
      </c>
      <c r="I40" s="38">
        <v>242.76666666666665</v>
      </c>
      <c r="J40" s="38">
        <v>255.56666666666666</v>
      </c>
      <c r="K40" s="38">
        <v>257.93333333333334</v>
      </c>
      <c r="L40" s="38">
        <v>261.9666666666667</v>
      </c>
      <c r="M40" s="28">
        <v>253.9</v>
      </c>
      <c r="N40" s="28">
        <v>247.5</v>
      </c>
      <c r="O40" s="39">
        <v>52286400</v>
      </c>
      <c r="P40" s="40">
        <v>-4.0940306391970417E-2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188.4</v>
      </c>
      <c r="F41" s="37">
        <v>185.1</v>
      </c>
      <c r="G41" s="38">
        <v>180.95</v>
      </c>
      <c r="H41" s="38">
        <v>173.5</v>
      </c>
      <c r="I41" s="38">
        <v>169.35</v>
      </c>
      <c r="J41" s="38">
        <v>192.54999999999998</v>
      </c>
      <c r="K41" s="38">
        <v>196.70000000000002</v>
      </c>
      <c r="L41" s="38">
        <v>204.14999999999998</v>
      </c>
      <c r="M41" s="28">
        <v>189.25</v>
      </c>
      <c r="N41" s="28">
        <v>177.65</v>
      </c>
      <c r="O41" s="39">
        <v>99549450</v>
      </c>
      <c r="P41" s="40">
        <v>0.11535688536409516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1690.1</v>
      </c>
      <c r="F42" s="37">
        <v>1694.7833333333335</v>
      </c>
      <c r="G42" s="38">
        <v>1681.166666666667</v>
      </c>
      <c r="H42" s="38">
        <v>1672.2333333333333</v>
      </c>
      <c r="I42" s="38">
        <v>1658.6166666666668</v>
      </c>
      <c r="J42" s="38">
        <v>1703.7166666666672</v>
      </c>
      <c r="K42" s="38">
        <v>1717.3333333333335</v>
      </c>
      <c r="L42" s="38">
        <v>1726.2666666666673</v>
      </c>
      <c r="M42" s="28">
        <v>1708.4</v>
      </c>
      <c r="N42" s="28">
        <v>1685.85</v>
      </c>
      <c r="O42" s="39">
        <v>2399650</v>
      </c>
      <c r="P42" s="40">
        <v>5.4246707744351821E-2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106.25</v>
      </c>
      <c r="F43" s="37">
        <v>105.91666666666667</v>
      </c>
      <c r="G43" s="38">
        <v>105.43333333333334</v>
      </c>
      <c r="H43" s="38">
        <v>104.61666666666666</v>
      </c>
      <c r="I43" s="38">
        <v>104.13333333333333</v>
      </c>
      <c r="J43" s="38">
        <v>106.73333333333335</v>
      </c>
      <c r="K43" s="38">
        <v>107.21666666666667</v>
      </c>
      <c r="L43" s="38">
        <v>108.03333333333336</v>
      </c>
      <c r="M43" s="28">
        <v>106.4</v>
      </c>
      <c r="N43" s="28">
        <v>105.1</v>
      </c>
      <c r="O43" s="39">
        <v>106276500</v>
      </c>
      <c r="P43" s="40">
        <v>3.2506368368590097E-2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623.29999999999995</v>
      </c>
      <c r="F44" s="37">
        <v>626</v>
      </c>
      <c r="G44" s="38">
        <v>618.25</v>
      </c>
      <c r="H44" s="38">
        <v>613.20000000000005</v>
      </c>
      <c r="I44" s="38">
        <v>605.45000000000005</v>
      </c>
      <c r="J44" s="38">
        <v>631.04999999999995</v>
      </c>
      <c r="K44" s="38">
        <v>638.79999999999995</v>
      </c>
      <c r="L44" s="38">
        <v>643.84999999999991</v>
      </c>
      <c r="M44" s="28">
        <v>633.75</v>
      </c>
      <c r="N44" s="28">
        <v>620.95000000000005</v>
      </c>
      <c r="O44" s="39">
        <v>6875000</v>
      </c>
      <c r="P44" s="40">
        <v>2.2411254703091771E-2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878.95</v>
      </c>
      <c r="F45" s="37">
        <v>868.23333333333323</v>
      </c>
      <c r="G45" s="38">
        <v>851.41666666666652</v>
      </c>
      <c r="H45" s="38">
        <v>823.88333333333333</v>
      </c>
      <c r="I45" s="38">
        <v>807.06666666666661</v>
      </c>
      <c r="J45" s="38">
        <v>895.76666666666642</v>
      </c>
      <c r="K45" s="38">
        <v>912.58333333333326</v>
      </c>
      <c r="L45" s="38">
        <v>940.11666666666633</v>
      </c>
      <c r="M45" s="28">
        <v>885.05</v>
      </c>
      <c r="N45" s="28">
        <v>840.7</v>
      </c>
      <c r="O45" s="39">
        <v>7258000</v>
      </c>
      <c r="P45" s="40">
        <v>-5.4809536859413534E-3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839.4</v>
      </c>
      <c r="F46" s="37">
        <v>838.9666666666667</v>
      </c>
      <c r="G46" s="38">
        <v>833.43333333333339</v>
      </c>
      <c r="H46" s="38">
        <v>827.4666666666667</v>
      </c>
      <c r="I46" s="38">
        <v>821.93333333333339</v>
      </c>
      <c r="J46" s="38">
        <v>844.93333333333339</v>
      </c>
      <c r="K46" s="38">
        <v>850.4666666666667</v>
      </c>
      <c r="L46" s="38">
        <v>856.43333333333339</v>
      </c>
      <c r="M46" s="28">
        <v>844.5</v>
      </c>
      <c r="N46" s="28">
        <v>833</v>
      </c>
      <c r="O46" s="39">
        <v>37695050</v>
      </c>
      <c r="P46" s="40">
        <v>1.5483441674770948E-2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88.25</v>
      </c>
      <c r="F47" s="37">
        <v>87.916666666666671</v>
      </c>
      <c r="G47" s="38">
        <v>86.983333333333348</v>
      </c>
      <c r="H47" s="38">
        <v>85.716666666666683</v>
      </c>
      <c r="I47" s="38">
        <v>84.78333333333336</v>
      </c>
      <c r="J47" s="38">
        <v>89.183333333333337</v>
      </c>
      <c r="K47" s="38">
        <v>90.116666666666646</v>
      </c>
      <c r="L47" s="38">
        <v>91.383333333333326</v>
      </c>
      <c r="M47" s="28">
        <v>88.85</v>
      </c>
      <c r="N47" s="28">
        <v>86.65</v>
      </c>
      <c r="O47" s="39">
        <v>100579500</v>
      </c>
      <c r="P47" s="40">
        <v>2.2523484201537148E-2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277.05</v>
      </c>
      <c r="F48" s="37">
        <v>276.95</v>
      </c>
      <c r="G48" s="38">
        <v>274.5</v>
      </c>
      <c r="H48" s="38">
        <v>271.95</v>
      </c>
      <c r="I48" s="38">
        <v>269.5</v>
      </c>
      <c r="J48" s="38">
        <v>279.5</v>
      </c>
      <c r="K48" s="38">
        <v>281.94999999999993</v>
      </c>
      <c r="L48" s="38">
        <v>284.5</v>
      </c>
      <c r="M48" s="28">
        <v>279.39999999999998</v>
      </c>
      <c r="N48" s="28">
        <v>274.39999999999998</v>
      </c>
      <c r="O48" s="39">
        <v>22448000</v>
      </c>
      <c r="P48" s="40">
        <v>4.8388757335529704E-3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17546.25</v>
      </c>
      <c r="F49" s="37">
        <v>17425.316666666666</v>
      </c>
      <c r="G49" s="38">
        <v>17263.633333333331</v>
      </c>
      <c r="H49" s="38">
        <v>16981.016666666666</v>
      </c>
      <c r="I49" s="38">
        <v>16819.333333333332</v>
      </c>
      <c r="J49" s="38">
        <v>17707.933333333331</v>
      </c>
      <c r="K49" s="38">
        <v>17869.616666666665</v>
      </c>
      <c r="L49" s="38">
        <v>18152.23333333333</v>
      </c>
      <c r="M49" s="28">
        <v>17587</v>
      </c>
      <c r="N49" s="28">
        <v>17142.7</v>
      </c>
      <c r="O49" s="39">
        <v>121150</v>
      </c>
      <c r="P49" s="40">
        <v>-4.418145956607495E-2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337.6</v>
      </c>
      <c r="F50" s="37">
        <v>337.33333333333331</v>
      </c>
      <c r="G50" s="38">
        <v>334.96666666666664</v>
      </c>
      <c r="H50" s="38">
        <v>332.33333333333331</v>
      </c>
      <c r="I50" s="38">
        <v>329.96666666666664</v>
      </c>
      <c r="J50" s="38">
        <v>339.96666666666664</v>
      </c>
      <c r="K50" s="38">
        <v>342.33333333333331</v>
      </c>
      <c r="L50" s="38">
        <v>344.96666666666664</v>
      </c>
      <c r="M50" s="28">
        <v>339.7</v>
      </c>
      <c r="N50" s="28">
        <v>334.7</v>
      </c>
      <c r="O50" s="39">
        <v>19278000</v>
      </c>
      <c r="P50" s="40">
        <v>-1.2448132780082987E-2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4429.1499999999996</v>
      </c>
      <c r="F51" s="37">
        <v>4438.6666666666661</v>
      </c>
      <c r="G51" s="38">
        <v>4413.3833333333323</v>
      </c>
      <c r="H51" s="38">
        <v>4397.6166666666659</v>
      </c>
      <c r="I51" s="38">
        <v>4372.3333333333321</v>
      </c>
      <c r="J51" s="38">
        <v>4454.4333333333325</v>
      </c>
      <c r="K51" s="38">
        <v>4479.7166666666653</v>
      </c>
      <c r="L51" s="38">
        <v>4495.4833333333327</v>
      </c>
      <c r="M51" s="28">
        <v>4463.95</v>
      </c>
      <c r="N51" s="28">
        <v>4422.8999999999996</v>
      </c>
      <c r="O51" s="39">
        <v>1355000</v>
      </c>
      <c r="P51" s="40">
        <v>-6.8894752272060976E-3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325.60000000000002</v>
      </c>
      <c r="F52" s="37">
        <v>323.41666666666669</v>
      </c>
      <c r="G52" s="38">
        <v>319.28333333333336</v>
      </c>
      <c r="H52" s="38">
        <v>312.9666666666667</v>
      </c>
      <c r="I52" s="38">
        <v>308.83333333333337</v>
      </c>
      <c r="J52" s="38">
        <v>329.73333333333335</v>
      </c>
      <c r="K52" s="38">
        <v>333.86666666666667</v>
      </c>
      <c r="L52" s="38">
        <v>340.18333333333334</v>
      </c>
      <c r="M52" s="28">
        <v>327.55</v>
      </c>
      <c r="N52" s="28">
        <v>317.10000000000002</v>
      </c>
      <c r="O52" s="39">
        <v>8834500</v>
      </c>
      <c r="P52" s="40">
        <v>-3.8337937644472007E-3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326.95</v>
      </c>
      <c r="F53" s="37">
        <v>323.90000000000003</v>
      </c>
      <c r="G53" s="38">
        <v>319.50000000000006</v>
      </c>
      <c r="H53" s="38">
        <v>312.05</v>
      </c>
      <c r="I53" s="38">
        <v>307.65000000000003</v>
      </c>
      <c r="J53" s="38">
        <v>331.35000000000008</v>
      </c>
      <c r="K53" s="38">
        <v>335.75000000000006</v>
      </c>
      <c r="L53" s="38">
        <v>343.2000000000001</v>
      </c>
      <c r="M53" s="28">
        <v>328.3</v>
      </c>
      <c r="N53" s="28">
        <v>316.45</v>
      </c>
      <c r="O53" s="39">
        <v>48311100</v>
      </c>
      <c r="P53" s="40">
        <v>5.1292596944770855E-2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560.29999999999995</v>
      </c>
      <c r="F54" s="37">
        <v>558.46666666666658</v>
      </c>
      <c r="G54" s="38">
        <v>553.03333333333319</v>
      </c>
      <c r="H54" s="38">
        <v>545.76666666666665</v>
      </c>
      <c r="I54" s="38">
        <v>540.33333333333326</v>
      </c>
      <c r="J54" s="38">
        <v>565.73333333333312</v>
      </c>
      <c r="K54" s="38">
        <v>571.16666666666652</v>
      </c>
      <c r="L54" s="38">
        <v>578.43333333333305</v>
      </c>
      <c r="M54" s="28">
        <v>563.9</v>
      </c>
      <c r="N54" s="28">
        <v>551.20000000000005</v>
      </c>
      <c r="O54" s="39">
        <v>4223700</v>
      </c>
      <c r="P54" s="40">
        <v>-2.7172692566808893E-2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314.5</v>
      </c>
      <c r="F55" s="37">
        <v>314.28333333333336</v>
      </c>
      <c r="G55" s="38">
        <v>310.9666666666667</v>
      </c>
      <c r="H55" s="38">
        <v>307.43333333333334</v>
      </c>
      <c r="I55" s="38">
        <v>304.11666666666667</v>
      </c>
      <c r="J55" s="38">
        <v>317.81666666666672</v>
      </c>
      <c r="K55" s="38">
        <v>321.13333333333344</v>
      </c>
      <c r="L55" s="38">
        <v>324.66666666666674</v>
      </c>
      <c r="M55" s="28">
        <v>317.60000000000002</v>
      </c>
      <c r="N55" s="28">
        <v>310.75</v>
      </c>
      <c r="O55" s="39">
        <v>8433000</v>
      </c>
      <c r="P55" s="40">
        <v>5.5774647887323947E-2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747.5</v>
      </c>
      <c r="F56" s="37">
        <v>747.91666666666663</v>
      </c>
      <c r="G56" s="38">
        <v>740.08333333333326</v>
      </c>
      <c r="H56" s="38">
        <v>732.66666666666663</v>
      </c>
      <c r="I56" s="38">
        <v>724.83333333333326</v>
      </c>
      <c r="J56" s="38">
        <v>755.33333333333326</v>
      </c>
      <c r="K56" s="38">
        <v>763.16666666666652</v>
      </c>
      <c r="L56" s="38">
        <v>770.58333333333326</v>
      </c>
      <c r="M56" s="28">
        <v>755.75</v>
      </c>
      <c r="N56" s="28">
        <v>740.5</v>
      </c>
      <c r="O56" s="39">
        <v>7731250</v>
      </c>
      <c r="P56" s="40">
        <v>2.1638586058804095E-2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1114.95</v>
      </c>
      <c r="F57" s="37">
        <v>1113.8</v>
      </c>
      <c r="G57" s="38">
        <v>1110.1499999999999</v>
      </c>
      <c r="H57" s="38">
        <v>1105.3499999999999</v>
      </c>
      <c r="I57" s="38">
        <v>1101.6999999999998</v>
      </c>
      <c r="J57" s="38">
        <v>1118.5999999999999</v>
      </c>
      <c r="K57" s="38">
        <v>1122.25</v>
      </c>
      <c r="L57" s="38">
        <v>1127.05</v>
      </c>
      <c r="M57" s="28">
        <v>1117.45</v>
      </c>
      <c r="N57" s="28">
        <v>1109</v>
      </c>
      <c r="O57" s="39">
        <v>7491900</v>
      </c>
      <c r="P57" s="40">
        <v>-7.491604236631361E-3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232.25</v>
      </c>
      <c r="F58" s="37">
        <v>232.01666666666665</v>
      </c>
      <c r="G58" s="38">
        <v>231.33333333333331</v>
      </c>
      <c r="H58" s="38">
        <v>230.41666666666666</v>
      </c>
      <c r="I58" s="38">
        <v>229.73333333333332</v>
      </c>
      <c r="J58" s="38">
        <v>232.93333333333331</v>
      </c>
      <c r="K58" s="38">
        <v>233.61666666666665</v>
      </c>
      <c r="L58" s="38">
        <v>234.5333333333333</v>
      </c>
      <c r="M58" s="28">
        <v>232.7</v>
      </c>
      <c r="N58" s="28">
        <v>231.1</v>
      </c>
      <c r="O58" s="39">
        <v>28497000</v>
      </c>
      <c r="P58" s="40">
        <v>3.6982248520710057E-3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4009.65</v>
      </c>
      <c r="F59" s="37">
        <v>4014.9166666666665</v>
      </c>
      <c r="G59" s="38">
        <v>3981.7333333333331</v>
      </c>
      <c r="H59" s="38">
        <v>3953.8166666666666</v>
      </c>
      <c r="I59" s="38">
        <v>3920.6333333333332</v>
      </c>
      <c r="J59" s="38">
        <v>4042.833333333333</v>
      </c>
      <c r="K59" s="38">
        <v>4076.0166666666664</v>
      </c>
      <c r="L59" s="38">
        <v>4103.9333333333325</v>
      </c>
      <c r="M59" s="28">
        <v>4048.1</v>
      </c>
      <c r="N59" s="28">
        <v>3987</v>
      </c>
      <c r="O59" s="39">
        <v>685500</v>
      </c>
      <c r="P59" s="40">
        <v>1.3978256046150432E-2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1648.8</v>
      </c>
      <c r="F60" s="37">
        <v>1650.2666666666667</v>
      </c>
      <c r="G60" s="38">
        <v>1630.5333333333333</v>
      </c>
      <c r="H60" s="38">
        <v>1612.2666666666667</v>
      </c>
      <c r="I60" s="38">
        <v>1592.5333333333333</v>
      </c>
      <c r="J60" s="38">
        <v>1668.5333333333333</v>
      </c>
      <c r="K60" s="38">
        <v>1688.2666666666664</v>
      </c>
      <c r="L60" s="38">
        <v>1706.5333333333333</v>
      </c>
      <c r="M60" s="28">
        <v>1670</v>
      </c>
      <c r="N60" s="28">
        <v>1632</v>
      </c>
      <c r="O60" s="39">
        <v>2590700</v>
      </c>
      <c r="P60" s="40">
        <v>2.6344980587909041E-2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790.35</v>
      </c>
      <c r="F61" s="37">
        <v>786.19999999999993</v>
      </c>
      <c r="G61" s="38">
        <v>779.29999999999984</v>
      </c>
      <c r="H61" s="38">
        <v>768.24999999999989</v>
      </c>
      <c r="I61" s="38">
        <v>761.3499999999998</v>
      </c>
      <c r="J61" s="38">
        <v>797.24999999999989</v>
      </c>
      <c r="K61" s="38">
        <v>804.15</v>
      </c>
      <c r="L61" s="38">
        <v>815.19999999999993</v>
      </c>
      <c r="M61" s="28">
        <v>793.1</v>
      </c>
      <c r="N61" s="28">
        <v>775.15</v>
      </c>
      <c r="O61" s="39">
        <v>8181000</v>
      </c>
      <c r="P61" s="40">
        <v>-3.0572342694632066E-2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972.35</v>
      </c>
      <c r="F62" s="37">
        <v>958.13333333333333</v>
      </c>
      <c r="G62" s="38">
        <v>940.81666666666661</v>
      </c>
      <c r="H62" s="38">
        <v>909.2833333333333</v>
      </c>
      <c r="I62" s="38">
        <v>891.96666666666658</v>
      </c>
      <c r="J62" s="38">
        <v>989.66666666666663</v>
      </c>
      <c r="K62" s="38">
        <v>1006.9833333333335</v>
      </c>
      <c r="L62" s="38">
        <v>1038.5166666666667</v>
      </c>
      <c r="M62" s="28">
        <v>975.45</v>
      </c>
      <c r="N62" s="28">
        <v>926.6</v>
      </c>
      <c r="O62" s="39">
        <v>2911300</v>
      </c>
      <c r="P62" s="40">
        <v>8.5050873989042527E-2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354.9</v>
      </c>
      <c r="F63" s="37">
        <v>356.39999999999992</v>
      </c>
      <c r="G63" s="38">
        <v>352.84999999999985</v>
      </c>
      <c r="H63" s="38">
        <v>350.79999999999995</v>
      </c>
      <c r="I63" s="38">
        <v>347.24999999999989</v>
      </c>
      <c r="J63" s="38">
        <v>358.44999999999982</v>
      </c>
      <c r="K63" s="38">
        <v>361.99999999999989</v>
      </c>
      <c r="L63" s="38">
        <v>364.04999999999978</v>
      </c>
      <c r="M63" s="28">
        <v>359.95</v>
      </c>
      <c r="N63" s="28">
        <v>354.35</v>
      </c>
      <c r="O63" s="39">
        <v>4705500</v>
      </c>
      <c r="P63" s="40">
        <v>3.9430086149768055E-2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197.7</v>
      </c>
      <c r="F64" s="37">
        <v>196.5333333333333</v>
      </c>
      <c r="G64" s="38">
        <v>194.21666666666661</v>
      </c>
      <c r="H64" s="38">
        <v>190.73333333333332</v>
      </c>
      <c r="I64" s="38">
        <v>188.41666666666663</v>
      </c>
      <c r="J64" s="38">
        <v>200.01666666666659</v>
      </c>
      <c r="K64" s="38">
        <v>202.33333333333331</v>
      </c>
      <c r="L64" s="38">
        <v>205.81666666666658</v>
      </c>
      <c r="M64" s="28">
        <v>198.85</v>
      </c>
      <c r="N64" s="28">
        <v>193.05</v>
      </c>
      <c r="O64" s="39">
        <v>8945000</v>
      </c>
      <c r="P64" s="40">
        <v>1.417233560090703E-2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1463.75</v>
      </c>
      <c r="F65" s="37">
        <v>1458.95</v>
      </c>
      <c r="G65" s="38">
        <v>1451.8000000000002</v>
      </c>
      <c r="H65" s="38">
        <v>1439.8500000000001</v>
      </c>
      <c r="I65" s="38">
        <v>1432.7000000000003</v>
      </c>
      <c r="J65" s="38">
        <v>1470.9</v>
      </c>
      <c r="K65" s="38">
        <v>1478.0500000000002</v>
      </c>
      <c r="L65" s="38">
        <v>1490</v>
      </c>
      <c r="M65" s="28">
        <v>1466.1</v>
      </c>
      <c r="N65" s="28">
        <v>1447</v>
      </c>
      <c r="O65" s="39">
        <v>1808400</v>
      </c>
      <c r="P65" s="40">
        <v>5.9402460456942002E-2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609.54999999999995</v>
      </c>
      <c r="F66" s="37">
        <v>608.41666666666663</v>
      </c>
      <c r="G66" s="38">
        <v>604.98333333333323</v>
      </c>
      <c r="H66" s="38">
        <v>600.41666666666663</v>
      </c>
      <c r="I66" s="38">
        <v>596.98333333333323</v>
      </c>
      <c r="J66" s="38">
        <v>612.98333333333323</v>
      </c>
      <c r="K66" s="38">
        <v>616.41666666666663</v>
      </c>
      <c r="L66" s="38">
        <v>620.98333333333323</v>
      </c>
      <c r="M66" s="28">
        <v>611.85</v>
      </c>
      <c r="N66" s="28">
        <v>603.85</v>
      </c>
      <c r="O66" s="39">
        <v>11460000</v>
      </c>
      <c r="P66" s="40">
        <v>-2.936378466557912E-3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1867.9</v>
      </c>
      <c r="F67" s="37">
        <v>1868.7333333333333</v>
      </c>
      <c r="G67" s="38">
        <v>1852.1666666666667</v>
      </c>
      <c r="H67" s="38">
        <v>1836.4333333333334</v>
      </c>
      <c r="I67" s="38">
        <v>1819.8666666666668</v>
      </c>
      <c r="J67" s="38">
        <v>1884.4666666666667</v>
      </c>
      <c r="K67" s="38">
        <v>1901.0333333333333</v>
      </c>
      <c r="L67" s="38">
        <v>1916.7666666666667</v>
      </c>
      <c r="M67" s="28">
        <v>1885.3</v>
      </c>
      <c r="N67" s="28">
        <v>1853</v>
      </c>
      <c r="O67" s="39">
        <v>1357000</v>
      </c>
      <c r="P67" s="40">
        <v>4.1442824251726781E-2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2238.25</v>
      </c>
      <c r="F68" s="37">
        <v>2231.1</v>
      </c>
      <c r="G68" s="38">
        <v>2217.1999999999998</v>
      </c>
      <c r="H68" s="38">
        <v>2196.15</v>
      </c>
      <c r="I68" s="38">
        <v>2182.25</v>
      </c>
      <c r="J68" s="38">
        <v>2252.1499999999996</v>
      </c>
      <c r="K68" s="38">
        <v>2266.0500000000002</v>
      </c>
      <c r="L68" s="38">
        <v>2287.0999999999995</v>
      </c>
      <c r="M68" s="28">
        <v>2245</v>
      </c>
      <c r="N68" s="28">
        <v>2210.0500000000002</v>
      </c>
      <c r="O68" s="39">
        <v>1500750</v>
      </c>
      <c r="P68" s="40">
        <v>2.8615490061686087E-2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229</v>
      </c>
      <c r="F69" s="37">
        <v>228.68333333333331</v>
      </c>
      <c r="G69" s="38">
        <v>226.11666666666662</v>
      </c>
      <c r="H69" s="38">
        <v>223.23333333333332</v>
      </c>
      <c r="I69" s="38">
        <v>220.66666666666663</v>
      </c>
      <c r="J69" s="38">
        <v>231.56666666666661</v>
      </c>
      <c r="K69" s="38">
        <v>234.13333333333327</v>
      </c>
      <c r="L69" s="38">
        <v>237.01666666666659</v>
      </c>
      <c r="M69" s="28">
        <v>231.25</v>
      </c>
      <c r="N69" s="28">
        <v>225.8</v>
      </c>
      <c r="O69" s="39">
        <v>18530900</v>
      </c>
      <c r="P69" s="40">
        <v>3.3680851894617649E-2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3314.65</v>
      </c>
      <c r="F70" s="37">
        <v>3332.9833333333336</v>
      </c>
      <c r="G70" s="38">
        <v>3292.666666666667</v>
      </c>
      <c r="H70" s="38">
        <v>3270.6833333333334</v>
      </c>
      <c r="I70" s="38">
        <v>3230.3666666666668</v>
      </c>
      <c r="J70" s="38">
        <v>3354.9666666666672</v>
      </c>
      <c r="K70" s="38">
        <v>3395.2833333333338</v>
      </c>
      <c r="L70" s="38">
        <v>3417.2666666666673</v>
      </c>
      <c r="M70" s="28">
        <v>3373.3</v>
      </c>
      <c r="N70" s="28">
        <v>3311</v>
      </c>
      <c r="O70" s="39">
        <v>2968650</v>
      </c>
      <c r="P70" s="40">
        <v>3.3202819107282691E-2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4188.1499999999996</v>
      </c>
      <c r="F71" s="37">
        <v>4211.7333333333327</v>
      </c>
      <c r="G71" s="38">
        <v>4136.0666666666657</v>
      </c>
      <c r="H71" s="38">
        <v>4083.9833333333327</v>
      </c>
      <c r="I71" s="38">
        <v>4008.3166666666657</v>
      </c>
      <c r="J71" s="38">
        <v>4263.8166666666657</v>
      </c>
      <c r="K71" s="38">
        <v>4339.4833333333318</v>
      </c>
      <c r="L71" s="38">
        <v>4391.5666666666657</v>
      </c>
      <c r="M71" s="28">
        <v>4287.3999999999996</v>
      </c>
      <c r="N71" s="28">
        <v>4159.6499999999996</v>
      </c>
      <c r="O71" s="39">
        <v>577000</v>
      </c>
      <c r="P71" s="40">
        <v>0.12174969623329283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407.25</v>
      </c>
      <c r="F72" s="37">
        <v>408.48333333333335</v>
      </c>
      <c r="G72" s="38">
        <v>403.76666666666671</v>
      </c>
      <c r="H72" s="38">
        <v>400.28333333333336</v>
      </c>
      <c r="I72" s="38">
        <v>395.56666666666672</v>
      </c>
      <c r="J72" s="38">
        <v>411.9666666666667</v>
      </c>
      <c r="K72" s="38">
        <v>416.68333333333339</v>
      </c>
      <c r="L72" s="38">
        <v>420.16666666666669</v>
      </c>
      <c r="M72" s="28">
        <v>413.2</v>
      </c>
      <c r="N72" s="28">
        <v>405</v>
      </c>
      <c r="O72" s="39">
        <v>47124000</v>
      </c>
      <c r="P72" s="40">
        <v>9.813542688910696E-4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4384.1499999999996</v>
      </c>
      <c r="F73" s="37">
        <v>4381.416666666667</v>
      </c>
      <c r="G73" s="38">
        <v>4360.6833333333343</v>
      </c>
      <c r="H73" s="38">
        <v>4337.2166666666672</v>
      </c>
      <c r="I73" s="38">
        <v>4316.4833333333345</v>
      </c>
      <c r="J73" s="38">
        <v>4404.8833333333341</v>
      </c>
      <c r="K73" s="38">
        <v>4425.6166666666659</v>
      </c>
      <c r="L73" s="38">
        <v>4449.0833333333339</v>
      </c>
      <c r="M73" s="28">
        <v>4402.1499999999996</v>
      </c>
      <c r="N73" s="28">
        <v>4357.95</v>
      </c>
      <c r="O73" s="39">
        <v>2004750</v>
      </c>
      <c r="P73" s="40">
        <v>1.31396083385976E-2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3350.3</v>
      </c>
      <c r="F74" s="37">
        <v>3335.4833333333336</v>
      </c>
      <c r="G74" s="38">
        <v>3312.0666666666671</v>
      </c>
      <c r="H74" s="38">
        <v>3273.8333333333335</v>
      </c>
      <c r="I74" s="38">
        <v>3250.416666666667</v>
      </c>
      <c r="J74" s="38">
        <v>3373.7166666666672</v>
      </c>
      <c r="K74" s="38">
        <v>3397.1333333333332</v>
      </c>
      <c r="L74" s="38">
        <v>3435.3666666666672</v>
      </c>
      <c r="M74" s="28">
        <v>3358.9</v>
      </c>
      <c r="N74" s="28">
        <v>3297.25</v>
      </c>
      <c r="O74" s="39">
        <v>3498250</v>
      </c>
      <c r="P74" s="40">
        <v>-3.1539169613875297E-2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2294.9</v>
      </c>
      <c r="F75" s="37">
        <v>2289.8833333333332</v>
      </c>
      <c r="G75" s="38">
        <v>2279.0166666666664</v>
      </c>
      <c r="H75" s="38">
        <v>2263.1333333333332</v>
      </c>
      <c r="I75" s="38">
        <v>2252.2666666666664</v>
      </c>
      <c r="J75" s="38">
        <v>2305.7666666666664</v>
      </c>
      <c r="K75" s="38">
        <v>2316.6333333333332</v>
      </c>
      <c r="L75" s="38">
        <v>2332.5166666666664</v>
      </c>
      <c r="M75" s="28">
        <v>2300.75</v>
      </c>
      <c r="N75" s="28">
        <v>2274</v>
      </c>
      <c r="O75" s="39">
        <v>1104950</v>
      </c>
      <c r="P75" s="40">
        <v>-6.920415224913495E-3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194.65</v>
      </c>
      <c r="F76" s="37">
        <v>193.63333333333333</v>
      </c>
      <c r="G76" s="38">
        <v>192.26666666666665</v>
      </c>
      <c r="H76" s="38">
        <v>189.88333333333333</v>
      </c>
      <c r="I76" s="38">
        <v>188.51666666666665</v>
      </c>
      <c r="J76" s="38">
        <v>196.01666666666665</v>
      </c>
      <c r="K76" s="38">
        <v>197.38333333333333</v>
      </c>
      <c r="L76" s="38">
        <v>199.76666666666665</v>
      </c>
      <c r="M76" s="28">
        <v>195</v>
      </c>
      <c r="N76" s="28">
        <v>191.25</v>
      </c>
      <c r="O76" s="39">
        <v>25952400</v>
      </c>
      <c r="P76" s="40">
        <v>-1.3006571741511501E-2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136.35</v>
      </c>
      <c r="F77" s="37">
        <v>135.28333333333333</v>
      </c>
      <c r="G77" s="38">
        <v>133.86666666666667</v>
      </c>
      <c r="H77" s="38">
        <v>131.38333333333335</v>
      </c>
      <c r="I77" s="38">
        <v>129.9666666666667</v>
      </c>
      <c r="J77" s="38">
        <v>137.76666666666665</v>
      </c>
      <c r="K77" s="38">
        <v>139.18333333333334</v>
      </c>
      <c r="L77" s="38">
        <v>141.66666666666663</v>
      </c>
      <c r="M77" s="28">
        <v>136.69999999999999</v>
      </c>
      <c r="N77" s="28">
        <v>132.80000000000001</v>
      </c>
      <c r="O77" s="39">
        <v>73595000</v>
      </c>
      <c r="P77" s="40">
        <v>1.5453604691272852E-2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111.75</v>
      </c>
      <c r="F78" s="37">
        <v>111.56666666666666</v>
      </c>
      <c r="G78" s="38">
        <v>110.68333333333332</v>
      </c>
      <c r="H78" s="38">
        <v>109.61666666666666</v>
      </c>
      <c r="I78" s="38">
        <v>108.73333333333332</v>
      </c>
      <c r="J78" s="38">
        <v>112.63333333333333</v>
      </c>
      <c r="K78" s="38">
        <v>113.51666666666665</v>
      </c>
      <c r="L78" s="38">
        <v>114.58333333333333</v>
      </c>
      <c r="M78" s="28">
        <v>112.45</v>
      </c>
      <c r="N78" s="28">
        <v>110.5</v>
      </c>
      <c r="O78" s="39">
        <v>16650400</v>
      </c>
      <c r="P78" s="40">
        <v>2.4639999999999999E-2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93.4</v>
      </c>
      <c r="F79" s="37">
        <v>93.566666666666677</v>
      </c>
      <c r="G79" s="38">
        <v>92.933333333333351</v>
      </c>
      <c r="H79" s="38">
        <v>92.466666666666669</v>
      </c>
      <c r="I79" s="38">
        <v>91.833333333333343</v>
      </c>
      <c r="J79" s="38">
        <v>94.03333333333336</v>
      </c>
      <c r="K79" s="38">
        <v>94.666666666666686</v>
      </c>
      <c r="L79" s="38">
        <v>95.133333333333368</v>
      </c>
      <c r="M79" s="28">
        <v>94.2</v>
      </c>
      <c r="N79" s="28">
        <v>93.1</v>
      </c>
      <c r="O79" s="39">
        <v>58733850</v>
      </c>
      <c r="P79" s="40">
        <v>4.2383890873660277E-2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435.2</v>
      </c>
      <c r="F80" s="37">
        <v>431.7166666666667</v>
      </c>
      <c r="G80" s="38">
        <v>427.13333333333338</v>
      </c>
      <c r="H80" s="38">
        <v>419.06666666666666</v>
      </c>
      <c r="I80" s="38">
        <v>414.48333333333335</v>
      </c>
      <c r="J80" s="38">
        <v>439.78333333333342</v>
      </c>
      <c r="K80" s="38">
        <v>444.36666666666667</v>
      </c>
      <c r="L80" s="38">
        <v>452.43333333333345</v>
      </c>
      <c r="M80" s="28">
        <v>436.3</v>
      </c>
      <c r="N80" s="28">
        <v>423.65</v>
      </c>
      <c r="O80" s="39">
        <v>5865150</v>
      </c>
      <c r="P80" s="40">
        <v>-4.3884030092837874E-2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44.25</v>
      </c>
      <c r="F81" s="37">
        <v>44</v>
      </c>
      <c r="G81" s="38">
        <v>43.55</v>
      </c>
      <c r="H81" s="38">
        <v>42.849999999999994</v>
      </c>
      <c r="I81" s="38">
        <v>42.399999999999991</v>
      </c>
      <c r="J81" s="38">
        <v>44.7</v>
      </c>
      <c r="K81" s="38">
        <v>45.150000000000006</v>
      </c>
      <c r="L81" s="38">
        <v>45.850000000000009</v>
      </c>
      <c r="M81" s="28">
        <v>44.45</v>
      </c>
      <c r="N81" s="28">
        <v>43.3</v>
      </c>
      <c r="O81" s="39">
        <v>157342500</v>
      </c>
      <c r="P81" s="40">
        <v>9.0909090909090905E-3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601.25</v>
      </c>
      <c r="F82" s="37">
        <v>599.26666666666665</v>
      </c>
      <c r="G82" s="38">
        <v>595.5333333333333</v>
      </c>
      <c r="H82" s="38">
        <v>589.81666666666661</v>
      </c>
      <c r="I82" s="38">
        <v>586.08333333333326</v>
      </c>
      <c r="J82" s="38">
        <v>604.98333333333335</v>
      </c>
      <c r="K82" s="38">
        <v>608.7166666666667</v>
      </c>
      <c r="L82" s="38">
        <v>614.43333333333339</v>
      </c>
      <c r="M82" s="28">
        <v>603</v>
      </c>
      <c r="N82" s="28">
        <v>593.54999999999995</v>
      </c>
      <c r="O82" s="39">
        <v>7668700</v>
      </c>
      <c r="P82" s="40">
        <v>-1.8469217970049918E-2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906.5</v>
      </c>
      <c r="F83" s="37">
        <v>905.4</v>
      </c>
      <c r="G83" s="38">
        <v>901.25</v>
      </c>
      <c r="H83" s="38">
        <v>896</v>
      </c>
      <c r="I83" s="38">
        <v>891.85</v>
      </c>
      <c r="J83" s="38">
        <v>910.65</v>
      </c>
      <c r="K83" s="38">
        <v>914.79999999999984</v>
      </c>
      <c r="L83" s="38">
        <v>920.05</v>
      </c>
      <c r="M83" s="28">
        <v>909.55</v>
      </c>
      <c r="N83" s="28">
        <v>900.15</v>
      </c>
      <c r="O83" s="39">
        <v>4993000</v>
      </c>
      <c r="P83" s="40">
        <v>-1.9249656256138285E-2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1311.95</v>
      </c>
      <c r="F84" s="37">
        <v>1314.4166666666667</v>
      </c>
      <c r="G84" s="38">
        <v>1299.0333333333335</v>
      </c>
      <c r="H84" s="38">
        <v>1286.1166666666668</v>
      </c>
      <c r="I84" s="38">
        <v>1270.7333333333336</v>
      </c>
      <c r="J84" s="38">
        <v>1327.3333333333335</v>
      </c>
      <c r="K84" s="38">
        <v>1342.7166666666667</v>
      </c>
      <c r="L84" s="38">
        <v>1355.6333333333334</v>
      </c>
      <c r="M84" s="28">
        <v>1329.8</v>
      </c>
      <c r="N84" s="28">
        <v>1301.5</v>
      </c>
      <c r="O84" s="39">
        <v>4451200</v>
      </c>
      <c r="P84" s="40">
        <v>1.6006345474569597E-2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337.3</v>
      </c>
      <c r="F85" s="37">
        <v>338.20000000000005</v>
      </c>
      <c r="G85" s="38">
        <v>335.55000000000007</v>
      </c>
      <c r="H85" s="38">
        <v>333.8</v>
      </c>
      <c r="I85" s="38">
        <v>331.15000000000003</v>
      </c>
      <c r="J85" s="38">
        <v>339.9500000000001</v>
      </c>
      <c r="K85" s="38">
        <v>342.60000000000008</v>
      </c>
      <c r="L85" s="38">
        <v>344.35000000000014</v>
      </c>
      <c r="M85" s="28">
        <v>340.85</v>
      </c>
      <c r="N85" s="28">
        <v>336.45</v>
      </c>
      <c r="O85" s="39">
        <v>7372000</v>
      </c>
      <c r="P85" s="40">
        <v>-7.2717479127390253E-3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1827.6</v>
      </c>
      <c r="F86" s="37">
        <v>1826.7833333333335</v>
      </c>
      <c r="G86" s="38">
        <v>1816.666666666667</v>
      </c>
      <c r="H86" s="38">
        <v>1805.7333333333333</v>
      </c>
      <c r="I86" s="38">
        <v>1795.6166666666668</v>
      </c>
      <c r="J86" s="38">
        <v>1837.7166666666672</v>
      </c>
      <c r="K86" s="38">
        <v>1847.8333333333335</v>
      </c>
      <c r="L86" s="38">
        <v>1858.7666666666673</v>
      </c>
      <c r="M86" s="28">
        <v>1836.9</v>
      </c>
      <c r="N86" s="28">
        <v>1815.85</v>
      </c>
      <c r="O86" s="39">
        <v>7179150</v>
      </c>
      <c r="P86" s="40">
        <v>2.6535756932466498E-3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520.79999999999995</v>
      </c>
      <c r="F87" s="37">
        <v>516.45000000000005</v>
      </c>
      <c r="G87" s="38">
        <v>511.05000000000007</v>
      </c>
      <c r="H87" s="38">
        <v>501.3</v>
      </c>
      <c r="I87" s="38">
        <v>495.90000000000003</v>
      </c>
      <c r="J87" s="38">
        <v>526.20000000000005</v>
      </c>
      <c r="K87" s="38">
        <v>531.60000000000014</v>
      </c>
      <c r="L87" s="38">
        <v>541.35000000000014</v>
      </c>
      <c r="M87" s="28">
        <v>521.85</v>
      </c>
      <c r="N87" s="28">
        <v>506.7</v>
      </c>
      <c r="O87" s="39">
        <v>4867500</v>
      </c>
      <c r="P87" s="40">
        <v>-2.9169783096484669E-2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2776.1</v>
      </c>
      <c r="F88" s="37">
        <v>2764.2999999999997</v>
      </c>
      <c r="G88" s="38">
        <v>2747.3999999999996</v>
      </c>
      <c r="H88" s="38">
        <v>2718.7</v>
      </c>
      <c r="I88" s="38">
        <v>2701.7999999999997</v>
      </c>
      <c r="J88" s="38">
        <v>2792.9999999999995</v>
      </c>
      <c r="K88" s="38">
        <v>2809.9</v>
      </c>
      <c r="L88" s="38">
        <v>2838.5999999999995</v>
      </c>
      <c r="M88" s="28">
        <v>2781.2</v>
      </c>
      <c r="N88" s="28">
        <v>2735.6</v>
      </c>
      <c r="O88" s="39">
        <v>3537175</v>
      </c>
      <c r="P88" s="40">
        <v>1.3446853082514137E-3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1221.9000000000001</v>
      </c>
      <c r="F89" s="37">
        <v>1221.6500000000001</v>
      </c>
      <c r="G89" s="38">
        <v>1211.3500000000001</v>
      </c>
      <c r="H89" s="38">
        <v>1200.8</v>
      </c>
      <c r="I89" s="38">
        <v>1190.5</v>
      </c>
      <c r="J89" s="38">
        <v>1232.2000000000003</v>
      </c>
      <c r="K89" s="38">
        <v>1242.5000000000005</v>
      </c>
      <c r="L89" s="38">
        <v>1253.0500000000004</v>
      </c>
      <c r="M89" s="28">
        <v>1231.95</v>
      </c>
      <c r="N89" s="28">
        <v>1211.0999999999999</v>
      </c>
      <c r="O89" s="39">
        <v>4540000</v>
      </c>
      <c r="P89" s="40">
        <v>-2.144627653842009E-2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1108.55</v>
      </c>
      <c r="F90" s="37">
        <v>1110.7833333333333</v>
      </c>
      <c r="G90" s="38">
        <v>1103.8666666666666</v>
      </c>
      <c r="H90" s="38">
        <v>1099.1833333333332</v>
      </c>
      <c r="I90" s="38">
        <v>1092.2666666666664</v>
      </c>
      <c r="J90" s="38">
        <v>1115.4666666666667</v>
      </c>
      <c r="K90" s="38">
        <v>1122.3833333333337</v>
      </c>
      <c r="L90" s="38">
        <v>1127.0666666666668</v>
      </c>
      <c r="M90" s="28">
        <v>1117.7</v>
      </c>
      <c r="N90" s="28">
        <v>1106.0999999999999</v>
      </c>
      <c r="O90" s="39">
        <v>10006500</v>
      </c>
      <c r="P90" s="40">
        <v>-2.6093473225235045E-2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2686.85</v>
      </c>
      <c r="F91" s="37">
        <v>2684.1166666666668</v>
      </c>
      <c r="G91" s="38">
        <v>2670.9833333333336</v>
      </c>
      <c r="H91" s="38">
        <v>2655.1166666666668</v>
      </c>
      <c r="I91" s="38">
        <v>2641.9833333333336</v>
      </c>
      <c r="J91" s="38">
        <v>2699.9833333333336</v>
      </c>
      <c r="K91" s="38">
        <v>2713.1166666666668</v>
      </c>
      <c r="L91" s="38">
        <v>2728.9833333333336</v>
      </c>
      <c r="M91" s="28">
        <v>2697.25</v>
      </c>
      <c r="N91" s="28">
        <v>2668.25</v>
      </c>
      <c r="O91" s="39">
        <v>14748600</v>
      </c>
      <c r="P91" s="40">
        <v>-1.2593143063728936E-2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2287.9499999999998</v>
      </c>
      <c r="F92" s="37">
        <v>2279.1</v>
      </c>
      <c r="G92" s="38">
        <v>2260.3999999999996</v>
      </c>
      <c r="H92" s="38">
        <v>2232.85</v>
      </c>
      <c r="I92" s="38">
        <v>2214.1499999999996</v>
      </c>
      <c r="J92" s="38">
        <v>2306.6499999999996</v>
      </c>
      <c r="K92" s="38">
        <v>2325.3499999999995</v>
      </c>
      <c r="L92" s="38">
        <v>2352.8999999999996</v>
      </c>
      <c r="M92" s="28">
        <v>2297.8000000000002</v>
      </c>
      <c r="N92" s="28">
        <v>2251.5500000000002</v>
      </c>
      <c r="O92" s="39">
        <v>1579200</v>
      </c>
      <c r="P92" s="40">
        <v>-1.4601272931486334E-2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1629</v>
      </c>
      <c r="F93" s="37">
        <v>1624.8666666666668</v>
      </c>
      <c r="G93" s="38">
        <v>1614.1833333333336</v>
      </c>
      <c r="H93" s="38">
        <v>1599.3666666666668</v>
      </c>
      <c r="I93" s="38">
        <v>1588.6833333333336</v>
      </c>
      <c r="J93" s="38">
        <v>1639.6833333333336</v>
      </c>
      <c r="K93" s="38">
        <v>1650.366666666667</v>
      </c>
      <c r="L93" s="38">
        <v>1665.1833333333336</v>
      </c>
      <c r="M93" s="28">
        <v>1635.55</v>
      </c>
      <c r="N93" s="28">
        <v>1610.05</v>
      </c>
      <c r="O93" s="39">
        <v>64700350</v>
      </c>
      <c r="P93" s="40">
        <v>1.2511703123670099E-3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582.1</v>
      </c>
      <c r="F94" s="37">
        <v>581.6</v>
      </c>
      <c r="G94" s="38">
        <v>578.80000000000007</v>
      </c>
      <c r="H94" s="38">
        <v>575.5</v>
      </c>
      <c r="I94" s="38">
        <v>572.70000000000005</v>
      </c>
      <c r="J94" s="38">
        <v>584.90000000000009</v>
      </c>
      <c r="K94" s="38">
        <v>587.70000000000005</v>
      </c>
      <c r="L94" s="38">
        <v>591.00000000000011</v>
      </c>
      <c r="M94" s="28">
        <v>584.4</v>
      </c>
      <c r="N94" s="28">
        <v>578.29999999999995</v>
      </c>
      <c r="O94" s="39">
        <v>13217600</v>
      </c>
      <c r="P94" s="40">
        <v>-8.0898134389962035E-3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2762.25</v>
      </c>
      <c r="F95" s="37">
        <v>2767.3333333333335</v>
      </c>
      <c r="G95" s="38">
        <v>2748.1166666666668</v>
      </c>
      <c r="H95" s="38">
        <v>2733.9833333333331</v>
      </c>
      <c r="I95" s="38">
        <v>2714.7666666666664</v>
      </c>
      <c r="J95" s="38">
        <v>2781.4666666666672</v>
      </c>
      <c r="K95" s="38">
        <v>2800.6833333333334</v>
      </c>
      <c r="L95" s="38">
        <v>2814.8166666666675</v>
      </c>
      <c r="M95" s="28">
        <v>2786.55</v>
      </c>
      <c r="N95" s="28">
        <v>2753.2</v>
      </c>
      <c r="O95" s="39">
        <v>2839800</v>
      </c>
      <c r="P95" s="40">
        <v>9.1684434968017058E-3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471.85</v>
      </c>
      <c r="F96" s="37">
        <v>468.95</v>
      </c>
      <c r="G96" s="38">
        <v>464.9</v>
      </c>
      <c r="H96" s="38">
        <v>457.95</v>
      </c>
      <c r="I96" s="38">
        <v>453.9</v>
      </c>
      <c r="J96" s="38">
        <v>475.9</v>
      </c>
      <c r="K96" s="38">
        <v>479.95000000000005</v>
      </c>
      <c r="L96" s="38">
        <v>486.9</v>
      </c>
      <c r="M96" s="28">
        <v>473</v>
      </c>
      <c r="N96" s="28">
        <v>462</v>
      </c>
      <c r="O96" s="39">
        <v>19923500</v>
      </c>
      <c r="P96" s="40">
        <v>2.0420183561419322E-2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119.1</v>
      </c>
      <c r="F97" s="37">
        <v>118.46666666666665</v>
      </c>
      <c r="G97" s="38">
        <v>117.5333333333333</v>
      </c>
      <c r="H97" s="38">
        <v>115.96666666666665</v>
      </c>
      <c r="I97" s="38">
        <v>115.0333333333333</v>
      </c>
      <c r="J97" s="38">
        <v>120.0333333333333</v>
      </c>
      <c r="K97" s="38">
        <v>120.96666666666667</v>
      </c>
      <c r="L97" s="38">
        <v>122.5333333333333</v>
      </c>
      <c r="M97" s="28">
        <v>119.4</v>
      </c>
      <c r="N97" s="28">
        <v>116.9</v>
      </c>
      <c r="O97" s="39">
        <v>21007300</v>
      </c>
      <c r="P97" s="40">
        <v>-5.2231314164488387E-3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236.5</v>
      </c>
      <c r="F98" s="37">
        <v>236.05000000000004</v>
      </c>
      <c r="G98" s="38">
        <v>233.00000000000009</v>
      </c>
      <c r="H98" s="38">
        <v>229.50000000000006</v>
      </c>
      <c r="I98" s="38">
        <v>226.4500000000001</v>
      </c>
      <c r="J98" s="38">
        <v>239.55000000000007</v>
      </c>
      <c r="K98" s="38">
        <v>242.60000000000002</v>
      </c>
      <c r="L98" s="38">
        <v>246.10000000000005</v>
      </c>
      <c r="M98" s="28">
        <v>239.1</v>
      </c>
      <c r="N98" s="28">
        <v>232.55</v>
      </c>
      <c r="O98" s="39">
        <v>21959100</v>
      </c>
      <c r="P98" s="40">
        <v>-3.1785714285714285E-2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2720.4</v>
      </c>
      <c r="F99" s="37">
        <v>2719.7333333333336</v>
      </c>
      <c r="G99" s="38">
        <v>2706.8166666666671</v>
      </c>
      <c r="H99" s="38">
        <v>2693.2333333333336</v>
      </c>
      <c r="I99" s="38">
        <v>2680.3166666666671</v>
      </c>
      <c r="J99" s="38">
        <v>2733.3166666666671</v>
      </c>
      <c r="K99" s="38">
        <v>2746.2333333333331</v>
      </c>
      <c r="L99" s="38">
        <v>2759.8166666666671</v>
      </c>
      <c r="M99" s="28">
        <v>2732.65</v>
      </c>
      <c r="N99" s="28">
        <v>2706.15</v>
      </c>
      <c r="O99" s="39">
        <v>7233300</v>
      </c>
      <c r="P99" s="40">
        <v>-3.8176160842508376E-2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41972.6</v>
      </c>
      <c r="F100" s="37">
        <v>41718.450000000004</v>
      </c>
      <c r="G100" s="38">
        <v>41354.150000000009</v>
      </c>
      <c r="H100" s="38">
        <v>40735.700000000004</v>
      </c>
      <c r="I100" s="38">
        <v>40371.400000000009</v>
      </c>
      <c r="J100" s="38">
        <v>42336.900000000009</v>
      </c>
      <c r="K100" s="38">
        <v>42701.200000000012</v>
      </c>
      <c r="L100" s="38">
        <v>43319.650000000009</v>
      </c>
      <c r="M100" s="28">
        <v>42082.75</v>
      </c>
      <c r="N100" s="28">
        <v>41100</v>
      </c>
      <c r="O100" s="39">
        <v>33165</v>
      </c>
      <c r="P100" s="40">
        <v>1.9833948339483393E-2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141.05000000000001</v>
      </c>
      <c r="F101" s="37">
        <v>142.68333333333334</v>
      </c>
      <c r="G101" s="38">
        <v>138.61666666666667</v>
      </c>
      <c r="H101" s="38">
        <v>136.18333333333334</v>
      </c>
      <c r="I101" s="38">
        <v>132.11666666666667</v>
      </c>
      <c r="J101" s="38">
        <v>145.11666666666667</v>
      </c>
      <c r="K101" s="38">
        <v>149.18333333333334</v>
      </c>
      <c r="L101" s="38">
        <v>151.61666666666667</v>
      </c>
      <c r="M101" s="28">
        <v>146.75</v>
      </c>
      <c r="N101" s="28">
        <v>140.25</v>
      </c>
      <c r="O101" s="39">
        <v>44008000</v>
      </c>
      <c r="P101" s="40">
        <v>-1.9866369710467707E-2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937.4</v>
      </c>
      <c r="F102" s="37">
        <v>935.5</v>
      </c>
      <c r="G102" s="38">
        <v>932</v>
      </c>
      <c r="H102" s="38">
        <v>926.6</v>
      </c>
      <c r="I102" s="38">
        <v>923.1</v>
      </c>
      <c r="J102" s="38">
        <v>940.9</v>
      </c>
      <c r="K102" s="38">
        <v>944.4</v>
      </c>
      <c r="L102" s="38">
        <v>949.8</v>
      </c>
      <c r="M102" s="28">
        <v>939</v>
      </c>
      <c r="N102" s="28">
        <v>930.1</v>
      </c>
      <c r="O102" s="39">
        <v>70843900</v>
      </c>
      <c r="P102" s="40">
        <v>-1.350782125199909E-2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1257</v>
      </c>
      <c r="F103" s="37">
        <v>1259.1166666666666</v>
      </c>
      <c r="G103" s="38">
        <v>1250.7833333333331</v>
      </c>
      <c r="H103" s="38">
        <v>1244.5666666666666</v>
      </c>
      <c r="I103" s="38">
        <v>1236.2333333333331</v>
      </c>
      <c r="J103" s="38">
        <v>1265.333333333333</v>
      </c>
      <c r="K103" s="38">
        <v>1273.6666666666665</v>
      </c>
      <c r="L103" s="38">
        <v>1279.883333333333</v>
      </c>
      <c r="M103" s="28">
        <v>1267.45</v>
      </c>
      <c r="N103" s="28">
        <v>1252.9000000000001</v>
      </c>
      <c r="O103" s="39">
        <v>3493075</v>
      </c>
      <c r="P103" s="40">
        <v>-4.7182935311847904E-2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466.2</v>
      </c>
      <c r="F104" s="37">
        <v>466.16666666666669</v>
      </c>
      <c r="G104" s="38">
        <v>463.38333333333338</v>
      </c>
      <c r="H104" s="38">
        <v>460.56666666666672</v>
      </c>
      <c r="I104" s="38">
        <v>457.78333333333342</v>
      </c>
      <c r="J104" s="38">
        <v>468.98333333333335</v>
      </c>
      <c r="K104" s="38">
        <v>471.76666666666665</v>
      </c>
      <c r="L104" s="38">
        <v>474.58333333333331</v>
      </c>
      <c r="M104" s="28">
        <v>468.95</v>
      </c>
      <c r="N104" s="28">
        <v>463.35</v>
      </c>
      <c r="O104" s="39">
        <v>17991000</v>
      </c>
      <c r="P104" s="40">
        <v>6.1236473450213911E-3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8.1</v>
      </c>
      <c r="F105" s="37">
        <v>8.1</v>
      </c>
      <c r="G105" s="38">
        <v>8.0499999999999989</v>
      </c>
      <c r="H105" s="38">
        <v>8</v>
      </c>
      <c r="I105" s="38">
        <v>7.9499999999999993</v>
      </c>
      <c r="J105" s="38">
        <v>8.1499999999999986</v>
      </c>
      <c r="K105" s="38">
        <v>8.1999999999999993</v>
      </c>
      <c r="L105" s="38">
        <v>8.2499999999999982</v>
      </c>
      <c r="M105" s="28">
        <v>8.15</v>
      </c>
      <c r="N105" s="28">
        <v>8.0500000000000007</v>
      </c>
      <c r="O105" s="39">
        <v>549570000</v>
      </c>
      <c r="P105" s="40">
        <v>7.0548999486916364E-3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84.85</v>
      </c>
      <c r="F106" s="37">
        <v>84.466666666666654</v>
      </c>
      <c r="G106" s="38">
        <v>83.933333333333309</v>
      </c>
      <c r="H106" s="38">
        <v>83.016666666666652</v>
      </c>
      <c r="I106" s="38">
        <v>82.483333333333306</v>
      </c>
      <c r="J106" s="38">
        <v>85.383333333333312</v>
      </c>
      <c r="K106" s="38">
        <v>85.916666666666643</v>
      </c>
      <c r="L106" s="38">
        <v>86.833333333333314</v>
      </c>
      <c r="M106" s="28">
        <v>85</v>
      </c>
      <c r="N106" s="28">
        <v>83.55</v>
      </c>
      <c r="O106" s="39">
        <v>106260000</v>
      </c>
      <c r="P106" s="40">
        <v>3.7657691583505931E-4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60.1</v>
      </c>
      <c r="F107" s="37">
        <v>59.966666666666669</v>
      </c>
      <c r="G107" s="38">
        <v>59.63333333333334</v>
      </c>
      <c r="H107" s="38">
        <v>59.166666666666671</v>
      </c>
      <c r="I107" s="38">
        <v>58.833333333333343</v>
      </c>
      <c r="J107" s="38">
        <v>60.433333333333337</v>
      </c>
      <c r="K107" s="38">
        <v>60.766666666666666</v>
      </c>
      <c r="L107" s="38">
        <v>61.233333333333334</v>
      </c>
      <c r="M107" s="28">
        <v>60.3</v>
      </c>
      <c r="N107" s="28">
        <v>59.5</v>
      </c>
      <c r="O107" s="39">
        <v>174045000</v>
      </c>
      <c r="P107" s="40">
        <v>1.2743301038666317E-2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149.25</v>
      </c>
      <c r="F108" s="37">
        <v>148.71666666666667</v>
      </c>
      <c r="G108" s="38">
        <v>147.73333333333335</v>
      </c>
      <c r="H108" s="38">
        <v>146.21666666666667</v>
      </c>
      <c r="I108" s="38">
        <v>145.23333333333335</v>
      </c>
      <c r="J108" s="38">
        <v>150.23333333333335</v>
      </c>
      <c r="K108" s="38">
        <v>151.21666666666664</v>
      </c>
      <c r="L108" s="38">
        <v>152.73333333333335</v>
      </c>
      <c r="M108" s="28">
        <v>149.69999999999999</v>
      </c>
      <c r="N108" s="28">
        <v>147.19999999999999</v>
      </c>
      <c r="O108" s="39">
        <v>55466250</v>
      </c>
      <c r="P108" s="40">
        <v>-4.5093552295059902E-3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440.1</v>
      </c>
      <c r="F109" s="37">
        <v>439.03333333333336</v>
      </c>
      <c r="G109" s="38">
        <v>436.26666666666671</v>
      </c>
      <c r="H109" s="38">
        <v>432.43333333333334</v>
      </c>
      <c r="I109" s="38">
        <v>429.66666666666669</v>
      </c>
      <c r="J109" s="38">
        <v>442.86666666666673</v>
      </c>
      <c r="K109" s="38">
        <v>445.63333333333338</v>
      </c>
      <c r="L109" s="38">
        <v>449.46666666666675</v>
      </c>
      <c r="M109" s="28">
        <v>441.8</v>
      </c>
      <c r="N109" s="28">
        <v>435.2</v>
      </c>
      <c r="O109" s="39">
        <v>8404000</v>
      </c>
      <c r="P109" s="40">
        <v>-1.276045873041512E-2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328.9</v>
      </c>
      <c r="F110" s="37">
        <v>328.51666666666665</v>
      </c>
      <c r="G110" s="38">
        <v>327.13333333333333</v>
      </c>
      <c r="H110" s="38">
        <v>325.36666666666667</v>
      </c>
      <c r="I110" s="38">
        <v>323.98333333333335</v>
      </c>
      <c r="J110" s="38">
        <v>330.2833333333333</v>
      </c>
      <c r="K110" s="38">
        <v>331.66666666666663</v>
      </c>
      <c r="L110" s="38">
        <v>333.43333333333328</v>
      </c>
      <c r="M110" s="28">
        <v>329.9</v>
      </c>
      <c r="N110" s="28">
        <v>326.75</v>
      </c>
      <c r="O110" s="39">
        <v>34992360</v>
      </c>
      <c r="P110" s="40">
        <v>-3.6281459542662528E-2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249.35</v>
      </c>
      <c r="F111" s="37">
        <v>248.20000000000002</v>
      </c>
      <c r="G111" s="38">
        <v>245.80000000000004</v>
      </c>
      <c r="H111" s="38">
        <v>242.25000000000003</v>
      </c>
      <c r="I111" s="38">
        <v>239.85000000000005</v>
      </c>
      <c r="J111" s="38">
        <v>251.75000000000003</v>
      </c>
      <c r="K111" s="38">
        <v>254.15</v>
      </c>
      <c r="L111" s="38">
        <v>257.70000000000005</v>
      </c>
      <c r="M111" s="28">
        <v>250.6</v>
      </c>
      <c r="N111" s="28">
        <v>244.65</v>
      </c>
      <c r="O111" s="39">
        <v>16965000</v>
      </c>
      <c r="P111" s="40">
        <v>-1.4321819713563605E-2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4455.5</v>
      </c>
      <c r="F112" s="37">
        <v>4435.8</v>
      </c>
      <c r="G112" s="38">
        <v>4408.4000000000005</v>
      </c>
      <c r="H112" s="38">
        <v>4361.3</v>
      </c>
      <c r="I112" s="38">
        <v>4333.9000000000005</v>
      </c>
      <c r="J112" s="38">
        <v>4482.9000000000005</v>
      </c>
      <c r="K112" s="38">
        <v>4510.3</v>
      </c>
      <c r="L112" s="38">
        <v>4557.4000000000005</v>
      </c>
      <c r="M112" s="28">
        <v>4463.2</v>
      </c>
      <c r="N112" s="28">
        <v>4388.7</v>
      </c>
      <c r="O112" s="39">
        <v>274950</v>
      </c>
      <c r="P112" s="40">
        <v>-1.0793308148947653E-2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2030</v>
      </c>
      <c r="F113" s="37">
        <v>2015.2333333333333</v>
      </c>
      <c r="G113" s="38">
        <v>1995.4666666666667</v>
      </c>
      <c r="H113" s="38">
        <v>1960.9333333333334</v>
      </c>
      <c r="I113" s="38">
        <v>1941.1666666666667</v>
      </c>
      <c r="J113" s="38">
        <v>2049.7666666666664</v>
      </c>
      <c r="K113" s="38">
        <v>2069.5333333333338</v>
      </c>
      <c r="L113" s="38">
        <v>2104.0666666666666</v>
      </c>
      <c r="M113" s="28">
        <v>2035</v>
      </c>
      <c r="N113" s="28">
        <v>1980.7</v>
      </c>
      <c r="O113" s="39">
        <v>3074400</v>
      </c>
      <c r="P113" s="40">
        <v>-1.6601093944918915E-2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1200.0999999999999</v>
      </c>
      <c r="F114" s="37">
        <v>1191.8833333333334</v>
      </c>
      <c r="G114" s="38">
        <v>1179.8166666666668</v>
      </c>
      <c r="H114" s="38">
        <v>1159.5333333333333</v>
      </c>
      <c r="I114" s="38">
        <v>1147.4666666666667</v>
      </c>
      <c r="J114" s="38">
        <v>1212.166666666667</v>
      </c>
      <c r="K114" s="38">
        <v>1224.2333333333336</v>
      </c>
      <c r="L114" s="38">
        <v>1244.5166666666671</v>
      </c>
      <c r="M114" s="28">
        <v>1203.95</v>
      </c>
      <c r="N114" s="28">
        <v>1171.5999999999999</v>
      </c>
      <c r="O114" s="39">
        <v>30682350</v>
      </c>
      <c r="P114" s="40">
        <v>1.5958397902014542E-2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196.15</v>
      </c>
      <c r="F115" s="37">
        <v>196.48333333333335</v>
      </c>
      <c r="G115" s="38">
        <v>195.3666666666667</v>
      </c>
      <c r="H115" s="38">
        <v>194.58333333333334</v>
      </c>
      <c r="I115" s="38">
        <v>193.4666666666667</v>
      </c>
      <c r="J115" s="38">
        <v>197.26666666666671</v>
      </c>
      <c r="K115" s="38">
        <v>198.38333333333338</v>
      </c>
      <c r="L115" s="38">
        <v>199.16666666666671</v>
      </c>
      <c r="M115" s="28">
        <v>197.6</v>
      </c>
      <c r="N115" s="28">
        <v>195.7</v>
      </c>
      <c r="O115" s="39">
        <v>13980400</v>
      </c>
      <c r="P115" s="40">
        <v>-4.0040040040040042E-4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1623.6</v>
      </c>
      <c r="F116" s="37">
        <v>1618.8</v>
      </c>
      <c r="G116" s="38">
        <v>1610.8999999999999</v>
      </c>
      <c r="H116" s="38">
        <v>1598.1999999999998</v>
      </c>
      <c r="I116" s="38">
        <v>1590.2999999999997</v>
      </c>
      <c r="J116" s="38">
        <v>1631.5</v>
      </c>
      <c r="K116" s="38">
        <v>1639.4</v>
      </c>
      <c r="L116" s="38">
        <v>1652.1000000000001</v>
      </c>
      <c r="M116" s="28">
        <v>1626.7</v>
      </c>
      <c r="N116" s="28">
        <v>1606.1</v>
      </c>
      <c r="O116" s="39">
        <v>26189700</v>
      </c>
      <c r="P116" s="40">
        <v>-7.5636716396418249E-3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455.25</v>
      </c>
      <c r="F117" s="37">
        <v>453.10000000000008</v>
      </c>
      <c r="G117" s="38">
        <v>449.25000000000017</v>
      </c>
      <c r="H117" s="38">
        <v>443.25000000000011</v>
      </c>
      <c r="I117" s="38">
        <v>439.4000000000002</v>
      </c>
      <c r="J117" s="38">
        <v>459.10000000000014</v>
      </c>
      <c r="K117" s="38">
        <v>462.95000000000005</v>
      </c>
      <c r="L117" s="38">
        <v>468.9500000000001</v>
      </c>
      <c r="M117" s="28">
        <v>456.95</v>
      </c>
      <c r="N117" s="28">
        <v>447.1</v>
      </c>
      <c r="O117" s="39">
        <v>5163500</v>
      </c>
      <c r="P117" s="40">
        <v>8.397617420173812E-3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77.3</v>
      </c>
      <c r="F118" s="37">
        <v>77.400000000000006</v>
      </c>
      <c r="G118" s="38">
        <v>76.800000000000011</v>
      </c>
      <c r="H118" s="38">
        <v>76.300000000000011</v>
      </c>
      <c r="I118" s="38">
        <v>75.700000000000017</v>
      </c>
      <c r="J118" s="38">
        <v>77.900000000000006</v>
      </c>
      <c r="K118" s="38">
        <v>78.5</v>
      </c>
      <c r="L118" s="38">
        <v>79</v>
      </c>
      <c r="M118" s="28">
        <v>78</v>
      </c>
      <c r="N118" s="28">
        <v>76.900000000000006</v>
      </c>
      <c r="O118" s="39">
        <v>78068250</v>
      </c>
      <c r="P118" s="40">
        <v>7.6768185250440475E-3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858.35</v>
      </c>
      <c r="F119" s="37">
        <v>859.81666666666672</v>
      </c>
      <c r="G119" s="38">
        <v>854.93333333333339</v>
      </c>
      <c r="H119" s="38">
        <v>851.51666666666665</v>
      </c>
      <c r="I119" s="38">
        <v>846.63333333333333</v>
      </c>
      <c r="J119" s="38">
        <v>863.23333333333346</v>
      </c>
      <c r="K119" s="38">
        <v>868.1166666666669</v>
      </c>
      <c r="L119" s="38">
        <v>871.53333333333353</v>
      </c>
      <c r="M119" s="28">
        <v>864.7</v>
      </c>
      <c r="N119" s="28">
        <v>856.4</v>
      </c>
      <c r="O119" s="39">
        <v>1888900</v>
      </c>
      <c r="P119" s="40">
        <v>-5.4757015742642025E-3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720.05</v>
      </c>
      <c r="F120" s="37">
        <v>718.35</v>
      </c>
      <c r="G120" s="38">
        <v>715.5</v>
      </c>
      <c r="H120" s="38">
        <v>710.94999999999993</v>
      </c>
      <c r="I120" s="38">
        <v>708.09999999999991</v>
      </c>
      <c r="J120" s="38">
        <v>722.90000000000009</v>
      </c>
      <c r="K120" s="38">
        <v>725.75000000000023</v>
      </c>
      <c r="L120" s="38">
        <v>730.30000000000018</v>
      </c>
      <c r="M120" s="28">
        <v>721.2</v>
      </c>
      <c r="N120" s="28">
        <v>713.8</v>
      </c>
      <c r="O120" s="39">
        <v>17614625</v>
      </c>
      <c r="P120" s="40">
        <v>-7.983048341792736E-3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341.15</v>
      </c>
      <c r="F121" s="37">
        <v>341.61666666666662</v>
      </c>
      <c r="G121" s="38">
        <v>339.33333333333326</v>
      </c>
      <c r="H121" s="38">
        <v>337.51666666666665</v>
      </c>
      <c r="I121" s="38">
        <v>335.23333333333329</v>
      </c>
      <c r="J121" s="38">
        <v>343.43333333333322</v>
      </c>
      <c r="K121" s="38">
        <v>345.71666666666664</v>
      </c>
      <c r="L121" s="38">
        <v>347.53333333333319</v>
      </c>
      <c r="M121" s="28">
        <v>343.9</v>
      </c>
      <c r="N121" s="28">
        <v>339.8</v>
      </c>
      <c r="O121" s="39">
        <v>81643200</v>
      </c>
      <c r="P121" s="40">
        <v>-3.281570465865807E-3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564.6</v>
      </c>
      <c r="F122" s="37">
        <v>565.66666666666663</v>
      </c>
      <c r="G122" s="38">
        <v>560.48333333333323</v>
      </c>
      <c r="H122" s="38">
        <v>556.36666666666656</v>
      </c>
      <c r="I122" s="38">
        <v>551.18333333333317</v>
      </c>
      <c r="J122" s="38">
        <v>569.7833333333333</v>
      </c>
      <c r="K122" s="38">
        <v>574.9666666666667</v>
      </c>
      <c r="L122" s="38">
        <v>579.08333333333337</v>
      </c>
      <c r="M122" s="28">
        <v>570.85</v>
      </c>
      <c r="N122" s="28">
        <v>561.54999999999995</v>
      </c>
      <c r="O122" s="39">
        <v>23877500</v>
      </c>
      <c r="P122" s="40">
        <v>1.7308409224050702E-2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3209.1</v>
      </c>
      <c r="F123" s="37">
        <v>3217.6999999999994</v>
      </c>
      <c r="G123" s="38">
        <v>3185.4499999999989</v>
      </c>
      <c r="H123" s="38">
        <v>3161.7999999999997</v>
      </c>
      <c r="I123" s="38">
        <v>3129.5499999999993</v>
      </c>
      <c r="J123" s="38">
        <v>3241.3499999999985</v>
      </c>
      <c r="K123" s="38">
        <v>3273.5999999999995</v>
      </c>
      <c r="L123" s="38">
        <v>3297.2499999999982</v>
      </c>
      <c r="M123" s="28">
        <v>3249.95</v>
      </c>
      <c r="N123" s="28">
        <v>3194.05</v>
      </c>
      <c r="O123" s="39">
        <v>577500</v>
      </c>
      <c r="P123" s="40">
        <v>1.0940919037199124E-2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749.15</v>
      </c>
      <c r="F124" s="37">
        <v>746.75</v>
      </c>
      <c r="G124" s="38">
        <v>742.85</v>
      </c>
      <c r="H124" s="38">
        <v>736.55000000000007</v>
      </c>
      <c r="I124" s="38">
        <v>732.65000000000009</v>
      </c>
      <c r="J124" s="38">
        <v>753.05</v>
      </c>
      <c r="K124" s="38">
        <v>756.95</v>
      </c>
      <c r="L124" s="38">
        <v>763.24999999999989</v>
      </c>
      <c r="M124" s="28">
        <v>750.65</v>
      </c>
      <c r="N124" s="28">
        <v>740.45</v>
      </c>
      <c r="O124" s="39">
        <v>23823450</v>
      </c>
      <c r="P124" s="40">
        <v>7.7665467420478555E-3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541.4</v>
      </c>
      <c r="F125" s="37">
        <v>541.23333333333323</v>
      </c>
      <c r="G125" s="38">
        <v>535.76666666666642</v>
      </c>
      <c r="H125" s="38">
        <v>530.13333333333321</v>
      </c>
      <c r="I125" s="38">
        <v>524.6666666666664</v>
      </c>
      <c r="J125" s="38">
        <v>546.86666666666645</v>
      </c>
      <c r="K125" s="38">
        <v>552.33333333333337</v>
      </c>
      <c r="L125" s="38">
        <v>557.96666666666647</v>
      </c>
      <c r="M125" s="28">
        <v>546.70000000000005</v>
      </c>
      <c r="N125" s="28">
        <v>535.6</v>
      </c>
      <c r="O125" s="39">
        <v>14535000</v>
      </c>
      <c r="P125" s="40">
        <v>-3.43878954607978E-4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1913.3</v>
      </c>
      <c r="F126" s="37">
        <v>1913.55</v>
      </c>
      <c r="G126" s="38">
        <v>1891.8</v>
      </c>
      <c r="H126" s="38">
        <v>1870.3</v>
      </c>
      <c r="I126" s="38">
        <v>1848.55</v>
      </c>
      <c r="J126" s="38">
        <v>1935.05</v>
      </c>
      <c r="K126" s="38">
        <v>1956.8</v>
      </c>
      <c r="L126" s="38">
        <v>1978.3</v>
      </c>
      <c r="M126" s="28">
        <v>1935.3</v>
      </c>
      <c r="N126" s="28">
        <v>1892.05</v>
      </c>
      <c r="O126" s="39">
        <v>26880000</v>
      </c>
      <c r="P126" s="40">
        <v>0.14960225814729278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94.8</v>
      </c>
      <c r="F127" s="37">
        <v>94.899999999999991</v>
      </c>
      <c r="G127" s="38">
        <v>94.09999999999998</v>
      </c>
      <c r="H127" s="38">
        <v>93.399999999999991</v>
      </c>
      <c r="I127" s="38">
        <v>92.59999999999998</v>
      </c>
      <c r="J127" s="38">
        <v>95.59999999999998</v>
      </c>
      <c r="K127" s="38">
        <v>96.399999999999991</v>
      </c>
      <c r="L127" s="38">
        <v>97.09999999999998</v>
      </c>
      <c r="M127" s="28">
        <v>95.7</v>
      </c>
      <c r="N127" s="28">
        <v>94.2</v>
      </c>
      <c r="O127" s="39">
        <v>59487384</v>
      </c>
      <c r="P127" s="40">
        <v>-2.5437677689660334E-3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2440.6999999999998</v>
      </c>
      <c r="F128" s="37">
        <v>2441.0833333333335</v>
      </c>
      <c r="G128" s="38">
        <v>2423.2166666666672</v>
      </c>
      <c r="H128" s="38">
        <v>2405.7333333333336</v>
      </c>
      <c r="I128" s="38">
        <v>2387.8666666666672</v>
      </c>
      <c r="J128" s="38">
        <v>2458.5666666666671</v>
      </c>
      <c r="K128" s="38">
        <v>2476.4333333333329</v>
      </c>
      <c r="L128" s="38">
        <v>2493.916666666667</v>
      </c>
      <c r="M128" s="28">
        <v>2458.9499999999998</v>
      </c>
      <c r="N128" s="28">
        <v>2423.6</v>
      </c>
      <c r="O128" s="39">
        <v>940000</v>
      </c>
      <c r="P128" s="40">
        <v>3.0419292956974514E-2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416.3</v>
      </c>
      <c r="F129" s="37">
        <v>417.48333333333335</v>
      </c>
      <c r="G129" s="38">
        <v>413.81666666666672</v>
      </c>
      <c r="H129" s="38">
        <v>411.33333333333337</v>
      </c>
      <c r="I129" s="38">
        <v>407.66666666666674</v>
      </c>
      <c r="J129" s="38">
        <v>419.9666666666667</v>
      </c>
      <c r="K129" s="38">
        <v>423.63333333333333</v>
      </c>
      <c r="L129" s="38">
        <v>426.11666666666667</v>
      </c>
      <c r="M129" s="28">
        <v>421.15</v>
      </c>
      <c r="N129" s="28">
        <v>415</v>
      </c>
      <c r="O129" s="39">
        <v>9239900</v>
      </c>
      <c r="P129" s="40">
        <v>1.7587718332195326E-2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405.55</v>
      </c>
      <c r="F130" s="37">
        <v>404.65000000000003</v>
      </c>
      <c r="G130" s="38">
        <v>402.65000000000009</v>
      </c>
      <c r="H130" s="38">
        <v>399.75000000000006</v>
      </c>
      <c r="I130" s="38">
        <v>397.75000000000011</v>
      </c>
      <c r="J130" s="38">
        <v>407.55000000000007</v>
      </c>
      <c r="K130" s="38">
        <v>409.54999999999995</v>
      </c>
      <c r="L130" s="38">
        <v>412.45000000000005</v>
      </c>
      <c r="M130" s="28">
        <v>406.65</v>
      </c>
      <c r="N130" s="28">
        <v>401.75</v>
      </c>
      <c r="O130" s="39">
        <v>10594000</v>
      </c>
      <c r="P130" s="40">
        <v>9.5292548122736798E-3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2172.8000000000002</v>
      </c>
      <c r="F131" s="37">
        <v>2158.8333333333335</v>
      </c>
      <c r="G131" s="38">
        <v>2139.7666666666669</v>
      </c>
      <c r="H131" s="38">
        <v>2106.7333333333336</v>
      </c>
      <c r="I131" s="38">
        <v>2087.666666666667</v>
      </c>
      <c r="J131" s="38">
        <v>2191.8666666666668</v>
      </c>
      <c r="K131" s="38">
        <v>2210.9333333333334</v>
      </c>
      <c r="L131" s="38">
        <v>2243.9666666666667</v>
      </c>
      <c r="M131" s="28">
        <v>2177.9</v>
      </c>
      <c r="N131" s="28">
        <v>2125.8000000000002</v>
      </c>
      <c r="O131" s="39">
        <v>8096100</v>
      </c>
      <c r="P131" s="40">
        <v>1.7570981486369291E-2</v>
      </c>
    </row>
    <row r="132" spans="1:16" ht="12.75" customHeight="1">
      <c r="A132" s="28">
        <v>122</v>
      </c>
      <c r="B132" s="29" t="s">
        <v>86</v>
      </c>
      <c r="C132" s="30" t="s">
        <v>973</v>
      </c>
      <c r="D132" s="31">
        <v>44924</v>
      </c>
      <c r="E132" s="37">
        <v>4596.8999999999996</v>
      </c>
      <c r="F132" s="37">
        <v>4641.916666666667</v>
      </c>
      <c r="G132" s="38">
        <v>4544.9833333333336</v>
      </c>
      <c r="H132" s="38">
        <v>4493.0666666666666</v>
      </c>
      <c r="I132" s="38">
        <v>4396.1333333333332</v>
      </c>
      <c r="J132" s="38">
        <v>4693.8333333333339</v>
      </c>
      <c r="K132" s="38">
        <v>4790.7666666666664</v>
      </c>
      <c r="L132" s="38">
        <v>4842.6833333333343</v>
      </c>
      <c r="M132" s="28">
        <v>4738.8500000000004</v>
      </c>
      <c r="N132" s="28">
        <v>4590</v>
      </c>
      <c r="O132" s="39">
        <v>2001600</v>
      </c>
      <c r="P132" s="40">
        <v>0.11348464619492657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4117.8</v>
      </c>
      <c r="F133" s="37">
        <v>4104.9333333333334</v>
      </c>
      <c r="G133" s="38">
        <v>4074.916666666667</v>
      </c>
      <c r="H133" s="38">
        <v>4032.0333333333338</v>
      </c>
      <c r="I133" s="38">
        <v>4002.0166666666673</v>
      </c>
      <c r="J133" s="38">
        <v>4147.8166666666666</v>
      </c>
      <c r="K133" s="38">
        <v>4177.833333333333</v>
      </c>
      <c r="L133" s="38">
        <v>4220.7166666666662</v>
      </c>
      <c r="M133" s="28">
        <v>4134.95</v>
      </c>
      <c r="N133" s="28">
        <v>4062.05</v>
      </c>
      <c r="O133" s="39">
        <v>976000</v>
      </c>
      <c r="P133" s="40">
        <v>5.5635689264372555E-3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760.45</v>
      </c>
      <c r="F134" s="37">
        <v>764.96666666666658</v>
      </c>
      <c r="G134" s="38">
        <v>754.53333333333319</v>
      </c>
      <c r="H134" s="38">
        <v>748.61666666666656</v>
      </c>
      <c r="I134" s="38">
        <v>738.18333333333317</v>
      </c>
      <c r="J134" s="38">
        <v>770.88333333333321</v>
      </c>
      <c r="K134" s="38">
        <v>781.31666666666661</v>
      </c>
      <c r="L134" s="38">
        <v>787.23333333333323</v>
      </c>
      <c r="M134" s="28">
        <v>775.4</v>
      </c>
      <c r="N134" s="28">
        <v>759.05</v>
      </c>
      <c r="O134" s="39">
        <v>6335050</v>
      </c>
      <c r="P134" s="40">
        <v>7.9794427914525283E-3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1281.4000000000001</v>
      </c>
      <c r="F135" s="37">
        <v>1282.0333333333333</v>
      </c>
      <c r="G135" s="38">
        <v>1275.4666666666667</v>
      </c>
      <c r="H135" s="38">
        <v>1269.5333333333333</v>
      </c>
      <c r="I135" s="38">
        <v>1262.9666666666667</v>
      </c>
      <c r="J135" s="38">
        <v>1287.9666666666667</v>
      </c>
      <c r="K135" s="38">
        <v>1294.5333333333333</v>
      </c>
      <c r="L135" s="38">
        <v>1300.4666666666667</v>
      </c>
      <c r="M135" s="28">
        <v>1288.5999999999999</v>
      </c>
      <c r="N135" s="28">
        <v>1276.0999999999999</v>
      </c>
      <c r="O135" s="39">
        <v>11239200</v>
      </c>
      <c r="P135" s="40">
        <v>-2.3417067088376618E-2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241.55</v>
      </c>
      <c r="F136" s="37">
        <v>241.18333333333331</v>
      </c>
      <c r="G136" s="38">
        <v>239.56666666666661</v>
      </c>
      <c r="H136" s="38">
        <v>237.58333333333329</v>
      </c>
      <c r="I136" s="38">
        <v>235.96666666666658</v>
      </c>
      <c r="J136" s="38">
        <v>243.16666666666663</v>
      </c>
      <c r="K136" s="38">
        <v>244.78333333333336</v>
      </c>
      <c r="L136" s="38">
        <v>246.76666666666665</v>
      </c>
      <c r="M136" s="28">
        <v>242.8</v>
      </c>
      <c r="N136" s="28">
        <v>239.2</v>
      </c>
      <c r="O136" s="39">
        <v>20852000</v>
      </c>
      <c r="P136" s="40">
        <v>2.3762765121759621E-2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120</v>
      </c>
      <c r="F137" s="37">
        <v>120.08333333333333</v>
      </c>
      <c r="G137" s="38">
        <v>119.16666666666666</v>
      </c>
      <c r="H137" s="38">
        <v>118.33333333333333</v>
      </c>
      <c r="I137" s="38">
        <v>117.41666666666666</v>
      </c>
      <c r="J137" s="38">
        <v>120.91666666666666</v>
      </c>
      <c r="K137" s="38">
        <v>121.83333333333331</v>
      </c>
      <c r="L137" s="38">
        <v>122.66666666666666</v>
      </c>
      <c r="M137" s="28">
        <v>121</v>
      </c>
      <c r="N137" s="28">
        <v>119.25</v>
      </c>
      <c r="O137" s="39">
        <v>42666000</v>
      </c>
      <c r="P137" s="40">
        <v>9.2250922509225092E-3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514.1</v>
      </c>
      <c r="F138" s="37">
        <v>515.01666666666677</v>
      </c>
      <c r="G138" s="38">
        <v>510.08333333333348</v>
      </c>
      <c r="H138" s="38">
        <v>506.06666666666672</v>
      </c>
      <c r="I138" s="38">
        <v>501.13333333333344</v>
      </c>
      <c r="J138" s="38">
        <v>519.03333333333353</v>
      </c>
      <c r="K138" s="38">
        <v>523.9666666666667</v>
      </c>
      <c r="L138" s="38">
        <v>527.98333333333358</v>
      </c>
      <c r="M138" s="28">
        <v>519.95000000000005</v>
      </c>
      <c r="N138" s="28">
        <v>511</v>
      </c>
      <c r="O138" s="39">
        <v>8808000</v>
      </c>
      <c r="P138" s="40">
        <v>-2.310724480086992E-3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8755.15</v>
      </c>
      <c r="F139" s="37">
        <v>8738.4</v>
      </c>
      <c r="G139" s="38">
        <v>8691.7999999999993</v>
      </c>
      <c r="H139" s="38">
        <v>8628.4499999999989</v>
      </c>
      <c r="I139" s="38">
        <v>8581.8499999999985</v>
      </c>
      <c r="J139" s="38">
        <v>8801.75</v>
      </c>
      <c r="K139" s="38">
        <v>8848.3500000000022</v>
      </c>
      <c r="L139" s="38">
        <v>8911.7000000000007</v>
      </c>
      <c r="M139" s="28">
        <v>8785</v>
      </c>
      <c r="N139" s="28">
        <v>8675.0499999999993</v>
      </c>
      <c r="O139" s="39">
        <v>3558500</v>
      </c>
      <c r="P139" s="40">
        <v>4.7718545290264284E-3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948.85</v>
      </c>
      <c r="F140" s="37">
        <v>947</v>
      </c>
      <c r="G140" s="38">
        <v>941.9</v>
      </c>
      <c r="H140" s="38">
        <v>934.94999999999993</v>
      </c>
      <c r="I140" s="38">
        <v>929.84999999999991</v>
      </c>
      <c r="J140" s="38">
        <v>953.95</v>
      </c>
      <c r="K140" s="38">
        <v>959.05</v>
      </c>
      <c r="L140" s="38">
        <v>966.00000000000011</v>
      </c>
      <c r="M140" s="28">
        <v>952.1</v>
      </c>
      <c r="N140" s="28">
        <v>940.05</v>
      </c>
      <c r="O140" s="39">
        <v>16391875</v>
      </c>
      <c r="P140" s="40">
        <v>-1.7163200299793891E-2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1592.05</v>
      </c>
      <c r="F141" s="37">
        <v>1596.7333333333333</v>
      </c>
      <c r="G141" s="38">
        <v>1574.0666666666666</v>
      </c>
      <c r="H141" s="38">
        <v>1556.0833333333333</v>
      </c>
      <c r="I141" s="38">
        <v>1533.4166666666665</v>
      </c>
      <c r="J141" s="38">
        <v>1614.7166666666667</v>
      </c>
      <c r="K141" s="38">
        <v>1637.3833333333332</v>
      </c>
      <c r="L141" s="38">
        <v>1655.3666666666668</v>
      </c>
      <c r="M141" s="28">
        <v>1619.4</v>
      </c>
      <c r="N141" s="28">
        <v>1578.75</v>
      </c>
      <c r="O141" s="39">
        <v>2089200</v>
      </c>
      <c r="P141" s="40">
        <v>1.8327159290310001E-2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1439</v>
      </c>
      <c r="F142" s="37">
        <v>1440.9333333333334</v>
      </c>
      <c r="G142" s="38">
        <v>1431.1166666666668</v>
      </c>
      <c r="H142" s="38">
        <v>1423.2333333333333</v>
      </c>
      <c r="I142" s="38">
        <v>1413.4166666666667</v>
      </c>
      <c r="J142" s="38">
        <v>1448.8166666666668</v>
      </c>
      <c r="K142" s="38">
        <v>1458.6333333333334</v>
      </c>
      <c r="L142" s="38">
        <v>1466.5166666666669</v>
      </c>
      <c r="M142" s="28">
        <v>1450.75</v>
      </c>
      <c r="N142" s="28">
        <v>1433.05</v>
      </c>
      <c r="O142" s="39">
        <v>926900</v>
      </c>
      <c r="P142" s="40">
        <v>5.1383847549909253E-2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711.05</v>
      </c>
      <c r="F143" s="37">
        <v>710.38333333333333</v>
      </c>
      <c r="G143" s="38">
        <v>704.01666666666665</v>
      </c>
      <c r="H143" s="38">
        <v>696.98333333333335</v>
      </c>
      <c r="I143" s="38">
        <v>690.61666666666667</v>
      </c>
      <c r="J143" s="38">
        <v>717.41666666666663</v>
      </c>
      <c r="K143" s="38">
        <v>723.78333333333319</v>
      </c>
      <c r="L143" s="38">
        <v>730.81666666666661</v>
      </c>
      <c r="M143" s="28">
        <v>716.75</v>
      </c>
      <c r="N143" s="28">
        <v>703.35</v>
      </c>
      <c r="O143" s="39">
        <v>5885100</v>
      </c>
      <c r="P143" s="40">
        <v>1.1507094179421294E-2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889.8</v>
      </c>
      <c r="F144" s="37">
        <v>889.58333333333337</v>
      </c>
      <c r="G144" s="38">
        <v>883.51666666666677</v>
      </c>
      <c r="H144" s="38">
        <v>877.23333333333335</v>
      </c>
      <c r="I144" s="38">
        <v>871.16666666666674</v>
      </c>
      <c r="J144" s="38">
        <v>895.86666666666679</v>
      </c>
      <c r="K144" s="38">
        <v>901.93333333333339</v>
      </c>
      <c r="L144" s="38">
        <v>908.21666666666681</v>
      </c>
      <c r="M144" s="28">
        <v>895.65</v>
      </c>
      <c r="N144" s="28">
        <v>883.3</v>
      </c>
      <c r="O144" s="39">
        <v>2892000</v>
      </c>
      <c r="P144" s="40">
        <v>1.0906040268456376E-2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74.150000000000006</v>
      </c>
      <c r="F145" s="37">
        <v>74.066666666666677</v>
      </c>
      <c r="G145" s="38">
        <v>73.233333333333348</v>
      </c>
      <c r="H145" s="38">
        <v>72.316666666666677</v>
      </c>
      <c r="I145" s="38">
        <v>71.483333333333348</v>
      </c>
      <c r="J145" s="38">
        <v>74.983333333333348</v>
      </c>
      <c r="K145" s="38">
        <v>75.816666666666691</v>
      </c>
      <c r="L145" s="38">
        <v>76.733333333333348</v>
      </c>
      <c r="M145" s="28">
        <v>74.900000000000006</v>
      </c>
      <c r="N145" s="28">
        <v>73.150000000000006</v>
      </c>
      <c r="O145" s="39">
        <v>100986750</v>
      </c>
      <c r="P145" s="40">
        <v>1.5889183133020981E-2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2092.15</v>
      </c>
      <c r="F146" s="37">
        <v>2086.25</v>
      </c>
      <c r="G146" s="38">
        <v>2076</v>
      </c>
      <c r="H146" s="38">
        <v>2059.85</v>
      </c>
      <c r="I146" s="38">
        <v>2049.6</v>
      </c>
      <c r="J146" s="38">
        <v>2102.4</v>
      </c>
      <c r="K146" s="38">
        <v>2112.65</v>
      </c>
      <c r="L146" s="38">
        <v>2128.8000000000002</v>
      </c>
      <c r="M146" s="28">
        <v>2096.5</v>
      </c>
      <c r="N146" s="28">
        <v>2070.1</v>
      </c>
      <c r="O146" s="39">
        <v>2247125</v>
      </c>
      <c r="P146" s="40">
        <v>-1.1535839180064662E-2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91670.15</v>
      </c>
      <c r="F147" s="37">
        <v>92048.616666666654</v>
      </c>
      <c r="G147" s="38">
        <v>90250.733333333308</v>
      </c>
      <c r="H147" s="38">
        <v>88831.316666666651</v>
      </c>
      <c r="I147" s="38">
        <v>87033.433333333305</v>
      </c>
      <c r="J147" s="38">
        <v>93468.033333333311</v>
      </c>
      <c r="K147" s="38">
        <v>95265.916666666642</v>
      </c>
      <c r="L147" s="38">
        <v>96685.333333333314</v>
      </c>
      <c r="M147" s="28">
        <v>93846.5</v>
      </c>
      <c r="N147" s="28">
        <v>90629.2</v>
      </c>
      <c r="O147" s="39">
        <v>53490</v>
      </c>
      <c r="P147" s="40">
        <v>2.6679462571976967E-2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1124.7</v>
      </c>
      <c r="F148" s="37">
        <v>1122.2</v>
      </c>
      <c r="G148" s="38">
        <v>1114.45</v>
      </c>
      <c r="H148" s="38">
        <v>1104.2</v>
      </c>
      <c r="I148" s="38">
        <v>1096.45</v>
      </c>
      <c r="J148" s="38">
        <v>1132.45</v>
      </c>
      <c r="K148" s="38">
        <v>1140.2</v>
      </c>
      <c r="L148" s="38">
        <v>1150.45</v>
      </c>
      <c r="M148" s="28">
        <v>1129.95</v>
      </c>
      <c r="N148" s="28">
        <v>1111.95</v>
      </c>
      <c r="O148" s="39">
        <v>7232075</v>
      </c>
      <c r="P148" s="40">
        <v>5.816904836410417E-3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79.150000000000006</v>
      </c>
      <c r="F149" s="37">
        <v>78.916666666666671</v>
      </c>
      <c r="G149" s="38">
        <v>78.083333333333343</v>
      </c>
      <c r="H149" s="38">
        <v>77.016666666666666</v>
      </c>
      <c r="I149" s="38">
        <v>76.183333333333337</v>
      </c>
      <c r="J149" s="38">
        <v>79.983333333333348</v>
      </c>
      <c r="K149" s="38">
        <v>80.816666666666691</v>
      </c>
      <c r="L149" s="38">
        <v>81.883333333333354</v>
      </c>
      <c r="M149" s="28">
        <v>79.75</v>
      </c>
      <c r="N149" s="28">
        <v>77.849999999999994</v>
      </c>
      <c r="O149" s="39">
        <v>61344000</v>
      </c>
      <c r="P149" s="40">
        <v>-1.651329079424119E-2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4046.35</v>
      </c>
      <c r="F150" s="37">
        <v>4032.5</v>
      </c>
      <c r="G150" s="38">
        <v>4005</v>
      </c>
      <c r="H150" s="38">
        <v>3963.65</v>
      </c>
      <c r="I150" s="38">
        <v>3936.15</v>
      </c>
      <c r="J150" s="38">
        <v>4073.85</v>
      </c>
      <c r="K150" s="38">
        <v>4101.3500000000004</v>
      </c>
      <c r="L150" s="38">
        <v>4142.7</v>
      </c>
      <c r="M150" s="28">
        <v>4060</v>
      </c>
      <c r="N150" s="28">
        <v>3991.15</v>
      </c>
      <c r="O150" s="39">
        <v>1395750</v>
      </c>
      <c r="P150" s="40">
        <v>-1.4909572121746801E-2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4422.1000000000004</v>
      </c>
      <c r="F151" s="37">
        <v>4386.2666666666664</v>
      </c>
      <c r="G151" s="38">
        <v>4343.083333333333</v>
      </c>
      <c r="H151" s="38">
        <v>4264.0666666666666</v>
      </c>
      <c r="I151" s="38">
        <v>4220.8833333333332</v>
      </c>
      <c r="J151" s="38">
        <v>4465.2833333333328</v>
      </c>
      <c r="K151" s="38">
        <v>4508.4666666666672</v>
      </c>
      <c r="L151" s="38">
        <v>4587.4833333333327</v>
      </c>
      <c r="M151" s="28">
        <v>4429.45</v>
      </c>
      <c r="N151" s="28">
        <v>4307.25</v>
      </c>
      <c r="O151" s="39">
        <v>476175</v>
      </c>
      <c r="P151" s="40">
        <v>3.2525613920962759E-2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19965.3</v>
      </c>
      <c r="F152" s="37">
        <v>20039.55</v>
      </c>
      <c r="G152" s="38">
        <v>19819.649999999998</v>
      </c>
      <c r="H152" s="38">
        <v>19674</v>
      </c>
      <c r="I152" s="38">
        <v>19454.099999999999</v>
      </c>
      <c r="J152" s="38">
        <v>20185.199999999997</v>
      </c>
      <c r="K152" s="38">
        <v>20405.099999999999</v>
      </c>
      <c r="L152" s="38">
        <v>20550.749999999996</v>
      </c>
      <c r="M152" s="28">
        <v>20259.45</v>
      </c>
      <c r="N152" s="28">
        <v>19893.900000000001</v>
      </c>
      <c r="O152" s="39">
        <v>275600</v>
      </c>
      <c r="P152" s="40">
        <v>-1.7386264850767893E-3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125.1</v>
      </c>
      <c r="F153" s="37">
        <v>123.73333333333333</v>
      </c>
      <c r="G153" s="38">
        <v>122.16666666666667</v>
      </c>
      <c r="H153" s="38">
        <v>119.23333333333333</v>
      </c>
      <c r="I153" s="38">
        <v>117.66666666666667</v>
      </c>
      <c r="J153" s="38">
        <v>126.66666666666667</v>
      </c>
      <c r="K153" s="38">
        <v>128.23333333333335</v>
      </c>
      <c r="L153" s="38">
        <v>131.16666666666669</v>
      </c>
      <c r="M153" s="28">
        <v>125.3</v>
      </c>
      <c r="N153" s="28">
        <v>120.8</v>
      </c>
      <c r="O153" s="39">
        <v>31288700</v>
      </c>
      <c r="P153" s="40">
        <v>-5.0749961047179019E-3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171.8</v>
      </c>
      <c r="F154" s="37">
        <v>172.26666666666665</v>
      </c>
      <c r="G154" s="38">
        <v>170.83333333333331</v>
      </c>
      <c r="H154" s="38">
        <v>169.86666666666667</v>
      </c>
      <c r="I154" s="38">
        <v>168.43333333333334</v>
      </c>
      <c r="J154" s="38">
        <v>173.23333333333329</v>
      </c>
      <c r="K154" s="38">
        <v>174.66666666666663</v>
      </c>
      <c r="L154" s="38">
        <v>175.63333333333327</v>
      </c>
      <c r="M154" s="28">
        <v>173.7</v>
      </c>
      <c r="N154" s="28">
        <v>171.3</v>
      </c>
      <c r="O154" s="39">
        <v>56373000</v>
      </c>
      <c r="P154" s="40">
        <v>6.2061247329331572E-3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913.65</v>
      </c>
      <c r="F155" s="37">
        <v>915.73333333333323</v>
      </c>
      <c r="G155" s="38">
        <v>903.46666666666647</v>
      </c>
      <c r="H155" s="38">
        <v>893.28333333333319</v>
      </c>
      <c r="I155" s="38">
        <v>881.01666666666642</v>
      </c>
      <c r="J155" s="38">
        <v>925.91666666666652</v>
      </c>
      <c r="K155" s="38">
        <v>938.18333333333317</v>
      </c>
      <c r="L155" s="38">
        <v>948.36666666666656</v>
      </c>
      <c r="M155" s="28">
        <v>928</v>
      </c>
      <c r="N155" s="28">
        <v>905.55</v>
      </c>
      <c r="O155" s="39">
        <v>6722800</v>
      </c>
      <c r="P155" s="40">
        <v>6.8141314603207886E-3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3121.65</v>
      </c>
      <c r="F156" s="37">
        <v>3120.2166666666672</v>
      </c>
      <c r="G156" s="38">
        <v>3108.4833333333345</v>
      </c>
      <c r="H156" s="38">
        <v>3095.3166666666675</v>
      </c>
      <c r="I156" s="38">
        <v>3083.5833333333348</v>
      </c>
      <c r="J156" s="38">
        <v>3133.3833333333341</v>
      </c>
      <c r="K156" s="38">
        <v>3145.1166666666668</v>
      </c>
      <c r="L156" s="38">
        <v>3158.2833333333338</v>
      </c>
      <c r="M156" s="28">
        <v>3131.95</v>
      </c>
      <c r="N156" s="28">
        <v>3107.05</v>
      </c>
      <c r="O156" s="39">
        <v>599400</v>
      </c>
      <c r="P156" s="40">
        <v>-6.2997347480106105E-3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143.44999999999999</v>
      </c>
      <c r="F157" s="37">
        <v>142.78333333333333</v>
      </c>
      <c r="G157" s="38">
        <v>141.71666666666667</v>
      </c>
      <c r="H157" s="38">
        <v>139.98333333333335</v>
      </c>
      <c r="I157" s="38">
        <v>138.91666666666669</v>
      </c>
      <c r="J157" s="38">
        <v>144.51666666666665</v>
      </c>
      <c r="K157" s="38">
        <v>145.58333333333331</v>
      </c>
      <c r="L157" s="38">
        <v>147.31666666666663</v>
      </c>
      <c r="M157" s="28">
        <v>143.85</v>
      </c>
      <c r="N157" s="28">
        <v>141.05000000000001</v>
      </c>
      <c r="O157" s="39">
        <v>34827100</v>
      </c>
      <c r="P157" s="40">
        <v>-3.1062553556126821E-2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46346.75</v>
      </c>
      <c r="F158" s="37">
        <v>46412.883333333331</v>
      </c>
      <c r="G158" s="38">
        <v>46065.766666666663</v>
      </c>
      <c r="H158" s="38">
        <v>45784.783333333333</v>
      </c>
      <c r="I158" s="38">
        <v>45437.666666666664</v>
      </c>
      <c r="J158" s="38">
        <v>46693.866666666661</v>
      </c>
      <c r="K158" s="38">
        <v>47040.98333333333</v>
      </c>
      <c r="L158" s="38">
        <v>47321.96666666666</v>
      </c>
      <c r="M158" s="28">
        <v>46760</v>
      </c>
      <c r="N158" s="28">
        <v>46131.9</v>
      </c>
      <c r="O158" s="39">
        <v>98160</v>
      </c>
      <c r="P158" s="40">
        <v>2.4420788979336257E-2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878.75</v>
      </c>
      <c r="F159" s="37">
        <v>880.43333333333339</v>
      </c>
      <c r="G159" s="38">
        <v>871.21666666666681</v>
      </c>
      <c r="H159" s="38">
        <v>863.68333333333339</v>
      </c>
      <c r="I159" s="38">
        <v>854.46666666666681</v>
      </c>
      <c r="J159" s="38">
        <v>887.96666666666681</v>
      </c>
      <c r="K159" s="38">
        <v>897.18333333333351</v>
      </c>
      <c r="L159" s="38">
        <v>904.71666666666681</v>
      </c>
      <c r="M159" s="28">
        <v>889.65</v>
      </c>
      <c r="N159" s="28">
        <v>872.9</v>
      </c>
      <c r="O159" s="39">
        <v>6785350</v>
      </c>
      <c r="P159" s="40">
        <v>1.6311063514292776E-2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4125.7</v>
      </c>
      <c r="F160" s="37">
        <v>4103.8</v>
      </c>
      <c r="G160" s="38">
        <v>4063.75</v>
      </c>
      <c r="H160" s="38">
        <v>4001.7999999999997</v>
      </c>
      <c r="I160" s="38">
        <v>3961.7499999999995</v>
      </c>
      <c r="J160" s="38">
        <v>4165.75</v>
      </c>
      <c r="K160" s="38">
        <v>4205.8000000000011</v>
      </c>
      <c r="L160" s="38">
        <v>4267.7500000000009</v>
      </c>
      <c r="M160" s="28">
        <v>4143.8500000000004</v>
      </c>
      <c r="N160" s="28">
        <v>4041.85</v>
      </c>
      <c r="O160" s="39">
        <v>506475</v>
      </c>
      <c r="P160" s="40">
        <v>4.0142729705619981E-3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217.5</v>
      </c>
      <c r="F161" s="37">
        <v>217.70000000000002</v>
      </c>
      <c r="G161" s="38">
        <v>215.95000000000005</v>
      </c>
      <c r="H161" s="38">
        <v>214.40000000000003</v>
      </c>
      <c r="I161" s="38">
        <v>212.65000000000006</v>
      </c>
      <c r="J161" s="38">
        <v>219.25000000000003</v>
      </c>
      <c r="K161" s="38">
        <v>220.99999999999997</v>
      </c>
      <c r="L161" s="38">
        <v>222.55</v>
      </c>
      <c r="M161" s="28">
        <v>219.45</v>
      </c>
      <c r="N161" s="28">
        <v>216.15</v>
      </c>
      <c r="O161" s="39">
        <v>13419000</v>
      </c>
      <c r="P161" s="40">
        <v>-7.5438207233192809E-3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145.44999999999999</v>
      </c>
      <c r="F162" s="37">
        <v>144.68333333333331</v>
      </c>
      <c r="G162" s="38">
        <v>143.66666666666663</v>
      </c>
      <c r="H162" s="38">
        <v>141.88333333333333</v>
      </c>
      <c r="I162" s="38">
        <v>140.86666666666665</v>
      </c>
      <c r="J162" s="38">
        <v>146.46666666666661</v>
      </c>
      <c r="K162" s="38">
        <v>147.48333333333332</v>
      </c>
      <c r="L162" s="38">
        <v>149.26666666666659</v>
      </c>
      <c r="M162" s="28">
        <v>145.69999999999999</v>
      </c>
      <c r="N162" s="28">
        <v>142.9</v>
      </c>
      <c r="O162" s="39">
        <v>50065000</v>
      </c>
      <c r="P162" s="40">
        <v>-1.3603759584466979E-3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2785</v>
      </c>
      <c r="F163" s="37">
        <v>2791.5166666666664</v>
      </c>
      <c r="G163" s="38">
        <v>2769.6833333333329</v>
      </c>
      <c r="H163" s="38">
        <v>2754.3666666666663</v>
      </c>
      <c r="I163" s="38">
        <v>2732.5333333333328</v>
      </c>
      <c r="J163" s="38">
        <v>2806.833333333333</v>
      </c>
      <c r="K163" s="38">
        <v>2828.666666666667</v>
      </c>
      <c r="L163" s="38">
        <v>2843.9833333333331</v>
      </c>
      <c r="M163" s="28">
        <v>2813.35</v>
      </c>
      <c r="N163" s="28">
        <v>2776.2</v>
      </c>
      <c r="O163" s="39">
        <v>2640500</v>
      </c>
      <c r="P163" s="40">
        <v>-6.2100112909296195E-3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3502.35</v>
      </c>
      <c r="F164" s="37">
        <v>3496.9833333333336</v>
      </c>
      <c r="G164" s="38">
        <v>3473.9666666666672</v>
      </c>
      <c r="H164" s="38">
        <v>3445.5833333333335</v>
      </c>
      <c r="I164" s="38">
        <v>3422.5666666666671</v>
      </c>
      <c r="J164" s="38">
        <v>3525.3666666666672</v>
      </c>
      <c r="K164" s="38">
        <v>3548.3833333333337</v>
      </c>
      <c r="L164" s="38">
        <v>3576.7666666666673</v>
      </c>
      <c r="M164" s="28">
        <v>3520</v>
      </c>
      <c r="N164" s="28">
        <v>3468.6</v>
      </c>
      <c r="O164" s="39">
        <v>1627750</v>
      </c>
      <c r="P164" s="40">
        <v>-1.497730711043873E-2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58.05</v>
      </c>
      <c r="F165" s="37">
        <v>57.416666666666664</v>
      </c>
      <c r="G165" s="38">
        <v>56.483333333333327</v>
      </c>
      <c r="H165" s="38">
        <v>54.916666666666664</v>
      </c>
      <c r="I165" s="38">
        <v>53.983333333333327</v>
      </c>
      <c r="J165" s="38">
        <v>58.983333333333327</v>
      </c>
      <c r="K165" s="38">
        <v>59.916666666666664</v>
      </c>
      <c r="L165" s="38">
        <v>61.483333333333327</v>
      </c>
      <c r="M165" s="28">
        <v>58.35</v>
      </c>
      <c r="N165" s="28">
        <v>55.85</v>
      </c>
      <c r="O165" s="39">
        <v>221632000</v>
      </c>
      <c r="P165" s="40">
        <v>-9.8822457875219566E-2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2743.1</v>
      </c>
      <c r="F166" s="37">
        <v>2733.0333333333333</v>
      </c>
      <c r="G166" s="38">
        <v>2718.0666666666666</v>
      </c>
      <c r="H166" s="38">
        <v>2693.0333333333333</v>
      </c>
      <c r="I166" s="38">
        <v>2678.0666666666666</v>
      </c>
      <c r="J166" s="38">
        <v>2758.0666666666666</v>
      </c>
      <c r="K166" s="38">
        <v>2773.0333333333328</v>
      </c>
      <c r="L166" s="38">
        <v>2798.0666666666666</v>
      </c>
      <c r="M166" s="28">
        <v>2748</v>
      </c>
      <c r="N166" s="28">
        <v>2708</v>
      </c>
      <c r="O166" s="39">
        <v>947100</v>
      </c>
      <c r="P166" s="40">
        <v>-6.8181818181818177E-2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219.7</v>
      </c>
      <c r="F167" s="37">
        <v>220.48333333333332</v>
      </c>
      <c r="G167" s="38">
        <v>217.86666666666665</v>
      </c>
      <c r="H167" s="38">
        <v>216.03333333333333</v>
      </c>
      <c r="I167" s="38">
        <v>213.41666666666666</v>
      </c>
      <c r="J167" s="38">
        <v>222.31666666666663</v>
      </c>
      <c r="K167" s="38">
        <v>224.93333333333331</v>
      </c>
      <c r="L167" s="38">
        <v>226.76666666666662</v>
      </c>
      <c r="M167" s="28">
        <v>223.1</v>
      </c>
      <c r="N167" s="28">
        <v>218.65</v>
      </c>
      <c r="O167" s="39">
        <v>36660600</v>
      </c>
      <c r="P167" s="40">
        <v>6.03670441233893E-2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1908.45</v>
      </c>
      <c r="F168" s="37">
        <v>1895</v>
      </c>
      <c r="G168" s="38">
        <v>1874.9</v>
      </c>
      <c r="H168" s="38">
        <v>1841.3500000000001</v>
      </c>
      <c r="I168" s="38">
        <v>1821.2500000000002</v>
      </c>
      <c r="J168" s="38">
        <v>1928.55</v>
      </c>
      <c r="K168" s="38">
        <v>1948.6499999999999</v>
      </c>
      <c r="L168" s="38">
        <v>1982.1999999999998</v>
      </c>
      <c r="M168" s="28">
        <v>1915.1</v>
      </c>
      <c r="N168" s="28">
        <v>1861.45</v>
      </c>
      <c r="O168" s="39">
        <v>2951971</v>
      </c>
      <c r="P168" s="40">
        <v>4.2924397673774579E-3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185.45</v>
      </c>
      <c r="F169" s="37">
        <v>184.56666666666663</v>
      </c>
      <c r="G169" s="38">
        <v>183.28333333333327</v>
      </c>
      <c r="H169" s="38">
        <v>181.11666666666665</v>
      </c>
      <c r="I169" s="38">
        <v>179.83333333333329</v>
      </c>
      <c r="J169" s="38">
        <v>186.73333333333326</v>
      </c>
      <c r="K169" s="38">
        <v>188.01666666666662</v>
      </c>
      <c r="L169" s="38">
        <v>190.18333333333325</v>
      </c>
      <c r="M169" s="28">
        <v>185.85</v>
      </c>
      <c r="N169" s="28">
        <v>182.4</v>
      </c>
      <c r="O169" s="39">
        <v>10027500</v>
      </c>
      <c r="P169" s="40">
        <v>-3.4782608695652175E-3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732</v>
      </c>
      <c r="F170" s="37">
        <v>724.36666666666667</v>
      </c>
      <c r="G170" s="38">
        <v>714.63333333333333</v>
      </c>
      <c r="H170" s="38">
        <v>697.26666666666665</v>
      </c>
      <c r="I170" s="38">
        <v>687.5333333333333</v>
      </c>
      <c r="J170" s="38">
        <v>741.73333333333335</v>
      </c>
      <c r="K170" s="38">
        <v>751.4666666666667</v>
      </c>
      <c r="L170" s="38">
        <v>768.83333333333337</v>
      </c>
      <c r="M170" s="28">
        <v>734.1</v>
      </c>
      <c r="N170" s="28">
        <v>707</v>
      </c>
      <c r="O170" s="39">
        <v>3652450</v>
      </c>
      <c r="P170" s="40">
        <v>-3.5249214189492589E-2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154.5</v>
      </c>
      <c r="F171" s="37">
        <v>154.04999999999998</v>
      </c>
      <c r="G171" s="38">
        <v>152.79999999999995</v>
      </c>
      <c r="H171" s="38">
        <v>151.09999999999997</v>
      </c>
      <c r="I171" s="38">
        <v>149.84999999999994</v>
      </c>
      <c r="J171" s="38">
        <v>155.74999999999997</v>
      </c>
      <c r="K171" s="38">
        <v>157.00000000000003</v>
      </c>
      <c r="L171" s="38">
        <v>158.69999999999999</v>
      </c>
      <c r="M171" s="28">
        <v>155.30000000000001</v>
      </c>
      <c r="N171" s="28">
        <v>152.35</v>
      </c>
      <c r="O171" s="39">
        <v>44090000</v>
      </c>
      <c r="P171" s="40">
        <v>5.0148165033052196E-3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115.3</v>
      </c>
      <c r="F172" s="37">
        <v>115.08333333333333</v>
      </c>
      <c r="G172" s="38">
        <v>114.21666666666665</v>
      </c>
      <c r="H172" s="38">
        <v>113.13333333333333</v>
      </c>
      <c r="I172" s="38">
        <v>112.26666666666665</v>
      </c>
      <c r="J172" s="38">
        <v>116.16666666666666</v>
      </c>
      <c r="K172" s="38">
        <v>117.03333333333333</v>
      </c>
      <c r="L172" s="38">
        <v>118.11666666666666</v>
      </c>
      <c r="M172" s="28">
        <v>115.95</v>
      </c>
      <c r="N172" s="28">
        <v>114</v>
      </c>
      <c r="O172" s="39">
        <v>69216000</v>
      </c>
      <c r="P172" s="40">
        <v>3.4556977161305749E-2</v>
      </c>
    </row>
    <row r="173" spans="1:16" ht="12.75" customHeight="1">
      <c r="A173" s="28">
        <v>163</v>
      </c>
      <c r="B173" s="216" t="s">
        <v>79</v>
      </c>
      <c r="C173" s="30" t="s">
        <v>184</v>
      </c>
      <c r="D173" s="31">
        <v>44924</v>
      </c>
      <c r="E173" s="37">
        <v>2670.7</v>
      </c>
      <c r="F173" s="37">
        <v>2672.2333333333331</v>
      </c>
      <c r="G173" s="38">
        <v>2659.4666666666662</v>
      </c>
      <c r="H173" s="38">
        <v>2648.2333333333331</v>
      </c>
      <c r="I173" s="38">
        <v>2635.4666666666662</v>
      </c>
      <c r="J173" s="38">
        <v>2683.4666666666662</v>
      </c>
      <c r="K173" s="38">
        <v>2696.2333333333336</v>
      </c>
      <c r="L173" s="38">
        <v>2707.4666666666662</v>
      </c>
      <c r="M173" s="28">
        <v>2685</v>
      </c>
      <c r="N173" s="28">
        <v>2661</v>
      </c>
      <c r="O173" s="39">
        <v>29980750</v>
      </c>
      <c r="P173" s="40">
        <v>1.6081338699428089E-2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86.5</v>
      </c>
      <c r="F174" s="37">
        <v>85.983333333333334</v>
      </c>
      <c r="G174" s="38">
        <v>85.016666666666666</v>
      </c>
      <c r="H174" s="38">
        <v>83.533333333333331</v>
      </c>
      <c r="I174" s="38">
        <v>82.566666666666663</v>
      </c>
      <c r="J174" s="38">
        <v>87.466666666666669</v>
      </c>
      <c r="K174" s="38">
        <v>88.433333333333337</v>
      </c>
      <c r="L174" s="38">
        <v>89.916666666666671</v>
      </c>
      <c r="M174" s="28">
        <v>86.95</v>
      </c>
      <c r="N174" s="28">
        <v>84.5</v>
      </c>
      <c r="O174" s="39">
        <v>113270000</v>
      </c>
      <c r="P174" s="40">
        <v>7.9195586403274596E-3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821.05</v>
      </c>
      <c r="F175" s="37">
        <v>820.48333333333323</v>
      </c>
      <c r="G175" s="38">
        <v>816.11666666666645</v>
      </c>
      <c r="H175" s="38">
        <v>811.18333333333317</v>
      </c>
      <c r="I175" s="38">
        <v>806.81666666666638</v>
      </c>
      <c r="J175" s="38">
        <v>825.41666666666652</v>
      </c>
      <c r="K175" s="38">
        <v>829.7833333333333</v>
      </c>
      <c r="L175" s="38">
        <v>834.71666666666658</v>
      </c>
      <c r="M175" s="28">
        <v>824.85</v>
      </c>
      <c r="N175" s="28">
        <v>815.55</v>
      </c>
      <c r="O175" s="39">
        <v>5897600</v>
      </c>
      <c r="P175" s="40">
        <v>-3.2449972958355868E-3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1273.9000000000001</v>
      </c>
      <c r="F176" s="37">
        <v>1267.2333333333333</v>
      </c>
      <c r="G176" s="38">
        <v>1258.6666666666667</v>
      </c>
      <c r="H176" s="38">
        <v>1243.4333333333334</v>
      </c>
      <c r="I176" s="38">
        <v>1234.8666666666668</v>
      </c>
      <c r="J176" s="38">
        <v>1282.4666666666667</v>
      </c>
      <c r="K176" s="38">
        <v>1291.0333333333333</v>
      </c>
      <c r="L176" s="38">
        <v>1306.2666666666667</v>
      </c>
      <c r="M176" s="28">
        <v>1275.8</v>
      </c>
      <c r="N176" s="28">
        <v>1252</v>
      </c>
      <c r="O176" s="39">
        <v>5767500</v>
      </c>
      <c r="P176" s="40">
        <v>-9.658725048293626E-3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613.95000000000005</v>
      </c>
      <c r="F177" s="37">
        <v>612.51666666666665</v>
      </c>
      <c r="G177" s="38">
        <v>609.48333333333335</v>
      </c>
      <c r="H177" s="38">
        <v>605.01666666666665</v>
      </c>
      <c r="I177" s="38">
        <v>601.98333333333335</v>
      </c>
      <c r="J177" s="38">
        <v>616.98333333333335</v>
      </c>
      <c r="K177" s="38">
        <v>620.01666666666665</v>
      </c>
      <c r="L177" s="38">
        <v>624.48333333333335</v>
      </c>
      <c r="M177" s="28">
        <v>615.54999999999995</v>
      </c>
      <c r="N177" s="28">
        <v>608.04999999999995</v>
      </c>
      <c r="O177" s="39">
        <v>60876000</v>
      </c>
      <c r="P177" s="40">
        <v>2.895390700268749E-2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24545.05</v>
      </c>
      <c r="F178" s="37">
        <v>24448.333333333332</v>
      </c>
      <c r="G178" s="38">
        <v>24276.716666666664</v>
      </c>
      <c r="H178" s="38">
        <v>24008.383333333331</v>
      </c>
      <c r="I178" s="38">
        <v>23836.766666666663</v>
      </c>
      <c r="J178" s="38">
        <v>24716.666666666664</v>
      </c>
      <c r="K178" s="38">
        <v>24888.283333333333</v>
      </c>
      <c r="L178" s="38">
        <v>25156.616666666665</v>
      </c>
      <c r="M178" s="28">
        <v>24619.95</v>
      </c>
      <c r="N178" s="28">
        <v>24180</v>
      </c>
      <c r="O178" s="39">
        <v>253125</v>
      </c>
      <c r="P178" s="40">
        <v>-1.9275474622239441E-2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2963.6</v>
      </c>
      <c r="F179" s="37">
        <v>2947.0666666666671</v>
      </c>
      <c r="G179" s="38">
        <v>2922.3833333333341</v>
      </c>
      <c r="H179" s="38">
        <v>2881.166666666667</v>
      </c>
      <c r="I179" s="38">
        <v>2856.483333333334</v>
      </c>
      <c r="J179" s="38">
        <v>2988.2833333333342</v>
      </c>
      <c r="K179" s="38">
        <v>3012.9666666666676</v>
      </c>
      <c r="L179" s="38">
        <v>3054.1833333333343</v>
      </c>
      <c r="M179" s="28">
        <v>2971.75</v>
      </c>
      <c r="N179" s="28">
        <v>2905.85</v>
      </c>
      <c r="O179" s="39">
        <v>2147200</v>
      </c>
      <c r="P179" s="40">
        <v>-4.1139629129313522E-2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2405.65</v>
      </c>
      <c r="F180" s="37">
        <v>2402.2999999999997</v>
      </c>
      <c r="G180" s="38">
        <v>2390.5999999999995</v>
      </c>
      <c r="H180" s="38">
        <v>2375.5499999999997</v>
      </c>
      <c r="I180" s="38">
        <v>2363.8499999999995</v>
      </c>
      <c r="J180" s="38">
        <v>2417.3499999999995</v>
      </c>
      <c r="K180" s="38">
        <v>2429.0499999999993</v>
      </c>
      <c r="L180" s="38">
        <v>2444.0999999999995</v>
      </c>
      <c r="M180" s="28">
        <v>2414</v>
      </c>
      <c r="N180" s="28">
        <v>2387.25</v>
      </c>
      <c r="O180" s="39">
        <v>4221750</v>
      </c>
      <c r="P180" s="40">
        <v>-1.5077605321507761E-3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1327.45</v>
      </c>
      <c r="F181" s="37">
        <v>1323.9333333333332</v>
      </c>
      <c r="G181" s="38">
        <v>1313.8666666666663</v>
      </c>
      <c r="H181" s="38">
        <v>1300.2833333333331</v>
      </c>
      <c r="I181" s="38">
        <v>1290.2166666666662</v>
      </c>
      <c r="J181" s="38">
        <v>1337.5166666666664</v>
      </c>
      <c r="K181" s="38">
        <v>1347.5833333333335</v>
      </c>
      <c r="L181" s="38">
        <v>1361.1666666666665</v>
      </c>
      <c r="M181" s="28">
        <v>1334</v>
      </c>
      <c r="N181" s="28">
        <v>1310.3499999999999</v>
      </c>
      <c r="O181" s="39">
        <v>5953200</v>
      </c>
      <c r="P181" s="40">
        <v>-2.9538341158059468E-2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987.4</v>
      </c>
      <c r="F182" s="37">
        <v>998.1</v>
      </c>
      <c r="G182" s="38">
        <v>971.75</v>
      </c>
      <c r="H182" s="38">
        <v>956.1</v>
      </c>
      <c r="I182" s="38">
        <v>929.75</v>
      </c>
      <c r="J182" s="38">
        <v>1013.75</v>
      </c>
      <c r="K182" s="38">
        <v>1040.1000000000001</v>
      </c>
      <c r="L182" s="38">
        <v>1055.75</v>
      </c>
      <c r="M182" s="28">
        <v>1024.45</v>
      </c>
      <c r="N182" s="28">
        <v>982.45</v>
      </c>
      <c r="O182" s="39">
        <v>16708300</v>
      </c>
      <c r="P182" s="40">
        <v>3.517217451643681E-2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501.25</v>
      </c>
      <c r="F183" s="37">
        <v>499.83333333333331</v>
      </c>
      <c r="G183" s="38">
        <v>496.16666666666663</v>
      </c>
      <c r="H183" s="38">
        <v>491.08333333333331</v>
      </c>
      <c r="I183" s="38">
        <v>487.41666666666663</v>
      </c>
      <c r="J183" s="38">
        <v>504.91666666666663</v>
      </c>
      <c r="K183" s="38">
        <v>508.58333333333326</v>
      </c>
      <c r="L183" s="38">
        <v>513.66666666666663</v>
      </c>
      <c r="M183" s="28">
        <v>503.5</v>
      </c>
      <c r="N183" s="28">
        <v>494.75</v>
      </c>
      <c r="O183" s="39">
        <v>9766500</v>
      </c>
      <c r="P183" s="40">
        <v>-2.016553799849511E-2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591.70000000000005</v>
      </c>
      <c r="F184" s="37">
        <v>591.85</v>
      </c>
      <c r="G184" s="38">
        <v>587.90000000000009</v>
      </c>
      <c r="H184" s="38">
        <v>584.1</v>
      </c>
      <c r="I184" s="38">
        <v>580.15000000000009</v>
      </c>
      <c r="J184" s="38">
        <v>595.65000000000009</v>
      </c>
      <c r="K184" s="38">
        <v>599.60000000000014</v>
      </c>
      <c r="L184" s="38">
        <v>603.40000000000009</v>
      </c>
      <c r="M184" s="28">
        <v>595.79999999999995</v>
      </c>
      <c r="N184" s="28">
        <v>588.04999999999995</v>
      </c>
      <c r="O184" s="39">
        <v>1791000</v>
      </c>
      <c r="P184" s="40">
        <v>1.4730878186968839E-2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1054.75</v>
      </c>
      <c r="F185" s="37">
        <v>1047.9666666666667</v>
      </c>
      <c r="G185" s="38">
        <v>1038.9333333333334</v>
      </c>
      <c r="H185" s="38">
        <v>1023.1166666666668</v>
      </c>
      <c r="I185" s="38">
        <v>1014.0833333333335</v>
      </c>
      <c r="J185" s="38">
        <v>1063.7833333333333</v>
      </c>
      <c r="K185" s="38">
        <v>1072.8166666666666</v>
      </c>
      <c r="L185" s="38">
        <v>1088.6333333333332</v>
      </c>
      <c r="M185" s="28">
        <v>1057</v>
      </c>
      <c r="N185" s="28">
        <v>1032.1500000000001</v>
      </c>
      <c r="O185" s="39">
        <v>8105000</v>
      </c>
      <c r="P185" s="40">
        <v>-1.6681831968456171E-2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1292.95</v>
      </c>
      <c r="F186" s="37">
        <v>1288.6000000000001</v>
      </c>
      <c r="G186" s="38">
        <v>1282.8500000000004</v>
      </c>
      <c r="H186" s="38">
        <v>1272.7500000000002</v>
      </c>
      <c r="I186" s="38">
        <v>1267.0000000000005</v>
      </c>
      <c r="J186" s="38">
        <v>1298.7000000000003</v>
      </c>
      <c r="K186" s="38">
        <v>1304.4499999999998</v>
      </c>
      <c r="L186" s="38">
        <v>1314.5500000000002</v>
      </c>
      <c r="M186" s="28">
        <v>1294.3499999999999</v>
      </c>
      <c r="N186" s="28">
        <v>1278.5</v>
      </c>
      <c r="O186" s="39">
        <v>2831000</v>
      </c>
      <c r="P186" s="40">
        <v>-1.4275766016713091E-2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808.75</v>
      </c>
      <c r="F187" s="37">
        <v>807.76666666666677</v>
      </c>
      <c r="G187" s="38">
        <v>802.63333333333355</v>
      </c>
      <c r="H187" s="38">
        <v>796.51666666666677</v>
      </c>
      <c r="I187" s="38">
        <v>791.38333333333355</v>
      </c>
      <c r="J187" s="38">
        <v>813.88333333333355</v>
      </c>
      <c r="K187" s="38">
        <v>819.01666666666677</v>
      </c>
      <c r="L187" s="38">
        <v>825.13333333333355</v>
      </c>
      <c r="M187" s="28">
        <v>812.9</v>
      </c>
      <c r="N187" s="28">
        <v>801.65</v>
      </c>
      <c r="O187" s="39">
        <v>8927100</v>
      </c>
      <c r="P187" s="40">
        <v>-1.5190627482128674E-2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419.4</v>
      </c>
      <c r="F188" s="37">
        <v>420.08333333333331</v>
      </c>
      <c r="G188" s="38">
        <v>416.61666666666662</v>
      </c>
      <c r="H188" s="38">
        <v>413.83333333333331</v>
      </c>
      <c r="I188" s="38">
        <v>410.36666666666662</v>
      </c>
      <c r="J188" s="38">
        <v>422.86666666666662</v>
      </c>
      <c r="K188" s="38">
        <v>426.33333333333331</v>
      </c>
      <c r="L188" s="38">
        <v>429.11666666666662</v>
      </c>
      <c r="M188" s="28">
        <v>423.55</v>
      </c>
      <c r="N188" s="28">
        <v>417.3</v>
      </c>
      <c r="O188" s="39">
        <v>71201550</v>
      </c>
      <c r="P188" s="40">
        <v>3.9766933721777128E-2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227.05</v>
      </c>
      <c r="F189" s="37">
        <v>227.43333333333331</v>
      </c>
      <c r="G189" s="38">
        <v>226.11666666666662</v>
      </c>
      <c r="H189" s="38">
        <v>225.18333333333331</v>
      </c>
      <c r="I189" s="38">
        <v>223.86666666666662</v>
      </c>
      <c r="J189" s="38">
        <v>228.36666666666662</v>
      </c>
      <c r="K189" s="38">
        <v>229.68333333333328</v>
      </c>
      <c r="L189" s="38">
        <v>230.61666666666662</v>
      </c>
      <c r="M189" s="28">
        <v>228.75</v>
      </c>
      <c r="N189" s="28">
        <v>226.5</v>
      </c>
      <c r="O189" s="39">
        <v>108718875</v>
      </c>
      <c r="P189" s="40">
        <v>1.6375339180917523E-2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112.8</v>
      </c>
      <c r="F190" s="37">
        <v>112.68333333333332</v>
      </c>
      <c r="G190" s="38">
        <v>111.51666666666665</v>
      </c>
      <c r="H190" s="38">
        <v>110.23333333333333</v>
      </c>
      <c r="I190" s="38">
        <v>109.06666666666666</v>
      </c>
      <c r="J190" s="38">
        <v>113.96666666666664</v>
      </c>
      <c r="K190" s="38">
        <v>115.1333333333333</v>
      </c>
      <c r="L190" s="38">
        <v>116.41666666666663</v>
      </c>
      <c r="M190" s="28">
        <v>113.85</v>
      </c>
      <c r="N190" s="28">
        <v>111.4</v>
      </c>
      <c r="O190" s="39">
        <v>197429000</v>
      </c>
      <c r="P190" s="40">
        <v>-3.753038699821242E-3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3374.7</v>
      </c>
      <c r="F191" s="37">
        <v>3376.2000000000003</v>
      </c>
      <c r="G191" s="38">
        <v>3362.5000000000005</v>
      </c>
      <c r="H191" s="38">
        <v>3350.3</v>
      </c>
      <c r="I191" s="38">
        <v>3336.6000000000004</v>
      </c>
      <c r="J191" s="38">
        <v>3388.4000000000005</v>
      </c>
      <c r="K191" s="38">
        <v>3402.1000000000004</v>
      </c>
      <c r="L191" s="38">
        <v>3414.3000000000006</v>
      </c>
      <c r="M191" s="28">
        <v>3389.9</v>
      </c>
      <c r="N191" s="28">
        <v>3364</v>
      </c>
      <c r="O191" s="39">
        <v>9268525</v>
      </c>
      <c r="P191" s="40">
        <v>2.8239341947594921E-3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1082.8</v>
      </c>
      <c r="F192" s="37">
        <v>1082.6333333333334</v>
      </c>
      <c r="G192" s="38">
        <v>1078.3166666666668</v>
      </c>
      <c r="H192" s="38">
        <v>1073.8333333333335</v>
      </c>
      <c r="I192" s="38">
        <v>1069.5166666666669</v>
      </c>
      <c r="J192" s="38">
        <v>1087.1166666666668</v>
      </c>
      <c r="K192" s="38">
        <v>1091.4333333333334</v>
      </c>
      <c r="L192" s="38">
        <v>1095.9166666666667</v>
      </c>
      <c r="M192" s="28">
        <v>1086.95</v>
      </c>
      <c r="N192" s="28">
        <v>1078.1500000000001</v>
      </c>
      <c r="O192" s="39">
        <v>12085800</v>
      </c>
      <c r="P192" s="40">
        <v>9.8260390033589017E-3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2605.4</v>
      </c>
      <c r="F193" s="37">
        <v>2612.7333333333336</v>
      </c>
      <c r="G193" s="38">
        <v>2593.666666666667</v>
      </c>
      <c r="H193" s="38">
        <v>2581.9333333333334</v>
      </c>
      <c r="I193" s="38">
        <v>2562.8666666666668</v>
      </c>
      <c r="J193" s="38">
        <v>2624.4666666666672</v>
      </c>
      <c r="K193" s="38">
        <v>2643.5333333333338</v>
      </c>
      <c r="L193" s="38">
        <v>2655.2666666666673</v>
      </c>
      <c r="M193" s="28">
        <v>2631.8</v>
      </c>
      <c r="N193" s="28">
        <v>2601</v>
      </c>
      <c r="O193" s="39">
        <v>6186375</v>
      </c>
      <c r="P193" s="40">
        <v>2.4658385093167701E-2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1634.05</v>
      </c>
      <c r="F194" s="37">
        <v>1636.8666666666668</v>
      </c>
      <c r="G194" s="38">
        <v>1629.3333333333335</v>
      </c>
      <c r="H194" s="38">
        <v>1624.6166666666668</v>
      </c>
      <c r="I194" s="38">
        <v>1617.0833333333335</v>
      </c>
      <c r="J194" s="38">
        <v>1641.5833333333335</v>
      </c>
      <c r="K194" s="38">
        <v>1649.1166666666668</v>
      </c>
      <c r="L194" s="38">
        <v>1653.8333333333335</v>
      </c>
      <c r="M194" s="28">
        <v>1644.4</v>
      </c>
      <c r="N194" s="28">
        <v>1632.15</v>
      </c>
      <c r="O194" s="39">
        <v>1506000</v>
      </c>
      <c r="P194" s="40">
        <v>-3.968253968253968E-3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544.79999999999995</v>
      </c>
      <c r="F195" s="37">
        <v>545.43333333333328</v>
      </c>
      <c r="G195" s="38">
        <v>542.31666666666661</v>
      </c>
      <c r="H195" s="38">
        <v>539.83333333333337</v>
      </c>
      <c r="I195" s="38">
        <v>536.7166666666667</v>
      </c>
      <c r="J195" s="38">
        <v>547.91666666666652</v>
      </c>
      <c r="K195" s="38">
        <v>551.03333333333308</v>
      </c>
      <c r="L195" s="38">
        <v>553.51666666666642</v>
      </c>
      <c r="M195" s="28">
        <v>548.54999999999995</v>
      </c>
      <c r="N195" s="28">
        <v>542.95000000000005</v>
      </c>
      <c r="O195" s="39">
        <v>2808000</v>
      </c>
      <c r="P195" s="40">
        <v>-1.1615628299894404E-2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1469.15</v>
      </c>
      <c r="F196" s="37">
        <v>1466.5</v>
      </c>
      <c r="G196" s="38">
        <v>1459.5</v>
      </c>
      <c r="H196" s="38">
        <v>1449.85</v>
      </c>
      <c r="I196" s="38">
        <v>1442.85</v>
      </c>
      <c r="J196" s="38">
        <v>1476.15</v>
      </c>
      <c r="K196" s="38">
        <v>1483.15</v>
      </c>
      <c r="L196" s="38">
        <v>1492.8000000000002</v>
      </c>
      <c r="M196" s="28">
        <v>1473.5</v>
      </c>
      <c r="N196" s="28">
        <v>1456.85</v>
      </c>
      <c r="O196" s="39">
        <v>4378375</v>
      </c>
      <c r="P196" s="40">
        <v>-5.7113335339302037E-3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1032.05</v>
      </c>
      <c r="F197" s="37">
        <v>1032.1499999999999</v>
      </c>
      <c r="G197" s="38">
        <v>1026.4999999999998</v>
      </c>
      <c r="H197" s="38">
        <v>1020.9499999999998</v>
      </c>
      <c r="I197" s="38">
        <v>1015.2999999999997</v>
      </c>
      <c r="J197" s="38">
        <v>1037.6999999999998</v>
      </c>
      <c r="K197" s="38">
        <v>1043.3499999999999</v>
      </c>
      <c r="L197" s="38">
        <v>1048.8999999999999</v>
      </c>
      <c r="M197" s="28">
        <v>1037.8</v>
      </c>
      <c r="N197" s="28">
        <v>1026.5999999999999</v>
      </c>
      <c r="O197" s="39">
        <v>7329000</v>
      </c>
      <c r="P197" s="40">
        <v>-1.6809090055404263E-2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1774.95</v>
      </c>
      <c r="F198" s="37">
        <v>1775.8499999999997</v>
      </c>
      <c r="G198" s="38">
        <v>1759.1999999999994</v>
      </c>
      <c r="H198" s="38">
        <v>1743.4499999999996</v>
      </c>
      <c r="I198" s="38">
        <v>1726.7999999999993</v>
      </c>
      <c r="J198" s="38">
        <v>1791.5999999999995</v>
      </c>
      <c r="K198" s="38">
        <v>1808.2499999999995</v>
      </c>
      <c r="L198" s="38">
        <v>1823.9999999999995</v>
      </c>
      <c r="M198" s="28">
        <v>1792.5</v>
      </c>
      <c r="N198" s="28">
        <v>1760.1</v>
      </c>
      <c r="O198" s="39">
        <v>1103200</v>
      </c>
      <c r="P198" s="40">
        <v>-7.199424046076314E-3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7241</v>
      </c>
      <c r="F199" s="37">
        <v>7237.5166666666664</v>
      </c>
      <c r="G199" s="38">
        <v>7209.0333333333328</v>
      </c>
      <c r="H199" s="38">
        <v>7177.0666666666666</v>
      </c>
      <c r="I199" s="38">
        <v>7148.583333333333</v>
      </c>
      <c r="J199" s="38">
        <v>7269.4833333333327</v>
      </c>
      <c r="K199" s="38">
        <v>7297.9666666666662</v>
      </c>
      <c r="L199" s="38">
        <v>7329.9333333333325</v>
      </c>
      <c r="M199" s="28">
        <v>7266</v>
      </c>
      <c r="N199" s="28">
        <v>7205.55</v>
      </c>
      <c r="O199" s="39">
        <v>1953200</v>
      </c>
      <c r="P199" s="40">
        <v>4.1643103182355664E-3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784.3</v>
      </c>
      <c r="F200" s="37">
        <v>782.91666666666663</v>
      </c>
      <c r="G200" s="38">
        <v>779.93333333333328</v>
      </c>
      <c r="H200" s="38">
        <v>775.56666666666661</v>
      </c>
      <c r="I200" s="38">
        <v>772.58333333333326</v>
      </c>
      <c r="J200" s="38">
        <v>787.2833333333333</v>
      </c>
      <c r="K200" s="38">
        <v>790.26666666666665</v>
      </c>
      <c r="L200" s="38">
        <v>794.63333333333333</v>
      </c>
      <c r="M200" s="28">
        <v>785.9</v>
      </c>
      <c r="N200" s="28">
        <v>778.55</v>
      </c>
      <c r="O200" s="39">
        <v>17044300</v>
      </c>
      <c r="P200" s="40">
        <v>2.2698907956318251E-2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316.55</v>
      </c>
      <c r="F201" s="37">
        <v>316.11666666666667</v>
      </c>
      <c r="G201" s="38">
        <v>313.08333333333337</v>
      </c>
      <c r="H201" s="38">
        <v>309.61666666666667</v>
      </c>
      <c r="I201" s="38">
        <v>306.58333333333337</v>
      </c>
      <c r="J201" s="38">
        <v>319.58333333333337</v>
      </c>
      <c r="K201" s="38">
        <v>322.61666666666667</v>
      </c>
      <c r="L201" s="38">
        <v>326.08333333333337</v>
      </c>
      <c r="M201" s="28">
        <v>319.14999999999998</v>
      </c>
      <c r="N201" s="28">
        <v>312.64999999999998</v>
      </c>
      <c r="O201" s="39">
        <v>37244000</v>
      </c>
      <c r="P201" s="40">
        <v>1.1769659678218998E-2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852.6</v>
      </c>
      <c r="F202" s="37">
        <v>852.01666666666677</v>
      </c>
      <c r="G202" s="38">
        <v>848.63333333333355</v>
      </c>
      <c r="H202" s="38">
        <v>844.66666666666674</v>
      </c>
      <c r="I202" s="38">
        <v>841.28333333333353</v>
      </c>
      <c r="J202" s="38">
        <v>855.98333333333358</v>
      </c>
      <c r="K202" s="38">
        <v>859.36666666666679</v>
      </c>
      <c r="L202" s="38">
        <v>863.3333333333336</v>
      </c>
      <c r="M202" s="28">
        <v>855.4</v>
      </c>
      <c r="N202" s="28">
        <v>848.05</v>
      </c>
      <c r="O202" s="39">
        <v>7168900</v>
      </c>
      <c r="P202" s="40">
        <v>1.7442520579051945E-2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1530.8</v>
      </c>
      <c r="F203" s="37">
        <v>1524.9666666666665</v>
      </c>
      <c r="G203" s="38">
        <v>1515.833333333333</v>
      </c>
      <c r="H203" s="38">
        <v>1500.8666666666666</v>
      </c>
      <c r="I203" s="38">
        <v>1491.7333333333331</v>
      </c>
      <c r="J203" s="38">
        <v>1539.9333333333329</v>
      </c>
      <c r="K203" s="38">
        <v>1549.0666666666666</v>
      </c>
      <c r="L203" s="38">
        <v>1564.0333333333328</v>
      </c>
      <c r="M203" s="28">
        <v>1534.1</v>
      </c>
      <c r="N203" s="28">
        <v>1510</v>
      </c>
      <c r="O203" s="39">
        <v>825300</v>
      </c>
      <c r="P203" s="40">
        <v>5.3619302949061663E-2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406.9</v>
      </c>
      <c r="F204" s="37">
        <v>407.73333333333329</v>
      </c>
      <c r="G204" s="38">
        <v>405.51666666666659</v>
      </c>
      <c r="H204" s="38">
        <v>404.13333333333333</v>
      </c>
      <c r="I204" s="38">
        <v>401.91666666666663</v>
      </c>
      <c r="J204" s="38">
        <v>409.11666666666656</v>
      </c>
      <c r="K204" s="38">
        <v>411.33333333333326</v>
      </c>
      <c r="L204" s="38">
        <v>412.71666666666653</v>
      </c>
      <c r="M204" s="28">
        <v>409.95</v>
      </c>
      <c r="N204" s="28">
        <v>406.35</v>
      </c>
      <c r="O204" s="39">
        <v>39578500</v>
      </c>
      <c r="P204" s="40">
        <v>7.6634205333842532E-3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264.60000000000002</v>
      </c>
      <c r="F205" s="37">
        <v>263.95</v>
      </c>
      <c r="G205" s="38">
        <v>261.89999999999998</v>
      </c>
      <c r="H205" s="38">
        <v>259.2</v>
      </c>
      <c r="I205" s="38">
        <v>257.14999999999998</v>
      </c>
      <c r="J205" s="38">
        <v>266.64999999999998</v>
      </c>
      <c r="K205" s="38">
        <v>268.70000000000005</v>
      </c>
      <c r="L205" s="38">
        <v>271.39999999999998</v>
      </c>
      <c r="M205" s="28">
        <v>266</v>
      </c>
      <c r="N205" s="28">
        <v>261.25</v>
      </c>
      <c r="O205" s="39">
        <v>90282000</v>
      </c>
      <c r="P205" s="40">
        <v>2.1312021312021312E-3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414.4</v>
      </c>
      <c r="F206" s="37">
        <v>412.4666666666667</v>
      </c>
      <c r="G206" s="38">
        <v>409.08333333333337</v>
      </c>
      <c r="H206" s="38">
        <v>403.76666666666665</v>
      </c>
      <c r="I206" s="38">
        <v>400.38333333333333</v>
      </c>
      <c r="J206" s="38">
        <v>417.78333333333342</v>
      </c>
      <c r="K206" s="38">
        <v>421.16666666666674</v>
      </c>
      <c r="L206" s="38">
        <v>426.48333333333346</v>
      </c>
      <c r="M206" s="28">
        <v>415.85</v>
      </c>
      <c r="N206" s="28">
        <v>407.15</v>
      </c>
      <c r="O206" s="39">
        <v>9205200</v>
      </c>
      <c r="P206" s="40">
        <v>-3.3131943091015397E-3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59"/>
      <c r="C209" s="240"/>
      <c r="D209" s="260"/>
      <c r="E209" s="241"/>
      <c r="F209" s="241"/>
      <c r="G209" s="261"/>
      <c r="H209" s="261"/>
      <c r="I209" s="261"/>
      <c r="J209" s="261"/>
      <c r="K209" s="261"/>
      <c r="L209" s="261"/>
      <c r="M209" s="240"/>
      <c r="N209" s="240"/>
      <c r="O209" s="262"/>
      <c r="P209" s="263"/>
    </row>
    <row r="210" spans="1:16" ht="12.75" customHeight="1">
      <c r="A210" s="28"/>
      <c r="B210" s="259"/>
      <c r="C210" s="240"/>
      <c r="D210" s="260"/>
      <c r="E210" s="241"/>
      <c r="F210" s="241"/>
      <c r="G210" s="261"/>
      <c r="H210" s="261"/>
      <c r="I210" s="261"/>
      <c r="J210" s="261"/>
      <c r="K210" s="261"/>
      <c r="L210" s="261"/>
      <c r="M210" s="240"/>
      <c r="N210" s="240"/>
      <c r="O210" s="262"/>
      <c r="P210" s="263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1" t="s">
        <v>16</v>
      </c>
      <c r="B8" s="383"/>
      <c r="C8" s="387" t="s">
        <v>20</v>
      </c>
      <c r="D8" s="387" t="s">
        <v>21</v>
      </c>
      <c r="E8" s="378" t="s">
        <v>22</v>
      </c>
      <c r="F8" s="379"/>
      <c r="G8" s="380"/>
      <c r="H8" s="378" t="s">
        <v>23</v>
      </c>
      <c r="I8" s="379"/>
      <c r="J8" s="380"/>
      <c r="K8" s="23"/>
      <c r="L8" s="50"/>
      <c r="M8" s="50"/>
      <c r="N8" s="1"/>
      <c r="O8" s="1"/>
    </row>
    <row r="9" spans="1:15" ht="36" customHeight="1">
      <c r="A9" s="385"/>
      <c r="B9" s="386"/>
      <c r="C9" s="386"/>
      <c r="D9" s="3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7">
        <v>1</v>
      </c>
      <c r="B10" s="309" t="s">
        <v>229</v>
      </c>
      <c r="C10" s="309">
        <v>18609.349999999999</v>
      </c>
      <c r="D10" s="309">
        <v>18590.433333333334</v>
      </c>
      <c r="E10" s="309">
        <v>18555.866666666669</v>
      </c>
      <c r="F10" s="309">
        <v>18502.383333333335</v>
      </c>
      <c r="G10" s="309">
        <v>18467.816666666669</v>
      </c>
      <c r="H10" s="309">
        <v>18643.916666666668</v>
      </c>
      <c r="I10" s="309">
        <v>18678.483333333334</v>
      </c>
      <c r="J10" s="309">
        <v>18731.966666666667</v>
      </c>
      <c r="K10" s="309">
        <v>18625</v>
      </c>
      <c r="L10" s="309">
        <v>18536.95</v>
      </c>
      <c r="M10" s="310"/>
      <c r="N10" s="1"/>
      <c r="O10" s="1"/>
    </row>
    <row r="11" spans="1:15" ht="12.75" customHeight="1">
      <c r="A11" s="227">
        <v>2</v>
      </c>
      <c r="B11" s="316" t="s">
        <v>230</v>
      </c>
      <c r="C11" s="309">
        <v>43596.85</v>
      </c>
      <c r="D11" s="309">
        <v>43444.35</v>
      </c>
      <c r="E11" s="309">
        <v>43247.799999999996</v>
      </c>
      <c r="F11" s="309">
        <v>42898.75</v>
      </c>
      <c r="G11" s="309">
        <v>42702.2</v>
      </c>
      <c r="H11" s="309">
        <v>43793.399999999994</v>
      </c>
      <c r="I11" s="309">
        <v>43989.95</v>
      </c>
      <c r="J11" s="309">
        <v>44338.999999999993</v>
      </c>
      <c r="K11" s="309">
        <v>43640.9</v>
      </c>
      <c r="L11" s="309">
        <v>43095.3</v>
      </c>
      <c r="M11" s="310"/>
      <c r="N11" s="1"/>
      <c r="O11" s="1"/>
    </row>
    <row r="12" spans="1:15" ht="12.75" customHeight="1">
      <c r="A12" s="227">
        <v>3</v>
      </c>
      <c r="B12" s="257" t="s">
        <v>231</v>
      </c>
      <c r="C12" s="258">
        <v>2852.95</v>
      </c>
      <c r="D12" s="258">
        <v>2852.8833333333332</v>
      </c>
      <c r="E12" s="258">
        <v>2841.7166666666662</v>
      </c>
      <c r="F12" s="258">
        <v>2830.4833333333331</v>
      </c>
      <c r="G12" s="258">
        <v>2819.3166666666662</v>
      </c>
      <c r="H12" s="258">
        <v>2864.1166666666663</v>
      </c>
      <c r="I12" s="258">
        <v>2875.2833333333333</v>
      </c>
      <c r="J12" s="258">
        <v>2886.5166666666664</v>
      </c>
      <c r="K12" s="258">
        <v>2864.05</v>
      </c>
      <c r="L12" s="258">
        <v>2841.65</v>
      </c>
      <c r="M12" s="310"/>
      <c r="N12" s="1"/>
      <c r="O12" s="1"/>
    </row>
    <row r="13" spans="1:15" ht="12.75" customHeight="1">
      <c r="A13" s="227">
        <v>4</v>
      </c>
      <c r="B13" s="257" t="s">
        <v>232</v>
      </c>
      <c r="C13" s="258">
        <v>5450</v>
      </c>
      <c r="D13" s="258">
        <v>5447.2166666666672</v>
      </c>
      <c r="E13" s="258">
        <v>5435.4833333333345</v>
      </c>
      <c r="F13" s="258">
        <v>5420.9666666666672</v>
      </c>
      <c r="G13" s="258">
        <v>5409.2333333333345</v>
      </c>
      <c r="H13" s="258">
        <v>5461.7333333333345</v>
      </c>
      <c r="I13" s="258">
        <v>5473.4666666666681</v>
      </c>
      <c r="J13" s="258">
        <v>5487.9833333333345</v>
      </c>
      <c r="K13" s="258">
        <v>5458.95</v>
      </c>
      <c r="L13" s="258">
        <v>5432.7</v>
      </c>
      <c r="M13" s="310"/>
      <c r="N13" s="1"/>
      <c r="O13" s="1"/>
    </row>
    <row r="14" spans="1:15" ht="12.75" customHeight="1">
      <c r="A14" s="227">
        <v>5</v>
      </c>
      <c r="B14" s="257" t="s">
        <v>233</v>
      </c>
      <c r="C14" s="258">
        <v>30115</v>
      </c>
      <c r="D14" s="258">
        <v>30108.316666666669</v>
      </c>
      <c r="E14" s="258">
        <v>29990.083333333339</v>
      </c>
      <c r="F14" s="258">
        <v>29865.166666666672</v>
      </c>
      <c r="G14" s="258">
        <v>29746.933333333342</v>
      </c>
      <c r="H14" s="258">
        <v>30233.233333333337</v>
      </c>
      <c r="I14" s="258">
        <v>30351.466666666667</v>
      </c>
      <c r="J14" s="258">
        <v>30476.383333333335</v>
      </c>
      <c r="K14" s="258">
        <v>30226.55</v>
      </c>
      <c r="L14" s="258">
        <v>29983.4</v>
      </c>
      <c r="M14" s="310"/>
      <c r="N14" s="1"/>
      <c r="O14" s="1"/>
    </row>
    <row r="15" spans="1:15" ht="12.75" customHeight="1">
      <c r="A15" s="227">
        <v>6</v>
      </c>
      <c r="B15" s="257" t="s">
        <v>234</v>
      </c>
      <c r="C15" s="258">
        <v>4456.5</v>
      </c>
      <c r="D15" s="258">
        <v>4452.4666666666672</v>
      </c>
      <c r="E15" s="258">
        <v>4440.8333333333339</v>
      </c>
      <c r="F15" s="258">
        <v>4425.166666666667</v>
      </c>
      <c r="G15" s="258">
        <v>4413.5333333333338</v>
      </c>
      <c r="H15" s="258">
        <v>4468.1333333333341</v>
      </c>
      <c r="I15" s="258">
        <v>4479.7666666666673</v>
      </c>
      <c r="J15" s="258">
        <v>4495.4333333333343</v>
      </c>
      <c r="K15" s="258">
        <v>4464.1000000000004</v>
      </c>
      <c r="L15" s="258">
        <v>4436.8</v>
      </c>
      <c r="M15" s="310"/>
      <c r="N15" s="1"/>
      <c r="O15" s="1"/>
    </row>
    <row r="16" spans="1:15" ht="12.75" customHeight="1">
      <c r="A16" s="227">
        <v>7</v>
      </c>
      <c r="B16" s="257" t="s">
        <v>235</v>
      </c>
      <c r="C16" s="258">
        <v>8976.0499999999993</v>
      </c>
      <c r="D16" s="258">
        <v>8960.1999999999989</v>
      </c>
      <c r="E16" s="258">
        <v>8938.2499999999982</v>
      </c>
      <c r="F16" s="258">
        <v>8900.4499999999989</v>
      </c>
      <c r="G16" s="258">
        <v>8878.4999999999982</v>
      </c>
      <c r="H16" s="258">
        <v>8997.9999999999982</v>
      </c>
      <c r="I16" s="258">
        <v>9019.9499999999989</v>
      </c>
      <c r="J16" s="258">
        <v>9057.7499999999982</v>
      </c>
      <c r="K16" s="258">
        <v>8982.15</v>
      </c>
      <c r="L16" s="258">
        <v>8922.4</v>
      </c>
      <c r="M16" s="310"/>
      <c r="N16" s="1"/>
      <c r="O16" s="1"/>
    </row>
    <row r="17" spans="1:15" ht="12.75" customHeight="1">
      <c r="A17" s="227">
        <v>8</v>
      </c>
      <c r="B17" s="266" t="s">
        <v>287</v>
      </c>
      <c r="C17" s="257">
        <v>2988.35</v>
      </c>
      <c r="D17" s="258">
        <v>2981.0333333333328</v>
      </c>
      <c r="E17" s="258">
        <v>2967.6166666666659</v>
      </c>
      <c r="F17" s="258">
        <v>2946.8833333333332</v>
      </c>
      <c r="G17" s="258">
        <v>2933.4666666666662</v>
      </c>
      <c r="H17" s="258">
        <v>3001.7666666666655</v>
      </c>
      <c r="I17" s="258">
        <v>3015.1833333333325</v>
      </c>
      <c r="J17" s="258">
        <v>3035.9166666666652</v>
      </c>
      <c r="K17" s="257">
        <v>2994.45</v>
      </c>
      <c r="L17" s="257">
        <v>2960.3</v>
      </c>
      <c r="M17" s="257">
        <v>2.2464400000000002</v>
      </c>
      <c r="N17" s="1"/>
      <c r="O17" s="1"/>
    </row>
    <row r="18" spans="1:15" ht="12.75" customHeight="1">
      <c r="A18" s="227">
        <v>9</v>
      </c>
      <c r="B18" s="266" t="s">
        <v>43</v>
      </c>
      <c r="C18" s="257">
        <v>2621.25</v>
      </c>
      <c r="D18" s="258">
        <v>2619.0833333333335</v>
      </c>
      <c r="E18" s="258">
        <v>2604.166666666667</v>
      </c>
      <c r="F18" s="258">
        <v>2587.0833333333335</v>
      </c>
      <c r="G18" s="258">
        <v>2572.166666666667</v>
      </c>
      <c r="H18" s="258">
        <v>2636.166666666667</v>
      </c>
      <c r="I18" s="258">
        <v>2651.0833333333339</v>
      </c>
      <c r="J18" s="258">
        <v>2668.166666666667</v>
      </c>
      <c r="K18" s="257">
        <v>2634</v>
      </c>
      <c r="L18" s="257">
        <v>2602</v>
      </c>
      <c r="M18" s="257">
        <v>3.3742700000000001</v>
      </c>
      <c r="N18" s="1"/>
      <c r="O18" s="1"/>
    </row>
    <row r="19" spans="1:15" ht="12.75" customHeight="1">
      <c r="A19" s="227">
        <v>10</v>
      </c>
      <c r="B19" s="266" t="s">
        <v>59</v>
      </c>
      <c r="C19" s="257">
        <v>672.95</v>
      </c>
      <c r="D19" s="258">
        <v>674.16666666666663</v>
      </c>
      <c r="E19" s="258">
        <v>668.7833333333333</v>
      </c>
      <c r="F19" s="258">
        <v>664.61666666666667</v>
      </c>
      <c r="G19" s="258">
        <v>659.23333333333335</v>
      </c>
      <c r="H19" s="258">
        <v>678.33333333333326</v>
      </c>
      <c r="I19" s="258">
        <v>683.7166666666667</v>
      </c>
      <c r="J19" s="258">
        <v>687.88333333333321</v>
      </c>
      <c r="K19" s="257">
        <v>679.55</v>
      </c>
      <c r="L19" s="257">
        <v>670</v>
      </c>
      <c r="M19" s="257">
        <v>20.154900000000001</v>
      </c>
      <c r="N19" s="1"/>
      <c r="O19" s="1"/>
    </row>
    <row r="20" spans="1:15" ht="12.75" customHeight="1">
      <c r="A20" s="227">
        <v>11</v>
      </c>
      <c r="B20" s="266" t="s">
        <v>236</v>
      </c>
      <c r="C20" s="257">
        <v>20387.099999999999</v>
      </c>
      <c r="D20" s="258">
        <v>20374.283333333333</v>
      </c>
      <c r="E20" s="258">
        <v>20168.466666666667</v>
      </c>
      <c r="F20" s="258">
        <v>19949.833333333336</v>
      </c>
      <c r="G20" s="258">
        <v>19744.01666666667</v>
      </c>
      <c r="H20" s="258">
        <v>20592.916666666664</v>
      </c>
      <c r="I20" s="258">
        <v>20798.73333333333</v>
      </c>
      <c r="J20" s="258">
        <v>21017.366666666661</v>
      </c>
      <c r="K20" s="257">
        <v>20580.099999999999</v>
      </c>
      <c r="L20" s="257">
        <v>20155.650000000001</v>
      </c>
      <c r="M20" s="257">
        <v>0.14082</v>
      </c>
      <c r="N20" s="1"/>
      <c r="O20" s="1"/>
    </row>
    <row r="21" spans="1:15" ht="12.75" customHeight="1">
      <c r="A21" s="227">
        <v>12</v>
      </c>
      <c r="B21" s="266" t="s">
        <v>45</v>
      </c>
      <c r="C21" s="257">
        <v>4025</v>
      </c>
      <c r="D21" s="258">
        <v>4024.4500000000003</v>
      </c>
      <c r="E21" s="258">
        <v>4003.9000000000005</v>
      </c>
      <c r="F21" s="258">
        <v>3982.8</v>
      </c>
      <c r="G21" s="258">
        <v>3962.2500000000005</v>
      </c>
      <c r="H21" s="258">
        <v>4045.5500000000006</v>
      </c>
      <c r="I21" s="258">
        <v>4066.1000000000008</v>
      </c>
      <c r="J21" s="258">
        <v>4087.2000000000007</v>
      </c>
      <c r="K21" s="257">
        <v>4045</v>
      </c>
      <c r="L21" s="257">
        <v>4003.35</v>
      </c>
      <c r="M21" s="257">
        <v>8.9507499999999993</v>
      </c>
      <c r="N21" s="1"/>
      <c r="O21" s="1"/>
    </row>
    <row r="22" spans="1:15" ht="12.75" customHeight="1">
      <c r="A22" s="227">
        <v>13</v>
      </c>
      <c r="B22" s="266" t="s">
        <v>237</v>
      </c>
      <c r="C22" s="257">
        <v>2052.6999999999998</v>
      </c>
      <c r="D22" s="258">
        <v>2050.4166666666665</v>
      </c>
      <c r="E22" s="258">
        <v>2037.833333333333</v>
      </c>
      <c r="F22" s="258">
        <v>2022.9666666666665</v>
      </c>
      <c r="G22" s="258">
        <v>2010.383333333333</v>
      </c>
      <c r="H22" s="258">
        <v>2065.2833333333328</v>
      </c>
      <c r="I22" s="258">
        <v>2077.8666666666659</v>
      </c>
      <c r="J22" s="258">
        <v>2092.7333333333331</v>
      </c>
      <c r="K22" s="257">
        <v>2063</v>
      </c>
      <c r="L22" s="257">
        <v>2035.55</v>
      </c>
      <c r="M22" s="257">
        <v>3.1661999999999999</v>
      </c>
      <c r="N22" s="1"/>
      <c r="O22" s="1"/>
    </row>
    <row r="23" spans="1:15" ht="12.75" customHeight="1">
      <c r="A23" s="227">
        <v>14</v>
      </c>
      <c r="B23" s="266" t="s">
        <v>46</v>
      </c>
      <c r="C23" s="257">
        <v>892.9</v>
      </c>
      <c r="D23" s="258">
        <v>892.91666666666663</v>
      </c>
      <c r="E23" s="258">
        <v>887.33333333333326</v>
      </c>
      <c r="F23" s="258">
        <v>881.76666666666665</v>
      </c>
      <c r="G23" s="258">
        <v>876.18333333333328</v>
      </c>
      <c r="H23" s="258">
        <v>898.48333333333323</v>
      </c>
      <c r="I23" s="258">
        <v>904.06666666666649</v>
      </c>
      <c r="J23" s="258">
        <v>909.63333333333321</v>
      </c>
      <c r="K23" s="257">
        <v>898.5</v>
      </c>
      <c r="L23" s="257">
        <v>887.35</v>
      </c>
      <c r="M23" s="257">
        <v>28.220610000000001</v>
      </c>
      <c r="N23" s="1"/>
      <c r="O23" s="1"/>
    </row>
    <row r="24" spans="1:15" ht="12.75" customHeight="1">
      <c r="A24" s="227">
        <v>15</v>
      </c>
      <c r="B24" s="266" t="s">
        <v>238</v>
      </c>
      <c r="C24" s="257">
        <v>3694.9</v>
      </c>
      <c r="D24" s="258">
        <v>3709.7999999999997</v>
      </c>
      <c r="E24" s="258">
        <v>3640.5999999999995</v>
      </c>
      <c r="F24" s="258">
        <v>3586.2999999999997</v>
      </c>
      <c r="G24" s="258">
        <v>3517.0999999999995</v>
      </c>
      <c r="H24" s="258">
        <v>3764.0999999999995</v>
      </c>
      <c r="I24" s="258">
        <v>3833.2999999999993</v>
      </c>
      <c r="J24" s="258">
        <v>3887.5999999999995</v>
      </c>
      <c r="K24" s="257">
        <v>3779</v>
      </c>
      <c r="L24" s="257">
        <v>3655.5</v>
      </c>
      <c r="M24" s="257">
        <v>1.50349</v>
      </c>
      <c r="N24" s="1"/>
      <c r="O24" s="1"/>
    </row>
    <row r="25" spans="1:15" ht="12.75" customHeight="1">
      <c r="A25" s="227">
        <v>16</v>
      </c>
      <c r="B25" s="266" t="s">
        <v>239</v>
      </c>
      <c r="C25" s="257">
        <v>2691.4</v>
      </c>
      <c r="D25" s="258">
        <v>2709.9666666666667</v>
      </c>
      <c r="E25" s="258">
        <v>2652.4833333333336</v>
      </c>
      <c r="F25" s="258">
        <v>2613.5666666666671</v>
      </c>
      <c r="G25" s="258">
        <v>2556.0833333333339</v>
      </c>
      <c r="H25" s="258">
        <v>2748.8833333333332</v>
      </c>
      <c r="I25" s="258">
        <v>2806.3666666666659</v>
      </c>
      <c r="J25" s="258">
        <v>2845.2833333333328</v>
      </c>
      <c r="K25" s="257">
        <v>2767.45</v>
      </c>
      <c r="L25" s="257">
        <v>2671.05</v>
      </c>
      <c r="M25" s="257">
        <v>3.62799</v>
      </c>
      <c r="N25" s="1"/>
      <c r="O25" s="1"/>
    </row>
    <row r="26" spans="1:15" ht="12.75" customHeight="1">
      <c r="A26" s="227">
        <v>17</v>
      </c>
      <c r="B26" s="266" t="s">
        <v>853</v>
      </c>
      <c r="C26" s="257">
        <v>652.70000000000005</v>
      </c>
      <c r="D26" s="258">
        <v>655.96666666666658</v>
      </c>
      <c r="E26" s="258">
        <v>647.03333333333319</v>
      </c>
      <c r="F26" s="258">
        <v>641.36666666666656</v>
      </c>
      <c r="G26" s="258">
        <v>632.43333333333317</v>
      </c>
      <c r="H26" s="258">
        <v>661.63333333333321</v>
      </c>
      <c r="I26" s="258">
        <v>670.56666666666661</v>
      </c>
      <c r="J26" s="258">
        <v>676.23333333333323</v>
      </c>
      <c r="K26" s="257">
        <v>664.9</v>
      </c>
      <c r="L26" s="257">
        <v>650.29999999999995</v>
      </c>
      <c r="M26" s="257">
        <v>12.65394</v>
      </c>
      <c r="N26" s="1"/>
      <c r="O26" s="1"/>
    </row>
    <row r="27" spans="1:15" ht="12.75" customHeight="1">
      <c r="A27" s="227">
        <v>18</v>
      </c>
      <c r="B27" s="266" t="s">
        <v>240</v>
      </c>
      <c r="C27" s="257">
        <v>160.80000000000001</v>
      </c>
      <c r="D27" s="258">
        <v>160.63333333333333</v>
      </c>
      <c r="E27" s="258">
        <v>158.81666666666666</v>
      </c>
      <c r="F27" s="258">
        <v>156.83333333333334</v>
      </c>
      <c r="G27" s="258">
        <v>155.01666666666668</v>
      </c>
      <c r="H27" s="258">
        <v>162.61666666666665</v>
      </c>
      <c r="I27" s="258">
        <v>164.43333333333331</v>
      </c>
      <c r="J27" s="258">
        <v>166.41666666666663</v>
      </c>
      <c r="K27" s="257">
        <v>162.44999999999999</v>
      </c>
      <c r="L27" s="257">
        <v>158.65</v>
      </c>
      <c r="M27" s="257">
        <v>50.813409999999998</v>
      </c>
      <c r="N27" s="1"/>
      <c r="O27" s="1"/>
    </row>
    <row r="28" spans="1:15" ht="12.75" customHeight="1">
      <c r="A28" s="227">
        <v>19</v>
      </c>
      <c r="B28" s="266" t="s">
        <v>41</v>
      </c>
      <c r="C28" s="257">
        <v>312.95</v>
      </c>
      <c r="D28" s="258">
        <v>311.25</v>
      </c>
      <c r="E28" s="258">
        <v>308.3</v>
      </c>
      <c r="F28" s="258">
        <v>303.65000000000003</v>
      </c>
      <c r="G28" s="258">
        <v>300.70000000000005</v>
      </c>
      <c r="H28" s="258">
        <v>315.89999999999998</v>
      </c>
      <c r="I28" s="258">
        <v>318.85000000000002</v>
      </c>
      <c r="J28" s="258">
        <v>323.49999999999994</v>
      </c>
      <c r="K28" s="257">
        <v>314.2</v>
      </c>
      <c r="L28" s="257">
        <v>306.60000000000002</v>
      </c>
      <c r="M28" s="257">
        <v>21.277239999999999</v>
      </c>
      <c r="N28" s="1"/>
      <c r="O28" s="1"/>
    </row>
    <row r="29" spans="1:15" ht="12.75" customHeight="1">
      <c r="A29" s="227">
        <v>20</v>
      </c>
      <c r="B29" s="266" t="s">
        <v>48</v>
      </c>
      <c r="C29" s="257">
        <v>3099.5</v>
      </c>
      <c r="D29" s="258">
        <v>3089.0166666666664</v>
      </c>
      <c r="E29" s="258">
        <v>3070.4833333333327</v>
      </c>
      <c r="F29" s="258">
        <v>3041.4666666666662</v>
      </c>
      <c r="G29" s="258">
        <v>3022.9333333333325</v>
      </c>
      <c r="H29" s="258">
        <v>3118.0333333333328</v>
      </c>
      <c r="I29" s="258">
        <v>3136.5666666666666</v>
      </c>
      <c r="J29" s="258">
        <v>3165.583333333333</v>
      </c>
      <c r="K29" s="257">
        <v>3107.55</v>
      </c>
      <c r="L29" s="257">
        <v>3060</v>
      </c>
      <c r="M29" s="257">
        <v>0.23496</v>
      </c>
      <c r="N29" s="1"/>
      <c r="O29" s="1"/>
    </row>
    <row r="30" spans="1:15" ht="12.75" customHeight="1">
      <c r="A30" s="227">
        <v>21</v>
      </c>
      <c r="B30" s="266" t="s">
        <v>51</v>
      </c>
      <c r="C30" s="257">
        <v>587.75</v>
      </c>
      <c r="D30" s="258">
        <v>586.7166666666667</v>
      </c>
      <c r="E30" s="258">
        <v>582.63333333333344</v>
      </c>
      <c r="F30" s="258">
        <v>577.51666666666677</v>
      </c>
      <c r="G30" s="258">
        <v>573.43333333333351</v>
      </c>
      <c r="H30" s="258">
        <v>591.83333333333337</v>
      </c>
      <c r="I30" s="258">
        <v>595.91666666666663</v>
      </c>
      <c r="J30" s="258">
        <v>601.0333333333333</v>
      </c>
      <c r="K30" s="257">
        <v>590.79999999999995</v>
      </c>
      <c r="L30" s="257">
        <v>581.6</v>
      </c>
      <c r="M30" s="257">
        <v>28.972899999999999</v>
      </c>
      <c r="N30" s="1"/>
      <c r="O30" s="1"/>
    </row>
    <row r="31" spans="1:15" ht="12.75" customHeight="1">
      <c r="A31" s="227">
        <v>22</v>
      </c>
      <c r="B31" s="266" t="s">
        <v>53</v>
      </c>
      <c r="C31" s="257">
        <v>4704.5</v>
      </c>
      <c r="D31" s="258">
        <v>4721.25</v>
      </c>
      <c r="E31" s="258">
        <v>4664.6499999999996</v>
      </c>
      <c r="F31" s="258">
        <v>4624.7999999999993</v>
      </c>
      <c r="G31" s="258">
        <v>4568.1999999999989</v>
      </c>
      <c r="H31" s="258">
        <v>4761.1000000000004</v>
      </c>
      <c r="I31" s="258">
        <v>4817.7000000000007</v>
      </c>
      <c r="J31" s="258">
        <v>4857.5500000000011</v>
      </c>
      <c r="K31" s="257">
        <v>4777.8500000000004</v>
      </c>
      <c r="L31" s="257">
        <v>4681.3999999999996</v>
      </c>
      <c r="M31" s="257">
        <v>3.3649100000000001</v>
      </c>
      <c r="N31" s="1"/>
      <c r="O31" s="1"/>
    </row>
    <row r="32" spans="1:15" ht="12.75" customHeight="1">
      <c r="A32" s="227">
        <v>23</v>
      </c>
      <c r="B32" s="266" t="s">
        <v>55</v>
      </c>
      <c r="C32" s="257">
        <v>145</v>
      </c>
      <c r="D32" s="258">
        <v>145.20000000000002</v>
      </c>
      <c r="E32" s="258">
        <v>144.30000000000004</v>
      </c>
      <c r="F32" s="258">
        <v>143.60000000000002</v>
      </c>
      <c r="G32" s="258">
        <v>142.70000000000005</v>
      </c>
      <c r="H32" s="258">
        <v>145.90000000000003</v>
      </c>
      <c r="I32" s="258">
        <v>146.80000000000001</v>
      </c>
      <c r="J32" s="258">
        <v>147.50000000000003</v>
      </c>
      <c r="K32" s="257">
        <v>146.1</v>
      </c>
      <c r="L32" s="257">
        <v>144.5</v>
      </c>
      <c r="M32" s="257">
        <v>54.686459999999997</v>
      </c>
      <c r="N32" s="1"/>
      <c r="O32" s="1"/>
    </row>
    <row r="33" spans="1:15" ht="12.75" customHeight="1">
      <c r="A33" s="227">
        <v>24</v>
      </c>
      <c r="B33" s="266" t="s">
        <v>57</v>
      </c>
      <c r="C33" s="257">
        <v>3221.45</v>
      </c>
      <c r="D33" s="258">
        <v>3221.6666666666665</v>
      </c>
      <c r="E33" s="258">
        <v>3202.4333333333329</v>
      </c>
      <c r="F33" s="258">
        <v>3183.4166666666665</v>
      </c>
      <c r="G33" s="258">
        <v>3164.1833333333329</v>
      </c>
      <c r="H33" s="258">
        <v>3240.6833333333329</v>
      </c>
      <c r="I33" s="258">
        <v>3259.9166666666665</v>
      </c>
      <c r="J33" s="258">
        <v>3278.9333333333329</v>
      </c>
      <c r="K33" s="257">
        <v>3240.9</v>
      </c>
      <c r="L33" s="257">
        <v>3202.65</v>
      </c>
      <c r="M33" s="257">
        <v>8.5131200000000007</v>
      </c>
      <c r="N33" s="1"/>
      <c r="O33" s="1"/>
    </row>
    <row r="34" spans="1:15" ht="12.75" customHeight="1">
      <c r="A34" s="227">
        <v>25</v>
      </c>
      <c r="B34" s="266" t="s">
        <v>300</v>
      </c>
      <c r="C34" s="257">
        <v>2065.5500000000002</v>
      </c>
      <c r="D34" s="258">
        <v>2044.3666666666668</v>
      </c>
      <c r="E34" s="258">
        <v>2017.4833333333336</v>
      </c>
      <c r="F34" s="258">
        <v>1969.4166666666667</v>
      </c>
      <c r="G34" s="258">
        <v>1942.5333333333335</v>
      </c>
      <c r="H34" s="258">
        <v>2092.4333333333334</v>
      </c>
      <c r="I34" s="258">
        <v>2119.3166666666666</v>
      </c>
      <c r="J34" s="258">
        <v>2167.3833333333337</v>
      </c>
      <c r="K34" s="257">
        <v>2071.25</v>
      </c>
      <c r="L34" s="257">
        <v>1996.3</v>
      </c>
      <c r="M34" s="257">
        <v>4.7609599999999999</v>
      </c>
      <c r="N34" s="1"/>
      <c r="O34" s="1"/>
    </row>
    <row r="35" spans="1:15" ht="12.75" customHeight="1">
      <c r="A35" s="227">
        <v>26</v>
      </c>
      <c r="B35" s="266" t="s">
        <v>60</v>
      </c>
      <c r="C35" s="257">
        <v>458.85</v>
      </c>
      <c r="D35" s="258">
        <v>459.83333333333331</v>
      </c>
      <c r="E35" s="258">
        <v>456.76666666666665</v>
      </c>
      <c r="F35" s="258">
        <v>454.68333333333334</v>
      </c>
      <c r="G35" s="258">
        <v>451.61666666666667</v>
      </c>
      <c r="H35" s="258">
        <v>461.91666666666663</v>
      </c>
      <c r="I35" s="258">
        <v>464.98333333333335</v>
      </c>
      <c r="J35" s="258">
        <v>467.06666666666661</v>
      </c>
      <c r="K35" s="257">
        <v>462.9</v>
      </c>
      <c r="L35" s="257">
        <v>457.75</v>
      </c>
      <c r="M35" s="257">
        <v>7.18431</v>
      </c>
      <c r="N35" s="1"/>
      <c r="O35" s="1"/>
    </row>
    <row r="36" spans="1:15" ht="12.75" customHeight="1">
      <c r="A36" s="227">
        <v>27</v>
      </c>
      <c r="B36" s="266" t="s">
        <v>242</v>
      </c>
      <c r="C36" s="257">
        <v>4037.2</v>
      </c>
      <c r="D36" s="258">
        <v>4047.5333333333333</v>
      </c>
      <c r="E36" s="258">
        <v>4005.0666666666666</v>
      </c>
      <c r="F36" s="258">
        <v>3972.9333333333334</v>
      </c>
      <c r="G36" s="258">
        <v>3930.4666666666667</v>
      </c>
      <c r="H36" s="258">
        <v>4079.6666666666665</v>
      </c>
      <c r="I36" s="258">
        <v>4122.1333333333332</v>
      </c>
      <c r="J36" s="258">
        <v>4154.2666666666664</v>
      </c>
      <c r="K36" s="257">
        <v>4090</v>
      </c>
      <c r="L36" s="257">
        <v>4015.4</v>
      </c>
      <c r="M36" s="257">
        <v>1.77556</v>
      </c>
      <c r="N36" s="1"/>
      <c r="O36" s="1"/>
    </row>
    <row r="37" spans="1:15" ht="12.75" customHeight="1">
      <c r="A37" s="227">
        <v>28</v>
      </c>
      <c r="B37" s="266" t="s">
        <v>61</v>
      </c>
      <c r="C37" s="257">
        <v>939.35</v>
      </c>
      <c r="D37" s="258">
        <v>932.35</v>
      </c>
      <c r="E37" s="258">
        <v>920.75</v>
      </c>
      <c r="F37" s="258">
        <v>902.15</v>
      </c>
      <c r="G37" s="258">
        <v>890.55</v>
      </c>
      <c r="H37" s="258">
        <v>950.95</v>
      </c>
      <c r="I37" s="258">
        <v>962.55000000000018</v>
      </c>
      <c r="J37" s="258">
        <v>981.15000000000009</v>
      </c>
      <c r="K37" s="257">
        <v>943.95</v>
      </c>
      <c r="L37" s="257">
        <v>913.75</v>
      </c>
      <c r="M37" s="257">
        <v>174.66047</v>
      </c>
      <c r="N37" s="1"/>
      <c r="O37" s="1"/>
    </row>
    <row r="38" spans="1:15" ht="12.75" customHeight="1">
      <c r="A38" s="227">
        <v>29</v>
      </c>
      <c r="B38" s="266" t="s">
        <v>62</v>
      </c>
      <c r="C38" s="257">
        <v>3636.15</v>
      </c>
      <c r="D38" s="258">
        <v>3637.5666666666671</v>
      </c>
      <c r="E38" s="258">
        <v>3616.5833333333339</v>
      </c>
      <c r="F38" s="258">
        <v>3597.0166666666669</v>
      </c>
      <c r="G38" s="258">
        <v>3576.0333333333338</v>
      </c>
      <c r="H38" s="258">
        <v>3657.1333333333341</v>
      </c>
      <c r="I38" s="258">
        <v>3678.1166666666668</v>
      </c>
      <c r="J38" s="258">
        <v>3697.6833333333343</v>
      </c>
      <c r="K38" s="257">
        <v>3658.55</v>
      </c>
      <c r="L38" s="257">
        <v>3618</v>
      </c>
      <c r="M38" s="257">
        <v>1.4191199999999999</v>
      </c>
      <c r="N38" s="1"/>
      <c r="O38" s="1"/>
    </row>
    <row r="39" spans="1:15" ht="12.75" customHeight="1">
      <c r="A39" s="227">
        <v>30</v>
      </c>
      <c r="B39" s="266" t="s">
        <v>65</v>
      </c>
      <c r="C39" s="257">
        <v>6581.95</v>
      </c>
      <c r="D39" s="258">
        <v>6607.3166666666666</v>
      </c>
      <c r="E39" s="258">
        <v>6534.6333333333332</v>
      </c>
      <c r="F39" s="258">
        <v>6487.3166666666666</v>
      </c>
      <c r="G39" s="258">
        <v>6414.6333333333332</v>
      </c>
      <c r="H39" s="258">
        <v>6654.6333333333332</v>
      </c>
      <c r="I39" s="258">
        <v>6727.3166666666657</v>
      </c>
      <c r="J39" s="258">
        <v>6774.6333333333332</v>
      </c>
      <c r="K39" s="257">
        <v>6680</v>
      </c>
      <c r="L39" s="257">
        <v>6560</v>
      </c>
      <c r="M39" s="257">
        <v>11.377840000000001</v>
      </c>
      <c r="N39" s="1"/>
      <c r="O39" s="1"/>
    </row>
    <row r="40" spans="1:15" ht="12.75" customHeight="1">
      <c r="A40" s="227">
        <v>31</v>
      </c>
      <c r="B40" s="266" t="s">
        <v>64</v>
      </c>
      <c r="C40" s="257">
        <v>1618.6</v>
      </c>
      <c r="D40" s="258">
        <v>1613.5333333333331</v>
      </c>
      <c r="E40" s="258">
        <v>1605.2666666666662</v>
      </c>
      <c r="F40" s="258">
        <v>1591.9333333333332</v>
      </c>
      <c r="G40" s="258">
        <v>1583.6666666666663</v>
      </c>
      <c r="H40" s="258">
        <v>1626.8666666666661</v>
      </c>
      <c r="I40" s="258">
        <v>1635.133333333333</v>
      </c>
      <c r="J40" s="258">
        <v>1648.466666666666</v>
      </c>
      <c r="K40" s="257">
        <v>1621.8</v>
      </c>
      <c r="L40" s="257">
        <v>1600.2</v>
      </c>
      <c r="M40" s="257">
        <v>11.61239</v>
      </c>
      <c r="N40" s="1"/>
      <c r="O40" s="1"/>
    </row>
    <row r="41" spans="1:15" ht="12.75" customHeight="1">
      <c r="A41" s="227">
        <v>32</v>
      </c>
      <c r="B41" s="266" t="s">
        <v>243</v>
      </c>
      <c r="C41" s="257">
        <v>6175.4</v>
      </c>
      <c r="D41" s="258">
        <v>6195.2666666666664</v>
      </c>
      <c r="E41" s="258">
        <v>6122.1333333333332</v>
      </c>
      <c r="F41" s="258">
        <v>6068.8666666666668</v>
      </c>
      <c r="G41" s="258">
        <v>5995.7333333333336</v>
      </c>
      <c r="H41" s="258">
        <v>6248.5333333333328</v>
      </c>
      <c r="I41" s="258">
        <v>6321.6666666666661</v>
      </c>
      <c r="J41" s="258">
        <v>6374.9333333333325</v>
      </c>
      <c r="K41" s="257">
        <v>6268.4</v>
      </c>
      <c r="L41" s="257">
        <v>6142</v>
      </c>
      <c r="M41" s="257">
        <v>0.72987999999999997</v>
      </c>
      <c r="N41" s="1"/>
      <c r="O41" s="1"/>
    </row>
    <row r="42" spans="1:15" ht="12.75" customHeight="1">
      <c r="A42" s="227">
        <v>33</v>
      </c>
      <c r="B42" s="266" t="s">
        <v>66</v>
      </c>
      <c r="C42" s="257">
        <v>2083.5500000000002</v>
      </c>
      <c r="D42" s="258">
        <v>2077.1666666666665</v>
      </c>
      <c r="E42" s="258">
        <v>2066.3833333333332</v>
      </c>
      <c r="F42" s="258">
        <v>2049.2166666666667</v>
      </c>
      <c r="G42" s="258">
        <v>2038.4333333333334</v>
      </c>
      <c r="H42" s="258">
        <v>2094.333333333333</v>
      </c>
      <c r="I42" s="258">
        <v>2105.1166666666668</v>
      </c>
      <c r="J42" s="258">
        <v>2122.2833333333328</v>
      </c>
      <c r="K42" s="257">
        <v>2087.9499999999998</v>
      </c>
      <c r="L42" s="257">
        <v>2060</v>
      </c>
      <c r="M42" s="257">
        <v>1.2942199999999999</v>
      </c>
      <c r="N42" s="1"/>
      <c r="O42" s="1"/>
    </row>
    <row r="43" spans="1:15" ht="12.75" customHeight="1">
      <c r="A43" s="227">
        <v>34</v>
      </c>
      <c r="B43" s="266" t="s">
        <v>67</v>
      </c>
      <c r="C43" s="257">
        <v>251.5</v>
      </c>
      <c r="D43" s="258">
        <v>250.18333333333331</v>
      </c>
      <c r="E43" s="258">
        <v>248.06666666666661</v>
      </c>
      <c r="F43" s="258">
        <v>244.6333333333333</v>
      </c>
      <c r="G43" s="258">
        <v>242.51666666666659</v>
      </c>
      <c r="H43" s="258">
        <v>253.61666666666662</v>
      </c>
      <c r="I43" s="258">
        <v>255.73333333333335</v>
      </c>
      <c r="J43" s="258">
        <v>259.16666666666663</v>
      </c>
      <c r="K43" s="257">
        <v>252.3</v>
      </c>
      <c r="L43" s="257">
        <v>246.75</v>
      </c>
      <c r="M43" s="257">
        <v>83.855419999999995</v>
      </c>
      <c r="N43" s="1"/>
      <c r="O43" s="1"/>
    </row>
    <row r="44" spans="1:15" ht="12.75" customHeight="1">
      <c r="A44" s="227">
        <v>35</v>
      </c>
      <c r="B44" s="266" t="s">
        <v>68</v>
      </c>
      <c r="C44" s="257">
        <v>188.25</v>
      </c>
      <c r="D44" s="258">
        <v>184.75</v>
      </c>
      <c r="E44" s="258">
        <v>180.1</v>
      </c>
      <c r="F44" s="258">
        <v>171.95</v>
      </c>
      <c r="G44" s="258">
        <v>167.29999999999998</v>
      </c>
      <c r="H44" s="258">
        <v>192.9</v>
      </c>
      <c r="I44" s="258">
        <v>197.54999999999998</v>
      </c>
      <c r="J44" s="258">
        <v>205.70000000000002</v>
      </c>
      <c r="K44" s="257">
        <v>189.4</v>
      </c>
      <c r="L44" s="257">
        <v>176.6</v>
      </c>
      <c r="M44" s="257">
        <v>930.33779000000004</v>
      </c>
      <c r="N44" s="1"/>
      <c r="O44" s="1"/>
    </row>
    <row r="45" spans="1:15" ht="12.75" customHeight="1">
      <c r="A45" s="227">
        <v>36</v>
      </c>
      <c r="B45" s="266" t="s">
        <v>244</v>
      </c>
      <c r="C45" s="257">
        <v>100.2</v>
      </c>
      <c r="D45" s="258">
        <v>98.283333333333346</v>
      </c>
      <c r="E45" s="258">
        <v>95.366666666666688</v>
      </c>
      <c r="F45" s="258">
        <v>90.533333333333346</v>
      </c>
      <c r="G45" s="258">
        <v>87.616666666666688</v>
      </c>
      <c r="H45" s="258">
        <v>103.11666666666669</v>
      </c>
      <c r="I45" s="258">
        <v>106.03333333333335</v>
      </c>
      <c r="J45" s="258">
        <v>110.86666666666669</v>
      </c>
      <c r="K45" s="257">
        <v>101.2</v>
      </c>
      <c r="L45" s="257">
        <v>93.45</v>
      </c>
      <c r="M45" s="257">
        <v>659.38067999999998</v>
      </c>
      <c r="N45" s="1"/>
      <c r="O45" s="1"/>
    </row>
    <row r="46" spans="1:15" ht="12.75" customHeight="1">
      <c r="A46" s="227">
        <v>37</v>
      </c>
      <c r="B46" s="266" t="s">
        <v>69</v>
      </c>
      <c r="C46" s="257">
        <v>1675.65</v>
      </c>
      <c r="D46" s="258">
        <v>1681.3</v>
      </c>
      <c r="E46" s="258">
        <v>1665.75</v>
      </c>
      <c r="F46" s="258">
        <v>1655.8500000000001</v>
      </c>
      <c r="G46" s="258">
        <v>1640.3000000000002</v>
      </c>
      <c r="H46" s="258">
        <v>1691.1999999999998</v>
      </c>
      <c r="I46" s="258">
        <v>1706.7499999999995</v>
      </c>
      <c r="J46" s="258">
        <v>1716.6499999999996</v>
      </c>
      <c r="K46" s="257">
        <v>1696.85</v>
      </c>
      <c r="L46" s="257">
        <v>1671.4</v>
      </c>
      <c r="M46" s="257">
        <v>5.4167300000000003</v>
      </c>
      <c r="N46" s="1"/>
      <c r="O46" s="1"/>
    </row>
    <row r="47" spans="1:15" ht="12.75" customHeight="1">
      <c r="A47" s="227">
        <v>38</v>
      </c>
      <c r="B47" s="266" t="s">
        <v>72</v>
      </c>
      <c r="C47" s="257">
        <v>619.29999999999995</v>
      </c>
      <c r="D47" s="258">
        <v>622</v>
      </c>
      <c r="E47" s="258">
        <v>614</v>
      </c>
      <c r="F47" s="258">
        <v>608.70000000000005</v>
      </c>
      <c r="G47" s="258">
        <v>600.70000000000005</v>
      </c>
      <c r="H47" s="258">
        <v>627.29999999999995</v>
      </c>
      <c r="I47" s="258">
        <v>635.29999999999995</v>
      </c>
      <c r="J47" s="258">
        <v>640.59999999999991</v>
      </c>
      <c r="K47" s="257">
        <v>630</v>
      </c>
      <c r="L47" s="257">
        <v>616.70000000000005</v>
      </c>
      <c r="M47" s="257">
        <v>6.3185399999999996</v>
      </c>
      <c r="N47" s="1"/>
      <c r="O47" s="1"/>
    </row>
    <row r="48" spans="1:15" ht="12.75" customHeight="1">
      <c r="A48" s="227">
        <v>39</v>
      </c>
      <c r="B48" s="266" t="s">
        <v>71</v>
      </c>
      <c r="C48" s="257">
        <v>105.3</v>
      </c>
      <c r="D48" s="258">
        <v>105.01666666666667</v>
      </c>
      <c r="E48" s="258">
        <v>104.53333333333333</v>
      </c>
      <c r="F48" s="258">
        <v>103.76666666666667</v>
      </c>
      <c r="G48" s="258">
        <v>103.28333333333333</v>
      </c>
      <c r="H48" s="258">
        <v>105.78333333333333</v>
      </c>
      <c r="I48" s="258">
        <v>106.26666666666665</v>
      </c>
      <c r="J48" s="258">
        <v>107.03333333333333</v>
      </c>
      <c r="K48" s="257">
        <v>105.5</v>
      </c>
      <c r="L48" s="257">
        <v>104.25</v>
      </c>
      <c r="M48" s="257">
        <v>157.89329000000001</v>
      </c>
      <c r="N48" s="1"/>
      <c r="O48" s="1"/>
    </row>
    <row r="49" spans="1:15" ht="12.75" customHeight="1">
      <c r="A49" s="227">
        <v>40</v>
      </c>
      <c r="B49" s="266" t="s">
        <v>73</v>
      </c>
      <c r="C49" s="257">
        <v>871.35</v>
      </c>
      <c r="D49" s="258">
        <v>861.26666666666677</v>
      </c>
      <c r="E49" s="258">
        <v>844.08333333333348</v>
      </c>
      <c r="F49" s="258">
        <v>816.81666666666672</v>
      </c>
      <c r="G49" s="258">
        <v>799.63333333333344</v>
      </c>
      <c r="H49" s="258">
        <v>888.53333333333353</v>
      </c>
      <c r="I49" s="258">
        <v>905.7166666666667</v>
      </c>
      <c r="J49" s="258">
        <v>932.98333333333358</v>
      </c>
      <c r="K49" s="257">
        <v>878.45</v>
      </c>
      <c r="L49" s="257">
        <v>834</v>
      </c>
      <c r="M49" s="257">
        <v>26.18796</v>
      </c>
      <c r="N49" s="1"/>
      <c r="O49" s="1"/>
    </row>
    <row r="50" spans="1:15" ht="12.75" customHeight="1">
      <c r="A50" s="227">
        <v>41</v>
      </c>
      <c r="B50" s="266" t="s">
        <v>76</v>
      </c>
      <c r="C50" s="257">
        <v>87.45</v>
      </c>
      <c r="D50" s="258">
        <v>87.2</v>
      </c>
      <c r="E50" s="258">
        <v>86.15</v>
      </c>
      <c r="F50" s="258">
        <v>84.850000000000009</v>
      </c>
      <c r="G50" s="258">
        <v>83.800000000000011</v>
      </c>
      <c r="H50" s="258">
        <v>88.5</v>
      </c>
      <c r="I50" s="258">
        <v>89.549999999999983</v>
      </c>
      <c r="J50" s="258">
        <v>90.85</v>
      </c>
      <c r="K50" s="257">
        <v>88.25</v>
      </c>
      <c r="L50" s="257">
        <v>85.9</v>
      </c>
      <c r="M50" s="257">
        <v>253.51714000000001</v>
      </c>
      <c r="N50" s="1"/>
      <c r="O50" s="1"/>
    </row>
    <row r="51" spans="1:15" ht="12.75" customHeight="1">
      <c r="A51" s="227">
        <v>42</v>
      </c>
      <c r="B51" s="266" t="s">
        <v>80</v>
      </c>
      <c r="C51" s="257">
        <v>335.75</v>
      </c>
      <c r="D51" s="258">
        <v>335.2</v>
      </c>
      <c r="E51" s="258">
        <v>333.09999999999997</v>
      </c>
      <c r="F51" s="258">
        <v>330.45</v>
      </c>
      <c r="G51" s="258">
        <v>328.34999999999997</v>
      </c>
      <c r="H51" s="258">
        <v>337.84999999999997</v>
      </c>
      <c r="I51" s="258">
        <v>339.95</v>
      </c>
      <c r="J51" s="258">
        <v>342.59999999999997</v>
      </c>
      <c r="K51" s="257">
        <v>337.3</v>
      </c>
      <c r="L51" s="257">
        <v>332.55</v>
      </c>
      <c r="M51" s="257">
        <v>26.102260000000001</v>
      </c>
      <c r="N51" s="1"/>
      <c r="O51" s="1"/>
    </row>
    <row r="52" spans="1:15" ht="12.75" customHeight="1">
      <c r="A52" s="227">
        <v>43</v>
      </c>
      <c r="B52" s="266" t="s">
        <v>75</v>
      </c>
      <c r="C52" s="257">
        <v>832.6</v>
      </c>
      <c r="D52" s="258">
        <v>833.03333333333342</v>
      </c>
      <c r="E52" s="258">
        <v>825.86666666666679</v>
      </c>
      <c r="F52" s="258">
        <v>819.13333333333333</v>
      </c>
      <c r="G52" s="258">
        <v>811.9666666666667</v>
      </c>
      <c r="H52" s="258">
        <v>839.76666666666688</v>
      </c>
      <c r="I52" s="258">
        <v>846.93333333333362</v>
      </c>
      <c r="J52" s="258">
        <v>853.66666666666697</v>
      </c>
      <c r="K52" s="257">
        <v>840.2</v>
      </c>
      <c r="L52" s="257">
        <v>826.3</v>
      </c>
      <c r="M52" s="257">
        <v>48.221789999999999</v>
      </c>
      <c r="N52" s="1"/>
      <c r="O52" s="1"/>
    </row>
    <row r="53" spans="1:15" ht="12.75" customHeight="1">
      <c r="A53" s="227">
        <v>44</v>
      </c>
      <c r="B53" s="266" t="s">
        <v>77</v>
      </c>
      <c r="C53" s="257">
        <v>275.55</v>
      </c>
      <c r="D53" s="258">
        <v>275.51666666666665</v>
      </c>
      <c r="E53" s="258">
        <v>273.0333333333333</v>
      </c>
      <c r="F53" s="258">
        <v>270.51666666666665</v>
      </c>
      <c r="G53" s="258">
        <v>268.0333333333333</v>
      </c>
      <c r="H53" s="258">
        <v>278.0333333333333</v>
      </c>
      <c r="I53" s="258">
        <v>280.51666666666665</v>
      </c>
      <c r="J53" s="258">
        <v>283.0333333333333</v>
      </c>
      <c r="K53" s="257">
        <v>278</v>
      </c>
      <c r="L53" s="257">
        <v>273</v>
      </c>
      <c r="M53" s="257">
        <v>12.615740000000001</v>
      </c>
      <c r="N53" s="1"/>
      <c r="O53" s="1"/>
    </row>
    <row r="54" spans="1:15" ht="12.75" customHeight="1">
      <c r="A54" s="227">
        <v>45</v>
      </c>
      <c r="B54" s="266" t="s">
        <v>78</v>
      </c>
      <c r="C54" s="257">
        <v>17454.8</v>
      </c>
      <c r="D54" s="258">
        <v>17336.283333333336</v>
      </c>
      <c r="E54" s="258">
        <v>17173.566666666673</v>
      </c>
      <c r="F54" s="258">
        <v>16892.333333333336</v>
      </c>
      <c r="G54" s="258">
        <v>16729.616666666672</v>
      </c>
      <c r="H54" s="258">
        <v>17617.516666666674</v>
      </c>
      <c r="I54" s="258">
        <v>17780.233333333341</v>
      </c>
      <c r="J54" s="258">
        <v>18061.466666666674</v>
      </c>
      <c r="K54" s="257">
        <v>17499</v>
      </c>
      <c r="L54" s="257">
        <v>17055.05</v>
      </c>
      <c r="M54" s="257">
        <v>0.59599000000000002</v>
      </c>
      <c r="N54" s="1"/>
      <c r="O54" s="1"/>
    </row>
    <row r="55" spans="1:15" ht="12.75" customHeight="1">
      <c r="A55" s="227">
        <v>46</v>
      </c>
      <c r="B55" s="266" t="s">
        <v>81</v>
      </c>
      <c r="C55" s="257">
        <v>4394.8999999999996</v>
      </c>
      <c r="D55" s="258">
        <v>4407.25</v>
      </c>
      <c r="E55" s="258">
        <v>4371.8500000000004</v>
      </c>
      <c r="F55" s="258">
        <v>4348.8</v>
      </c>
      <c r="G55" s="258">
        <v>4313.4000000000005</v>
      </c>
      <c r="H55" s="258">
        <v>4430.3</v>
      </c>
      <c r="I55" s="258">
        <v>4465.7</v>
      </c>
      <c r="J55" s="258">
        <v>4488.75</v>
      </c>
      <c r="K55" s="257">
        <v>4442.6499999999996</v>
      </c>
      <c r="L55" s="257">
        <v>4384.2</v>
      </c>
      <c r="M55" s="257">
        <v>2.8242099999999999</v>
      </c>
      <c r="N55" s="1"/>
      <c r="O55" s="1"/>
    </row>
    <row r="56" spans="1:15" ht="12.75" customHeight="1">
      <c r="A56" s="227">
        <v>47</v>
      </c>
      <c r="B56" s="266" t="s">
        <v>82</v>
      </c>
      <c r="C56" s="257">
        <v>324.39999999999998</v>
      </c>
      <c r="D56" s="258">
        <v>321.49999999999994</v>
      </c>
      <c r="E56" s="258">
        <v>317.0499999999999</v>
      </c>
      <c r="F56" s="258">
        <v>309.69999999999993</v>
      </c>
      <c r="G56" s="258">
        <v>305.24999999999989</v>
      </c>
      <c r="H56" s="258">
        <v>328.84999999999991</v>
      </c>
      <c r="I56" s="258">
        <v>333.29999999999995</v>
      </c>
      <c r="J56" s="258">
        <v>340.64999999999992</v>
      </c>
      <c r="K56" s="257">
        <v>325.95</v>
      </c>
      <c r="L56" s="257">
        <v>314.14999999999998</v>
      </c>
      <c r="M56" s="257">
        <v>152.58851999999999</v>
      </c>
      <c r="N56" s="1"/>
      <c r="O56" s="1"/>
    </row>
    <row r="57" spans="1:15" ht="12.75" customHeight="1">
      <c r="A57" s="227">
        <v>48</v>
      </c>
      <c r="B57" s="266" t="s">
        <v>83</v>
      </c>
      <c r="C57" s="257">
        <v>742.85</v>
      </c>
      <c r="D57" s="258">
        <v>742.7166666666667</v>
      </c>
      <c r="E57" s="258">
        <v>734.88333333333344</v>
      </c>
      <c r="F57" s="258">
        <v>726.91666666666674</v>
      </c>
      <c r="G57" s="258">
        <v>719.08333333333348</v>
      </c>
      <c r="H57" s="258">
        <v>750.68333333333339</v>
      </c>
      <c r="I57" s="258">
        <v>758.51666666666665</v>
      </c>
      <c r="J57" s="258">
        <v>766.48333333333335</v>
      </c>
      <c r="K57" s="257">
        <v>750.55</v>
      </c>
      <c r="L57" s="257">
        <v>734.75</v>
      </c>
      <c r="M57" s="257">
        <v>13.104039999999999</v>
      </c>
      <c r="N57" s="1"/>
      <c r="O57" s="1"/>
    </row>
    <row r="58" spans="1:15" ht="12.75" customHeight="1">
      <c r="A58" s="227">
        <v>49</v>
      </c>
      <c r="B58" s="266" t="s">
        <v>84</v>
      </c>
      <c r="C58" s="257">
        <v>1107.5</v>
      </c>
      <c r="D58" s="258">
        <v>1107.8833333333334</v>
      </c>
      <c r="E58" s="258">
        <v>1102.7666666666669</v>
      </c>
      <c r="F58" s="258">
        <v>1098.0333333333335</v>
      </c>
      <c r="G58" s="258">
        <v>1092.916666666667</v>
      </c>
      <c r="H58" s="258">
        <v>1112.6166666666668</v>
      </c>
      <c r="I58" s="258">
        <v>1117.7333333333331</v>
      </c>
      <c r="J58" s="258">
        <v>1122.4666666666667</v>
      </c>
      <c r="K58" s="257">
        <v>1113</v>
      </c>
      <c r="L58" s="257">
        <v>1103.1500000000001</v>
      </c>
      <c r="M58" s="257">
        <v>8.0831499999999998</v>
      </c>
      <c r="N58" s="1"/>
      <c r="O58" s="1"/>
    </row>
    <row r="59" spans="1:15" ht="12.75" customHeight="1">
      <c r="A59" s="227">
        <v>50</v>
      </c>
      <c r="B59" s="266" t="s">
        <v>809</v>
      </c>
      <c r="C59" s="257">
        <v>1574.65</v>
      </c>
      <c r="D59" s="258">
        <v>1568.2166666666665</v>
      </c>
      <c r="E59" s="258">
        <v>1546.4333333333329</v>
      </c>
      <c r="F59" s="258">
        <v>1518.2166666666665</v>
      </c>
      <c r="G59" s="258">
        <v>1496.4333333333329</v>
      </c>
      <c r="H59" s="258">
        <v>1596.4333333333329</v>
      </c>
      <c r="I59" s="258">
        <v>1618.2166666666662</v>
      </c>
      <c r="J59" s="258">
        <v>1646.4333333333329</v>
      </c>
      <c r="K59" s="257">
        <v>1590</v>
      </c>
      <c r="L59" s="257">
        <v>1540</v>
      </c>
      <c r="M59" s="257">
        <v>0.82225000000000004</v>
      </c>
      <c r="N59" s="1"/>
      <c r="O59" s="1"/>
    </row>
    <row r="60" spans="1:15" ht="12.75" customHeight="1">
      <c r="A60" s="227">
        <v>51</v>
      </c>
      <c r="B60" s="266" t="s">
        <v>85</v>
      </c>
      <c r="C60" s="257">
        <v>230.4</v>
      </c>
      <c r="D60" s="258">
        <v>230.21666666666667</v>
      </c>
      <c r="E60" s="258">
        <v>229.18333333333334</v>
      </c>
      <c r="F60" s="258">
        <v>227.96666666666667</v>
      </c>
      <c r="G60" s="258">
        <v>226.93333333333334</v>
      </c>
      <c r="H60" s="258">
        <v>231.43333333333334</v>
      </c>
      <c r="I60" s="258">
        <v>232.4666666666667</v>
      </c>
      <c r="J60" s="258">
        <v>233.68333333333334</v>
      </c>
      <c r="K60" s="257">
        <v>231.25</v>
      </c>
      <c r="L60" s="257">
        <v>229</v>
      </c>
      <c r="M60" s="257">
        <v>31.357060000000001</v>
      </c>
      <c r="N60" s="1"/>
      <c r="O60" s="1"/>
    </row>
    <row r="61" spans="1:15" ht="12.75" customHeight="1">
      <c r="A61" s="227">
        <v>52</v>
      </c>
      <c r="B61" s="266" t="s">
        <v>87</v>
      </c>
      <c r="C61" s="257">
        <v>3985.8</v>
      </c>
      <c r="D61" s="258">
        <v>4003.9833333333336</v>
      </c>
      <c r="E61" s="258">
        <v>3956.8166666666671</v>
      </c>
      <c r="F61" s="258">
        <v>3927.8333333333335</v>
      </c>
      <c r="G61" s="258">
        <v>3880.666666666667</v>
      </c>
      <c r="H61" s="258">
        <v>4032.9666666666672</v>
      </c>
      <c r="I61" s="258">
        <v>4080.1333333333332</v>
      </c>
      <c r="J61" s="258">
        <v>4109.1166666666668</v>
      </c>
      <c r="K61" s="257">
        <v>4051.15</v>
      </c>
      <c r="L61" s="257">
        <v>3975</v>
      </c>
      <c r="M61" s="257">
        <v>2.2141799999999998</v>
      </c>
      <c r="N61" s="1"/>
      <c r="O61" s="1"/>
    </row>
    <row r="62" spans="1:15" ht="12.75" customHeight="1">
      <c r="A62" s="227">
        <v>53</v>
      </c>
      <c r="B62" s="266" t="s">
        <v>88</v>
      </c>
      <c r="C62" s="257">
        <v>1636.8</v>
      </c>
      <c r="D62" s="258">
        <v>1638.05</v>
      </c>
      <c r="E62" s="258">
        <v>1619.3999999999999</v>
      </c>
      <c r="F62" s="258">
        <v>1602</v>
      </c>
      <c r="G62" s="258">
        <v>1583.35</v>
      </c>
      <c r="H62" s="258">
        <v>1655.4499999999998</v>
      </c>
      <c r="I62" s="258">
        <v>1674.1</v>
      </c>
      <c r="J62" s="258">
        <v>1691.4999999999998</v>
      </c>
      <c r="K62" s="257">
        <v>1656.7</v>
      </c>
      <c r="L62" s="257">
        <v>1620.65</v>
      </c>
      <c r="M62" s="257">
        <v>6.7115400000000003</v>
      </c>
      <c r="N62" s="1"/>
      <c r="O62" s="1"/>
    </row>
    <row r="63" spans="1:15" ht="12.75" customHeight="1">
      <c r="A63" s="227">
        <v>54</v>
      </c>
      <c r="B63" s="266" t="s">
        <v>89</v>
      </c>
      <c r="C63" s="257">
        <v>786.05</v>
      </c>
      <c r="D63" s="258">
        <v>781.7166666666667</v>
      </c>
      <c r="E63" s="258">
        <v>774.58333333333337</v>
      </c>
      <c r="F63" s="258">
        <v>763.11666666666667</v>
      </c>
      <c r="G63" s="258">
        <v>755.98333333333335</v>
      </c>
      <c r="H63" s="258">
        <v>793.18333333333339</v>
      </c>
      <c r="I63" s="258">
        <v>800.31666666666661</v>
      </c>
      <c r="J63" s="258">
        <v>811.78333333333342</v>
      </c>
      <c r="K63" s="257">
        <v>788.85</v>
      </c>
      <c r="L63" s="257">
        <v>770.25</v>
      </c>
      <c r="M63" s="257">
        <v>16.567530000000001</v>
      </c>
      <c r="N63" s="1"/>
      <c r="O63" s="1"/>
    </row>
    <row r="64" spans="1:15" ht="12.75" customHeight="1">
      <c r="A64" s="227">
        <v>55</v>
      </c>
      <c r="B64" s="266" t="s">
        <v>90</v>
      </c>
      <c r="C64" s="257">
        <v>966.25</v>
      </c>
      <c r="D64" s="258">
        <v>951.88333333333333</v>
      </c>
      <c r="E64" s="258">
        <v>934.06666666666661</v>
      </c>
      <c r="F64" s="258">
        <v>901.88333333333333</v>
      </c>
      <c r="G64" s="258">
        <v>884.06666666666661</v>
      </c>
      <c r="H64" s="258">
        <v>984.06666666666661</v>
      </c>
      <c r="I64" s="258">
        <v>1001.8833333333334</v>
      </c>
      <c r="J64" s="258">
        <v>1034.0666666666666</v>
      </c>
      <c r="K64" s="257">
        <v>969.7</v>
      </c>
      <c r="L64" s="257">
        <v>919.7</v>
      </c>
      <c r="M64" s="257">
        <v>20.159970000000001</v>
      </c>
      <c r="N64" s="1"/>
      <c r="O64" s="1"/>
    </row>
    <row r="65" spans="1:15" ht="12.75" customHeight="1">
      <c r="A65" s="227">
        <v>56</v>
      </c>
      <c r="B65" s="266" t="s">
        <v>248</v>
      </c>
      <c r="C65" s="257">
        <v>351.85</v>
      </c>
      <c r="D65" s="258">
        <v>353.73333333333329</v>
      </c>
      <c r="E65" s="258">
        <v>349.26666666666659</v>
      </c>
      <c r="F65" s="258">
        <v>346.68333333333328</v>
      </c>
      <c r="G65" s="258">
        <v>342.21666666666658</v>
      </c>
      <c r="H65" s="258">
        <v>356.31666666666661</v>
      </c>
      <c r="I65" s="258">
        <v>360.7833333333333</v>
      </c>
      <c r="J65" s="258">
        <v>363.36666666666662</v>
      </c>
      <c r="K65" s="257">
        <v>358.2</v>
      </c>
      <c r="L65" s="257">
        <v>351.15</v>
      </c>
      <c r="M65" s="257">
        <v>11.037269999999999</v>
      </c>
      <c r="N65" s="1"/>
      <c r="O65" s="1"/>
    </row>
    <row r="66" spans="1:15" ht="12.75" customHeight="1">
      <c r="A66" s="227">
        <v>57</v>
      </c>
      <c r="B66" s="266" t="s">
        <v>92</v>
      </c>
      <c r="C66" s="257">
        <v>1469</v>
      </c>
      <c r="D66" s="258">
        <v>1462.8999999999999</v>
      </c>
      <c r="E66" s="258">
        <v>1450.7999999999997</v>
      </c>
      <c r="F66" s="258">
        <v>1432.6</v>
      </c>
      <c r="G66" s="258">
        <v>1420.4999999999998</v>
      </c>
      <c r="H66" s="258">
        <v>1481.0999999999997</v>
      </c>
      <c r="I66" s="258">
        <v>1493.1999999999996</v>
      </c>
      <c r="J66" s="258">
        <v>1511.3999999999996</v>
      </c>
      <c r="K66" s="257">
        <v>1475</v>
      </c>
      <c r="L66" s="257">
        <v>1444.7</v>
      </c>
      <c r="M66" s="257">
        <v>4.8079400000000003</v>
      </c>
      <c r="N66" s="1"/>
      <c r="O66" s="1"/>
    </row>
    <row r="67" spans="1:15" ht="12.75" customHeight="1">
      <c r="A67" s="227">
        <v>58</v>
      </c>
      <c r="B67" s="266" t="s">
        <v>97</v>
      </c>
      <c r="C67" s="257">
        <v>404.95</v>
      </c>
      <c r="D67" s="258">
        <v>406.09999999999997</v>
      </c>
      <c r="E67" s="258">
        <v>401.49999999999994</v>
      </c>
      <c r="F67" s="258">
        <v>398.04999999999995</v>
      </c>
      <c r="G67" s="258">
        <v>393.44999999999993</v>
      </c>
      <c r="H67" s="258">
        <v>409.54999999999995</v>
      </c>
      <c r="I67" s="258">
        <v>414.15</v>
      </c>
      <c r="J67" s="258">
        <v>417.59999999999997</v>
      </c>
      <c r="K67" s="257">
        <v>410.7</v>
      </c>
      <c r="L67" s="257">
        <v>402.65</v>
      </c>
      <c r="M67" s="257">
        <v>21.549530000000001</v>
      </c>
      <c r="N67" s="1"/>
      <c r="O67" s="1"/>
    </row>
    <row r="68" spans="1:15" ht="12.75" customHeight="1">
      <c r="A68" s="227">
        <v>59</v>
      </c>
      <c r="B68" s="266" t="s">
        <v>93</v>
      </c>
      <c r="C68" s="257">
        <v>604.4</v>
      </c>
      <c r="D68" s="258">
        <v>603.4</v>
      </c>
      <c r="E68" s="258">
        <v>599.79999999999995</v>
      </c>
      <c r="F68" s="258">
        <v>595.19999999999993</v>
      </c>
      <c r="G68" s="258">
        <v>591.59999999999991</v>
      </c>
      <c r="H68" s="258">
        <v>608</v>
      </c>
      <c r="I68" s="258">
        <v>611.60000000000014</v>
      </c>
      <c r="J68" s="258">
        <v>616.20000000000005</v>
      </c>
      <c r="K68" s="257">
        <v>607</v>
      </c>
      <c r="L68" s="257">
        <v>598.79999999999995</v>
      </c>
      <c r="M68" s="257">
        <v>18.25451</v>
      </c>
      <c r="N68" s="1"/>
      <c r="O68" s="1"/>
    </row>
    <row r="69" spans="1:15" ht="12.75" customHeight="1">
      <c r="A69" s="227">
        <v>60</v>
      </c>
      <c r="B69" s="266" t="s">
        <v>249</v>
      </c>
      <c r="C69" s="257">
        <v>1853.15</v>
      </c>
      <c r="D69" s="258">
        <v>1854.75</v>
      </c>
      <c r="E69" s="258">
        <v>1834.5</v>
      </c>
      <c r="F69" s="258">
        <v>1815.85</v>
      </c>
      <c r="G69" s="258">
        <v>1795.6</v>
      </c>
      <c r="H69" s="258">
        <v>1873.4</v>
      </c>
      <c r="I69" s="258">
        <v>1893.65</v>
      </c>
      <c r="J69" s="258">
        <v>1912.3000000000002</v>
      </c>
      <c r="K69" s="257">
        <v>1875</v>
      </c>
      <c r="L69" s="257">
        <v>1836.1</v>
      </c>
      <c r="M69" s="257">
        <v>1.2955300000000001</v>
      </c>
      <c r="N69" s="1"/>
      <c r="O69" s="1"/>
    </row>
    <row r="70" spans="1:15" ht="12.75" customHeight="1">
      <c r="A70" s="227">
        <v>61</v>
      </c>
      <c r="B70" s="266" t="s">
        <v>94</v>
      </c>
      <c r="C70" s="257">
        <v>2239.5</v>
      </c>
      <c r="D70" s="258">
        <v>2233.8333333333335</v>
      </c>
      <c r="E70" s="258">
        <v>2217.666666666667</v>
      </c>
      <c r="F70" s="258">
        <v>2195.8333333333335</v>
      </c>
      <c r="G70" s="258">
        <v>2179.666666666667</v>
      </c>
      <c r="H70" s="258">
        <v>2255.666666666667</v>
      </c>
      <c r="I70" s="258">
        <v>2271.8333333333339</v>
      </c>
      <c r="J70" s="258">
        <v>2293.666666666667</v>
      </c>
      <c r="K70" s="257">
        <v>2250</v>
      </c>
      <c r="L70" s="257">
        <v>2212</v>
      </c>
      <c r="M70" s="257">
        <v>2.86192</v>
      </c>
      <c r="N70" s="1"/>
      <c r="O70" s="1"/>
    </row>
    <row r="71" spans="1:15" ht="12.75" customHeight="1">
      <c r="A71" s="227">
        <v>62</v>
      </c>
      <c r="B71" s="266" t="s">
        <v>854</v>
      </c>
      <c r="C71" s="257">
        <v>338.5</v>
      </c>
      <c r="D71" s="258">
        <v>339</v>
      </c>
      <c r="E71" s="258">
        <v>336.25</v>
      </c>
      <c r="F71" s="258">
        <v>334</v>
      </c>
      <c r="G71" s="258">
        <v>331.25</v>
      </c>
      <c r="H71" s="258">
        <v>341.25</v>
      </c>
      <c r="I71" s="258">
        <v>344</v>
      </c>
      <c r="J71" s="258">
        <v>346.25</v>
      </c>
      <c r="K71" s="257">
        <v>341.75</v>
      </c>
      <c r="L71" s="257">
        <v>336.75</v>
      </c>
      <c r="M71" s="257">
        <v>6.3249700000000004</v>
      </c>
      <c r="N71" s="1"/>
      <c r="O71" s="1"/>
    </row>
    <row r="72" spans="1:15" ht="12.75" customHeight="1">
      <c r="A72" s="227">
        <v>63</v>
      </c>
      <c r="B72" s="266" t="s">
        <v>95</v>
      </c>
      <c r="C72" s="257">
        <v>3287.45</v>
      </c>
      <c r="D72" s="258">
        <v>3307.6</v>
      </c>
      <c r="E72" s="258">
        <v>3264.35</v>
      </c>
      <c r="F72" s="258">
        <v>3241.25</v>
      </c>
      <c r="G72" s="258">
        <v>3198</v>
      </c>
      <c r="H72" s="258">
        <v>3330.7</v>
      </c>
      <c r="I72" s="258">
        <v>3373.95</v>
      </c>
      <c r="J72" s="258">
        <v>3397.0499999999997</v>
      </c>
      <c r="K72" s="257">
        <v>3350.85</v>
      </c>
      <c r="L72" s="257">
        <v>3284.5</v>
      </c>
      <c r="M72" s="257">
        <v>3.4788000000000001</v>
      </c>
      <c r="N72" s="1"/>
      <c r="O72" s="1"/>
    </row>
    <row r="73" spans="1:15" ht="12.75" customHeight="1">
      <c r="A73" s="227">
        <v>64</v>
      </c>
      <c r="B73" s="266" t="s">
        <v>251</v>
      </c>
      <c r="C73" s="257">
        <v>4164.25</v>
      </c>
      <c r="D73" s="258">
        <v>4196.4333333333334</v>
      </c>
      <c r="E73" s="258">
        <v>4107.8166666666666</v>
      </c>
      <c r="F73" s="258">
        <v>4051.3833333333332</v>
      </c>
      <c r="G73" s="258">
        <v>3962.7666666666664</v>
      </c>
      <c r="H73" s="258">
        <v>4252.8666666666668</v>
      </c>
      <c r="I73" s="258">
        <v>4341.4833333333336</v>
      </c>
      <c r="J73" s="258">
        <v>4397.916666666667</v>
      </c>
      <c r="K73" s="257">
        <v>4285.05</v>
      </c>
      <c r="L73" s="257">
        <v>4140</v>
      </c>
      <c r="M73" s="257">
        <v>1.8677900000000001</v>
      </c>
      <c r="N73" s="1"/>
      <c r="O73" s="1"/>
    </row>
    <row r="74" spans="1:15" ht="12.75" customHeight="1">
      <c r="A74" s="227">
        <v>65</v>
      </c>
      <c r="B74" s="266" t="s">
        <v>143</v>
      </c>
      <c r="C74" s="257">
        <v>2453.9499999999998</v>
      </c>
      <c r="D74" s="258">
        <v>2457.5833333333335</v>
      </c>
      <c r="E74" s="258">
        <v>2438.6166666666668</v>
      </c>
      <c r="F74" s="258">
        <v>2423.2833333333333</v>
      </c>
      <c r="G74" s="258">
        <v>2404.3166666666666</v>
      </c>
      <c r="H74" s="258">
        <v>2472.916666666667</v>
      </c>
      <c r="I74" s="258">
        <v>2491.8833333333332</v>
      </c>
      <c r="J74" s="258">
        <v>2507.2166666666672</v>
      </c>
      <c r="K74" s="257">
        <v>2476.5500000000002</v>
      </c>
      <c r="L74" s="257">
        <v>2442.25</v>
      </c>
      <c r="M74" s="257">
        <v>0.62844</v>
      </c>
      <c r="N74" s="1"/>
      <c r="O74" s="1"/>
    </row>
    <row r="75" spans="1:15" ht="12.75" customHeight="1">
      <c r="A75" s="227">
        <v>66</v>
      </c>
      <c r="B75" s="266" t="s">
        <v>98</v>
      </c>
      <c r="C75" s="257">
        <v>4356.2</v>
      </c>
      <c r="D75" s="258">
        <v>4355.5</v>
      </c>
      <c r="E75" s="258">
        <v>4331.75</v>
      </c>
      <c r="F75" s="258">
        <v>4307.3</v>
      </c>
      <c r="G75" s="258">
        <v>4283.55</v>
      </c>
      <c r="H75" s="258">
        <v>4379.95</v>
      </c>
      <c r="I75" s="258">
        <v>4403.7</v>
      </c>
      <c r="J75" s="258">
        <v>4428.1499999999996</v>
      </c>
      <c r="K75" s="257">
        <v>4379.25</v>
      </c>
      <c r="L75" s="257">
        <v>4331.05</v>
      </c>
      <c r="M75" s="257">
        <v>2.77325</v>
      </c>
      <c r="N75" s="1"/>
      <c r="O75" s="1"/>
    </row>
    <row r="76" spans="1:15" ht="12.75" customHeight="1">
      <c r="A76" s="227">
        <v>67</v>
      </c>
      <c r="B76" s="266" t="s">
        <v>99</v>
      </c>
      <c r="C76" s="257">
        <v>3322.3</v>
      </c>
      <c r="D76" s="258">
        <v>3309.4333333333329</v>
      </c>
      <c r="E76" s="258">
        <v>3288.8666666666659</v>
      </c>
      <c r="F76" s="258">
        <v>3255.4333333333329</v>
      </c>
      <c r="G76" s="258">
        <v>3234.8666666666659</v>
      </c>
      <c r="H76" s="258">
        <v>3342.8666666666659</v>
      </c>
      <c r="I76" s="258">
        <v>3363.4333333333325</v>
      </c>
      <c r="J76" s="258">
        <v>3396.8666666666659</v>
      </c>
      <c r="K76" s="257">
        <v>3330</v>
      </c>
      <c r="L76" s="257">
        <v>3276</v>
      </c>
      <c r="M76" s="257">
        <v>8.6249000000000002</v>
      </c>
      <c r="N76" s="1"/>
      <c r="O76" s="1"/>
    </row>
    <row r="77" spans="1:15" ht="12.75" customHeight="1">
      <c r="A77" s="227">
        <v>68</v>
      </c>
      <c r="B77" s="266" t="s">
        <v>252</v>
      </c>
      <c r="C77" s="257">
        <v>454.05</v>
      </c>
      <c r="D77" s="258">
        <v>455.73333333333335</v>
      </c>
      <c r="E77" s="258">
        <v>451.31666666666672</v>
      </c>
      <c r="F77" s="258">
        <v>448.58333333333337</v>
      </c>
      <c r="G77" s="258">
        <v>444.16666666666674</v>
      </c>
      <c r="H77" s="258">
        <v>458.4666666666667</v>
      </c>
      <c r="I77" s="258">
        <v>462.88333333333333</v>
      </c>
      <c r="J77" s="258">
        <v>465.61666666666667</v>
      </c>
      <c r="K77" s="257">
        <v>460.15</v>
      </c>
      <c r="L77" s="257">
        <v>453</v>
      </c>
      <c r="M77" s="257">
        <v>0.70952999999999999</v>
      </c>
      <c r="N77" s="1"/>
      <c r="O77" s="1"/>
    </row>
    <row r="78" spans="1:15" ht="12.75" customHeight="1">
      <c r="A78" s="227">
        <v>69</v>
      </c>
      <c r="B78" s="266" t="s">
        <v>100</v>
      </c>
      <c r="C78" s="257">
        <v>2289.4499999999998</v>
      </c>
      <c r="D78" s="258">
        <v>2293.8666666666663</v>
      </c>
      <c r="E78" s="258">
        <v>2270.7833333333328</v>
      </c>
      <c r="F78" s="258">
        <v>2252.1166666666663</v>
      </c>
      <c r="G78" s="258">
        <v>2229.0333333333328</v>
      </c>
      <c r="H78" s="258">
        <v>2312.5333333333328</v>
      </c>
      <c r="I78" s="258">
        <v>2335.6166666666659</v>
      </c>
      <c r="J78" s="258">
        <v>2354.2833333333328</v>
      </c>
      <c r="K78" s="257">
        <v>2316.9499999999998</v>
      </c>
      <c r="L78" s="257">
        <v>2275.1999999999998</v>
      </c>
      <c r="M78" s="257">
        <v>1.79328</v>
      </c>
      <c r="N78" s="1"/>
      <c r="O78" s="1"/>
    </row>
    <row r="79" spans="1:15" ht="12.75" customHeight="1">
      <c r="A79" s="227">
        <v>70</v>
      </c>
      <c r="B79" s="266" t="s">
        <v>810</v>
      </c>
      <c r="C79" s="257">
        <v>173.05</v>
      </c>
      <c r="D79" s="258">
        <v>173.06666666666669</v>
      </c>
      <c r="E79" s="258">
        <v>171.73333333333338</v>
      </c>
      <c r="F79" s="258">
        <v>170.41666666666669</v>
      </c>
      <c r="G79" s="258">
        <v>169.08333333333337</v>
      </c>
      <c r="H79" s="258">
        <v>174.38333333333338</v>
      </c>
      <c r="I79" s="258">
        <v>175.7166666666667</v>
      </c>
      <c r="J79" s="258">
        <v>177.03333333333339</v>
      </c>
      <c r="K79" s="257">
        <v>174.4</v>
      </c>
      <c r="L79" s="257">
        <v>171.75</v>
      </c>
      <c r="M79" s="257">
        <v>50.523470000000003</v>
      </c>
      <c r="N79" s="1"/>
      <c r="O79" s="1"/>
    </row>
    <row r="80" spans="1:15" ht="12.75" customHeight="1">
      <c r="A80" s="227">
        <v>71</v>
      </c>
      <c r="B80" s="266" t="s">
        <v>102</v>
      </c>
      <c r="C80" s="257">
        <v>135.75</v>
      </c>
      <c r="D80" s="258">
        <v>134.73333333333332</v>
      </c>
      <c r="E80" s="258">
        <v>133.26666666666665</v>
      </c>
      <c r="F80" s="258">
        <v>130.78333333333333</v>
      </c>
      <c r="G80" s="258">
        <v>129.31666666666666</v>
      </c>
      <c r="H80" s="258">
        <v>137.21666666666664</v>
      </c>
      <c r="I80" s="258">
        <v>138.68333333333328</v>
      </c>
      <c r="J80" s="258">
        <v>141.16666666666663</v>
      </c>
      <c r="K80" s="257">
        <v>136.19999999999999</v>
      </c>
      <c r="L80" s="257">
        <v>132.25</v>
      </c>
      <c r="M80" s="257">
        <v>169.28789</v>
      </c>
      <c r="N80" s="1"/>
      <c r="O80" s="1"/>
    </row>
    <row r="81" spans="1:15" ht="12.75" customHeight="1">
      <c r="A81" s="227">
        <v>72</v>
      </c>
      <c r="B81" s="266" t="s">
        <v>254</v>
      </c>
      <c r="C81" s="257">
        <v>282.55</v>
      </c>
      <c r="D81" s="258">
        <v>284.06666666666666</v>
      </c>
      <c r="E81" s="258">
        <v>279.88333333333333</v>
      </c>
      <c r="F81" s="258">
        <v>277.21666666666664</v>
      </c>
      <c r="G81" s="258">
        <v>273.0333333333333</v>
      </c>
      <c r="H81" s="258">
        <v>286.73333333333335</v>
      </c>
      <c r="I81" s="258">
        <v>290.91666666666663</v>
      </c>
      <c r="J81" s="258">
        <v>293.58333333333337</v>
      </c>
      <c r="K81" s="257">
        <v>288.25</v>
      </c>
      <c r="L81" s="257">
        <v>281.39999999999998</v>
      </c>
      <c r="M81" s="257">
        <v>3.1244399999999999</v>
      </c>
      <c r="N81" s="1"/>
      <c r="O81" s="1"/>
    </row>
    <row r="82" spans="1:15" ht="12.75" customHeight="1">
      <c r="A82" s="227">
        <v>73</v>
      </c>
      <c r="B82" s="266" t="s">
        <v>103</v>
      </c>
      <c r="C82" s="257">
        <v>92.55</v>
      </c>
      <c r="D82" s="258">
        <v>92.816666666666663</v>
      </c>
      <c r="E82" s="258">
        <v>92.183333333333323</v>
      </c>
      <c r="F82" s="258">
        <v>91.816666666666663</v>
      </c>
      <c r="G82" s="258">
        <v>91.183333333333323</v>
      </c>
      <c r="H82" s="258">
        <v>93.183333333333323</v>
      </c>
      <c r="I82" s="258">
        <v>93.816666666666649</v>
      </c>
      <c r="J82" s="258">
        <v>94.183333333333323</v>
      </c>
      <c r="K82" s="257">
        <v>93.45</v>
      </c>
      <c r="L82" s="257">
        <v>92.45</v>
      </c>
      <c r="M82" s="257">
        <v>106.14975</v>
      </c>
      <c r="N82" s="1"/>
      <c r="O82" s="1"/>
    </row>
    <row r="83" spans="1:15" ht="12.75" customHeight="1">
      <c r="A83" s="227">
        <v>74</v>
      </c>
      <c r="B83" s="266" t="s">
        <v>255</v>
      </c>
      <c r="C83" s="257">
        <v>1715.6</v>
      </c>
      <c r="D83" s="258">
        <v>1719.25</v>
      </c>
      <c r="E83" s="258">
        <v>1699.55</v>
      </c>
      <c r="F83" s="258">
        <v>1683.5</v>
      </c>
      <c r="G83" s="258">
        <v>1663.8</v>
      </c>
      <c r="H83" s="258">
        <v>1735.3</v>
      </c>
      <c r="I83" s="258">
        <v>1754.9999999999998</v>
      </c>
      <c r="J83" s="258">
        <v>1771.05</v>
      </c>
      <c r="K83" s="257">
        <v>1738.95</v>
      </c>
      <c r="L83" s="257">
        <v>1703.2</v>
      </c>
      <c r="M83" s="257">
        <v>2.0368400000000002</v>
      </c>
      <c r="N83" s="1"/>
      <c r="O83" s="1"/>
    </row>
    <row r="84" spans="1:15" ht="12.75" customHeight="1">
      <c r="A84" s="227">
        <v>75</v>
      </c>
      <c r="B84" s="266" t="s">
        <v>107</v>
      </c>
      <c r="C84" s="257">
        <v>901.45</v>
      </c>
      <c r="D84" s="258">
        <v>900.83333333333337</v>
      </c>
      <c r="E84" s="258">
        <v>896.66666666666674</v>
      </c>
      <c r="F84" s="258">
        <v>891.88333333333333</v>
      </c>
      <c r="G84" s="258">
        <v>887.7166666666667</v>
      </c>
      <c r="H84" s="258">
        <v>905.61666666666679</v>
      </c>
      <c r="I84" s="258">
        <v>909.78333333333353</v>
      </c>
      <c r="J84" s="258">
        <v>914.56666666666683</v>
      </c>
      <c r="K84" s="257">
        <v>905</v>
      </c>
      <c r="L84" s="257">
        <v>896.05</v>
      </c>
      <c r="M84" s="257">
        <v>6.3469600000000002</v>
      </c>
      <c r="N84" s="1"/>
      <c r="O84" s="1"/>
    </row>
    <row r="85" spans="1:15" ht="12.75" customHeight="1">
      <c r="A85" s="227">
        <v>76</v>
      </c>
      <c r="B85" s="266" t="s">
        <v>108</v>
      </c>
      <c r="C85" s="257">
        <v>1300.6500000000001</v>
      </c>
      <c r="D85" s="258">
        <v>1305.55</v>
      </c>
      <c r="E85" s="258">
        <v>1288.0999999999999</v>
      </c>
      <c r="F85" s="258">
        <v>1275.55</v>
      </c>
      <c r="G85" s="258">
        <v>1258.0999999999999</v>
      </c>
      <c r="H85" s="258">
        <v>1318.1</v>
      </c>
      <c r="I85" s="258">
        <v>1335.5500000000002</v>
      </c>
      <c r="J85" s="258">
        <v>1348.1</v>
      </c>
      <c r="K85" s="257">
        <v>1323</v>
      </c>
      <c r="L85" s="257">
        <v>1293</v>
      </c>
      <c r="M85" s="257">
        <v>4.3262900000000002</v>
      </c>
      <c r="N85" s="1"/>
      <c r="O85" s="1"/>
    </row>
    <row r="86" spans="1:15" ht="12.75" customHeight="1">
      <c r="A86" s="227">
        <v>77</v>
      </c>
      <c r="B86" s="266" t="s">
        <v>110</v>
      </c>
      <c r="C86" s="257">
        <v>1812.45</v>
      </c>
      <c r="D86" s="258">
        <v>1814.6000000000001</v>
      </c>
      <c r="E86" s="258">
        <v>1803.9000000000003</v>
      </c>
      <c r="F86" s="258">
        <v>1795.3500000000001</v>
      </c>
      <c r="G86" s="258">
        <v>1784.6500000000003</v>
      </c>
      <c r="H86" s="258">
        <v>1823.1500000000003</v>
      </c>
      <c r="I86" s="258">
        <v>1833.8500000000001</v>
      </c>
      <c r="J86" s="258">
        <v>1842.4000000000003</v>
      </c>
      <c r="K86" s="257">
        <v>1825.3</v>
      </c>
      <c r="L86" s="257">
        <v>1806.05</v>
      </c>
      <c r="M86" s="257">
        <v>3.3305500000000001</v>
      </c>
      <c r="N86" s="1"/>
      <c r="O86" s="1"/>
    </row>
    <row r="87" spans="1:15" ht="12.75" customHeight="1">
      <c r="A87" s="227">
        <v>78</v>
      </c>
      <c r="B87" s="266" t="s">
        <v>111</v>
      </c>
      <c r="C87" s="257">
        <v>518.25</v>
      </c>
      <c r="D87" s="258">
        <v>514.4666666666667</v>
      </c>
      <c r="E87" s="258">
        <v>509.93333333333339</v>
      </c>
      <c r="F87" s="258">
        <v>501.61666666666667</v>
      </c>
      <c r="G87" s="258">
        <v>497.08333333333337</v>
      </c>
      <c r="H87" s="258">
        <v>522.78333333333342</v>
      </c>
      <c r="I87" s="258">
        <v>527.31666666666672</v>
      </c>
      <c r="J87" s="258">
        <v>535.63333333333344</v>
      </c>
      <c r="K87" s="257">
        <v>519</v>
      </c>
      <c r="L87" s="257">
        <v>506.15</v>
      </c>
      <c r="M87" s="257">
        <v>13.08991</v>
      </c>
      <c r="N87" s="1"/>
      <c r="O87" s="1"/>
    </row>
    <row r="88" spans="1:15" ht="12.75" customHeight="1">
      <c r="A88" s="227">
        <v>79</v>
      </c>
      <c r="B88" s="266" t="s">
        <v>258</v>
      </c>
      <c r="C88" s="257">
        <v>267.3</v>
      </c>
      <c r="D88" s="258">
        <v>268.21666666666664</v>
      </c>
      <c r="E88" s="258">
        <v>264.93333333333328</v>
      </c>
      <c r="F88" s="258">
        <v>262.56666666666666</v>
      </c>
      <c r="G88" s="258">
        <v>259.2833333333333</v>
      </c>
      <c r="H88" s="258">
        <v>270.58333333333326</v>
      </c>
      <c r="I88" s="258">
        <v>273.86666666666667</v>
      </c>
      <c r="J88" s="258">
        <v>276.23333333333323</v>
      </c>
      <c r="K88" s="257">
        <v>271.5</v>
      </c>
      <c r="L88" s="257">
        <v>265.85000000000002</v>
      </c>
      <c r="M88" s="257">
        <v>6.1496199999999996</v>
      </c>
      <c r="N88" s="1"/>
      <c r="O88" s="1"/>
    </row>
    <row r="89" spans="1:15" ht="12.75" customHeight="1">
      <c r="A89" s="227">
        <v>80</v>
      </c>
      <c r="B89" s="266" t="s">
        <v>113</v>
      </c>
      <c r="C89" s="257">
        <v>1101.3499999999999</v>
      </c>
      <c r="D89" s="258">
        <v>1104.6333333333332</v>
      </c>
      <c r="E89" s="258">
        <v>1095.5166666666664</v>
      </c>
      <c r="F89" s="258">
        <v>1089.6833333333332</v>
      </c>
      <c r="G89" s="258">
        <v>1080.5666666666664</v>
      </c>
      <c r="H89" s="258">
        <v>1110.4666666666665</v>
      </c>
      <c r="I89" s="258">
        <v>1119.5833333333333</v>
      </c>
      <c r="J89" s="258">
        <v>1125.4166666666665</v>
      </c>
      <c r="K89" s="257">
        <v>1113.75</v>
      </c>
      <c r="L89" s="257">
        <v>1098.8</v>
      </c>
      <c r="M89" s="257">
        <v>17.523499999999999</v>
      </c>
      <c r="N89" s="1"/>
      <c r="O89" s="1"/>
    </row>
    <row r="90" spans="1:15" ht="12.75" customHeight="1">
      <c r="A90" s="227">
        <v>81</v>
      </c>
      <c r="B90" s="266" t="s">
        <v>115</v>
      </c>
      <c r="C90" s="257">
        <v>2295.35</v>
      </c>
      <c r="D90" s="258">
        <v>2279.9166666666665</v>
      </c>
      <c r="E90" s="258">
        <v>2261.0333333333328</v>
      </c>
      <c r="F90" s="258">
        <v>2226.7166666666662</v>
      </c>
      <c r="G90" s="258">
        <v>2207.8333333333326</v>
      </c>
      <c r="H90" s="258">
        <v>2314.2333333333331</v>
      </c>
      <c r="I90" s="258">
        <v>2333.1166666666672</v>
      </c>
      <c r="J90" s="258">
        <v>2367.4333333333334</v>
      </c>
      <c r="K90" s="257">
        <v>2298.8000000000002</v>
      </c>
      <c r="L90" s="257">
        <v>2245.6</v>
      </c>
      <c r="M90" s="257">
        <v>3.8183099999999999</v>
      </c>
      <c r="N90" s="1"/>
      <c r="O90" s="1"/>
    </row>
    <row r="91" spans="1:15" ht="12.75" customHeight="1">
      <c r="A91" s="227">
        <v>82</v>
      </c>
      <c r="B91" s="266" t="s">
        <v>116</v>
      </c>
      <c r="C91" s="257">
        <v>1619.5</v>
      </c>
      <c r="D91" s="258">
        <v>1616.8333333333333</v>
      </c>
      <c r="E91" s="258">
        <v>1607.6666666666665</v>
      </c>
      <c r="F91" s="258">
        <v>1595.8333333333333</v>
      </c>
      <c r="G91" s="258">
        <v>1586.6666666666665</v>
      </c>
      <c r="H91" s="258">
        <v>1628.6666666666665</v>
      </c>
      <c r="I91" s="258">
        <v>1637.833333333333</v>
      </c>
      <c r="J91" s="258">
        <v>1649.6666666666665</v>
      </c>
      <c r="K91" s="257">
        <v>1626</v>
      </c>
      <c r="L91" s="257">
        <v>1605</v>
      </c>
      <c r="M91" s="257">
        <v>74.018169999999998</v>
      </c>
      <c r="N91" s="1"/>
      <c r="O91" s="1"/>
    </row>
    <row r="92" spans="1:15" ht="12.75" customHeight="1">
      <c r="A92" s="227">
        <v>83</v>
      </c>
      <c r="B92" s="266" t="s">
        <v>117</v>
      </c>
      <c r="C92" s="257">
        <v>577.5</v>
      </c>
      <c r="D92" s="258">
        <v>577.26666666666665</v>
      </c>
      <c r="E92" s="258">
        <v>573.73333333333335</v>
      </c>
      <c r="F92" s="258">
        <v>569.9666666666667</v>
      </c>
      <c r="G92" s="258">
        <v>566.43333333333339</v>
      </c>
      <c r="H92" s="258">
        <v>581.0333333333333</v>
      </c>
      <c r="I92" s="258">
        <v>584.56666666666661</v>
      </c>
      <c r="J92" s="258">
        <v>588.33333333333326</v>
      </c>
      <c r="K92" s="257">
        <v>580.79999999999995</v>
      </c>
      <c r="L92" s="257">
        <v>573.5</v>
      </c>
      <c r="M92" s="257">
        <v>31.71602</v>
      </c>
      <c r="N92" s="1"/>
      <c r="O92" s="1"/>
    </row>
    <row r="93" spans="1:15" ht="12.75" customHeight="1">
      <c r="A93" s="227">
        <v>84</v>
      </c>
      <c r="B93" s="266" t="s">
        <v>112</v>
      </c>
      <c r="C93" s="257">
        <v>1212.45</v>
      </c>
      <c r="D93" s="258">
        <v>1212.6333333333334</v>
      </c>
      <c r="E93" s="258">
        <v>1201.5666666666668</v>
      </c>
      <c r="F93" s="258">
        <v>1190.6833333333334</v>
      </c>
      <c r="G93" s="258">
        <v>1179.6166666666668</v>
      </c>
      <c r="H93" s="258">
        <v>1223.5166666666669</v>
      </c>
      <c r="I93" s="258">
        <v>1234.5833333333335</v>
      </c>
      <c r="J93" s="258">
        <v>1245.4666666666669</v>
      </c>
      <c r="K93" s="257">
        <v>1223.7</v>
      </c>
      <c r="L93" s="257">
        <v>1201.75</v>
      </c>
      <c r="M93" s="257">
        <v>5.2677899999999998</v>
      </c>
      <c r="N93" s="1"/>
      <c r="O93" s="1"/>
    </row>
    <row r="94" spans="1:15" ht="12.75" customHeight="1">
      <c r="A94" s="227">
        <v>85</v>
      </c>
      <c r="B94" s="266" t="s">
        <v>118</v>
      </c>
      <c r="C94" s="257">
        <v>2758.2</v>
      </c>
      <c r="D94" s="258">
        <v>2760.75</v>
      </c>
      <c r="E94" s="258">
        <v>2742.7</v>
      </c>
      <c r="F94" s="258">
        <v>2727.2</v>
      </c>
      <c r="G94" s="258">
        <v>2709.1499999999996</v>
      </c>
      <c r="H94" s="258">
        <v>2776.25</v>
      </c>
      <c r="I94" s="258">
        <v>2794.3</v>
      </c>
      <c r="J94" s="258">
        <v>2809.8</v>
      </c>
      <c r="K94" s="257">
        <v>2778.8</v>
      </c>
      <c r="L94" s="257">
        <v>2745.25</v>
      </c>
      <c r="M94" s="257">
        <v>1.9046799999999999</v>
      </c>
      <c r="N94" s="1"/>
      <c r="O94" s="1"/>
    </row>
    <row r="95" spans="1:15" ht="12.75" customHeight="1">
      <c r="A95" s="227">
        <v>86</v>
      </c>
      <c r="B95" s="266" t="s">
        <v>120</v>
      </c>
      <c r="C95" s="257">
        <v>471.65</v>
      </c>
      <c r="D95" s="258">
        <v>468.63333333333327</v>
      </c>
      <c r="E95" s="258">
        <v>464.31666666666655</v>
      </c>
      <c r="F95" s="258">
        <v>456.98333333333329</v>
      </c>
      <c r="G95" s="258">
        <v>452.66666666666657</v>
      </c>
      <c r="H95" s="258">
        <v>475.96666666666653</v>
      </c>
      <c r="I95" s="258">
        <v>480.28333333333325</v>
      </c>
      <c r="J95" s="258">
        <v>487.6166666666665</v>
      </c>
      <c r="K95" s="257">
        <v>472.95</v>
      </c>
      <c r="L95" s="257">
        <v>461.3</v>
      </c>
      <c r="M95" s="257">
        <v>49.020029999999998</v>
      </c>
      <c r="N95" s="1"/>
      <c r="O95" s="1"/>
    </row>
    <row r="96" spans="1:15" ht="12.75" customHeight="1">
      <c r="A96" s="227">
        <v>87</v>
      </c>
      <c r="B96" s="266" t="s">
        <v>259</v>
      </c>
      <c r="C96" s="257">
        <v>2753</v>
      </c>
      <c r="D96" s="258">
        <v>2741.9833333333336</v>
      </c>
      <c r="E96" s="258">
        <v>2723.0166666666673</v>
      </c>
      <c r="F96" s="258">
        <v>2693.0333333333338</v>
      </c>
      <c r="G96" s="258">
        <v>2674.0666666666675</v>
      </c>
      <c r="H96" s="258">
        <v>2771.9666666666672</v>
      </c>
      <c r="I96" s="258">
        <v>2790.9333333333334</v>
      </c>
      <c r="J96" s="258">
        <v>2820.916666666667</v>
      </c>
      <c r="K96" s="257">
        <v>2760.95</v>
      </c>
      <c r="L96" s="257">
        <v>2712</v>
      </c>
      <c r="M96" s="257">
        <v>5.1073599999999999</v>
      </c>
      <c r="N96" s="1"/>
      <c r="O96" s="1"/>
    </row>
    <row r="97" spans="1:15" ht="12.75" customHeight="1">
      <c r="A97" s="227">
        <v>88</v>
      </c>
      <c r="B97" s="266" t="s">
        <v>121</v>
      </c>
      <c r="C97" s="257">
        <v>235.2</v>
      </c>
      <c r="D97" s="258">
        <v>234.65</v>
      </c>
      <c r="E97" s="258">
        <v>231.8</v>
      </c>
      <c r="F97" s="258">
        <v>228.4</v>
      </c>
      <c r="G97" s="258">
        <v>225.55</v>
      </c>
      <c r="H97" s="258">
        <v>238.05</v>
      </c>
      <c r="I97" s="258">
        <v>240.89999999999998</v>
      </c>
      <c r="J97" s="258">
        <v>244.3</v>
      </c>
      <c r="K97" s="257">
        <v>237.5</v>
      </c>
      <c r="L97" s="257">
        <v>231.25</v>
      </c>
      <c r="M97" s="257">
        <v>42.101300000000002</v>
      </c>
      <c r="N97" s="1"/>
      <c r="O97" s="1"/>
    </row>
    <row r="98" spans="1:15" ht="12.75" customHeight="1">
      <c r="A98" s="227">
        <v>89</v>
      </c>
      <c r="B98" s="266" t="s">
        <v>122</v>
      </c>
      <c r="C98" s="257">
        <v>2705.45</v>
      </c>
      <c r="D98" s="258">
        <v>2700.75</v>
      </c>
      <c r="E98" s="258">
        <v>2690.45</v>
      </c>
      <c r="F98" s="258">
        <v>2675.45</v>
      </c>
      <c r="G98" s="258">
        <v>2665.1499999999996</v>
      </c>
      <c r="H98" s="258">
        <v>2715.75</v>
      </c>
      <c r="I98" s="258">
        <v>2726.05</v>
      </c>
      <c r="J98" s="258">
        <v>2741.05</v>
      </c>
      <c r="K98" s="257">
        <v>2711.05</v>
      </c>
      <c r="L98" s="257">
        <v>2685.75</v>
      </c>
      <c r="M98" s="257">
        <v>13.147030000000001</v>
      </c>
      <c r="N98" s="1"/>
      <c r="O98" s="1"/>
    </row>
    <row r="99" spans="1:15" ht="12.75" customHeight="1">
      <c r="A99" s="227">
        <v>90</v>
      </c>
      <c r="B99" s="266" t="s">
        <v>260</v>
      </c>
      <c r="C99" s="257">
        <v>317.2</v>
      </c>
      <c r="D99" s="258">
        <v>316.89999999999998</v>
      </c>
      <c r="E99" s="258">
        <v>315.39999999999998</v>
      </c>
      <c r="F99" s="258">
        <v>313.60000000000002</v>
      </c>
      <c r="G99" s="258">
        <v>312.10000000000002</v>
      </c>
      <c r="H99" s="258">
        <v>318.69999999999993</v>
      </c>
      <c r="I99" s="258">
        <v>320.19999999999993</v>
      </c>
      <c r="J99" s="258">
        <v>321.99999999999989</v>
      </c>
      <c r="K99" s="257">
        <v>318.39999999999998</v>
      </c>
      <c r="L99" s="257">
        <v>315.10000000000002</v>
      </c>
      <c r="M99" s="257">
        <v>4.9093</v>
      </c>
      <c r="N99" s="1"/>
      <c r="O99" s="1"/>
    </row>
    <row r="100" spans="1:15" ht="12.75" customHeight="1">
      <c r="A100" s="227">
        <v>91</v>
      </c>
      <c r="B100" s="266" t="s">
        <v>375</v>
      </c>
      <c r="C100" s="257">
        <v>41676.15</v>
      </c>
      <c r="D100" s="258">
        <v>41466.049999999996</v>
      </c>
      <c r="E100" s="258">
        <v>41112.099999999991</v>
      </c>
      <c r="F100" s="258">
        <v>40548.049999999996</v>
      </c>
      <c r="G100" s="258">
        <v>40194.099999999991</v>
      </c>
      <c r="H100" s="258">
        <v>42030.099999999991</v>
      </c>
      <c r="I100" s="258">
        <v>42384.049999999988</v>
      </c>
      <c r="J100" s="258">
        <v>42948.099999999991</v>
      </c>
      <c r="K100" s="257">
        <v>41820</v>
      </c>
      <c r="L100" s="257">
        <v>40902</v>
      </c>
      <c r="M100" s="257">
        <v>3.39E-2</v>
      </c>
      <c r="N100" s="1"/>
      <c r="O100" s="1"/>
    </row>
    <row r="101" spans="1:15" ht="12.75" customHeight="1">
      <c r="A101" s="227">
        <v>92</v>
      </c>
      <c r="B101" s="266" t="s">
        <v>114</v>
      </c>
      <c r="C101" s="257">
        <v>2664.8</v>
      </c>
      <c r="D101" s="258">
        <v>2662.2166666666667</v>
      </c>
      <c r="E101" s="258">
        <v>2650.0333333333333</v>
      </c>
      <c r="F101" s="258">
        <v>2635.2666666666664</v>
      </c>
      <c r="G101" s="258">
        <v>2623.083333333333</v>
      </c>
      <c r="H101" s="258">
        <v>2676.9833333333336</v>
      </c>
      <c r="I101" s="258">
        <v>2689.166666666667</v>
      </c>
      <c r="J101" s="258">
        <v>2703.9333333333338</v>
      </c>
      <c r="K101" s="257">
        <v>2674.4</v>
      </c>
      <c r="L101" s="257">
        <v>2647.45</v>
      </c>
      <c r="M101" s="257">
        <v>27.084720000000001</v>
      </c>
      <c r="N101" s="1"/>
      <c r="O101" s="1"/>
    </row>
    <row r="102" spans="1:15" ht="12.75" customHeight="1">
      <c r="A102" s="227">
        <v>93</v>
      </c>
      <c r="B102" s="266" t="s">
        <v>124</v>
      </c>
      <c r="C102" s="257">
        <v>931.9</v>
      </c>
      <c r="D102" s="258">
        <v>929.75</v>
      </c>
      <c r="E102" s="258">
        <v>925.95</v>
      </c>
      <c r="F102" s="258">
        <v>920</v>
      </c>
      <c r="G102" s="258">
        <v>916.2</v>
      </c>
      <c r="H102" s="258">
        <v>935.7</v>
      </c>
      <c r="I102" s="258">
        <v>939.5</v>
      </c>
      <c r="J102" s="258">
        <v>945.45</v>
      </c>
      <c r="K102" s="257">
        <v>933.55</v>
      </c>
      <c r="L102" s="257">
        <v>923.8</v>
      </c>
      <c r="M102" s="257">
        <v>101.3687</v>
      </c>
      <c r="N102" s="1"/>
      <c r="O102" s="1"/>
    </row>
    <row r="103" spans="1:15" ht="12.75" customHeight="1">
      <c r="A103" s="227">
        <v>94</v>
      </c>
      <c r="B103" s="266" t="s">
        <v>125</v>
      </c>
      <c r="C103" s="257">
        <v>1249.1500000000001</v>
      </c>
      <c r="D103" s="258">
        <v>1250.6000000000001</v>
      </c>
      <c r="E103" s="258">
        <v>1240.2000000000003</v>
      </c>
      <c r="F103" s="258">
        <v>1231.2500000000002</v>
      </c>
      <c r="G103" s="258">
        <v>1220.8500000000004</v>
      </c>
      <c r="H103" s="258">
        <v>1259.5500000000002</v>
      </c>
      <c r="I103" s="258">
        <v>1269.9500000000003</v>
      </c>
      <c r="J103" s="258">
        <v>1278.9000000000001</v>
      </c>
      <c r="K103" s="257">
        <v>1261</v>
      </c>
      <c r="L103" s="257">
        <v>1241.6500000000001</v>
      </c>
      <c r="M103" s="257">
        <v>7.78965</v>
      </c>
      <c r="N103" s="1"/>
      <c r="O103" s="1"/>
    </row>
    <row r="104" spans="1:15" ht="12.75" customHeight="1">
      <c r="A104" s="227">
        <v>95</v>
      </c>
      <c r="B104" s="266" t="s">
        <v>126</v>
      </c>
      <c r="C104" s="257">
        <v>462.25</v>
      </c>
      <c r="D104" s="258">
        <v>463.01666666666665</v>
      </c>
      <c r="E104" s="258">
        <v>459.48333333333329</v>
      </c>
      <c r="F104" s="258">
        <v>456.71666666666664</v>
      </c>
      <c r="G104" s="258">
        <v>453.18333333333328</v>
      </c>
      <c r="H104" s="258">
        <v>465.7833333333333</v>
      </c>
      <c r="I104" s="258">
        <v>469.31666666666661</v>
      </c>
      <c r="J104" s="258">
        <v>472.08333333333331</v>
      </c>
      <c r="K104" s="257">
        <v>466.55</v>
      </c>
      <c r="L104" s="257">
        <v>460.25</v>
      </c>
      <c r="M104" s="257">
        <v>12.33437</v>
      </c>
      <c r="N104" s="1"/>
      <c r="O104" s="1"/>
    </row>
    <row r="105" spans="1:15" ht="12.75" customHeight="1">
      <c r="A105" s="227">
        <v>96</v>
      </c>
      <c r="B105" s="266" t="s">
        <v>261</v>
      </c>
      <c r="C105" s="257">
        <v>528.20000000000005</v>
      </c>
      <c r="D105" s="258">
        <v>527.18333333333328</v>
      </c>
      <c r="E105" s="258">
        <v>522.56666666666661</v>
      </c>
      <c r="F105" s="258">
        <v>516.93333333333328</v>
      </c>
      <c r="G105" s="258">
        <v>512.31666666666661</v>
      </c>
      <c r="H105" s="258">
        <v>532.81666666666661</v>
      </c>
      <c r="I105" s="258">
        <v>537.43333333333317</v>
      </c>
      <c r="J105" s="258">
        <v>543.06666666666661</v>
      </c>
      <c r="K105" s="257">
        <v>531.79999999999995</v>
      </c>
      <c r="L105" s="257">
        <v>521.54999999999995</v>
      </c>
      <c r="M105" s="257">
        <v>2.0215800000000002</v>
      </c>
      <c r="N105" s="1"/>
      <c r="O105" s="1"/>
    </row>
    <row r="106" spans="1:15" ht="12.75" customHeight="1">
      <c r="A106" s="227">
        <v>97</v>
      </c>
      <c r="B106" s="266" t="s">
        <v>128</v>
      </c>
      <c r="C106" s="257">
        <v>59.7</v>
      </c>
      <c r="D106" s="258">
        <v>59.65</v>
      </c>
      <c r="E106" s="258">
        <v>59.25</v>
      </c>
      <c r="F106" s="258">
        <v>58.800000000000004</v>
      </c>
      <c r="G106" s="258">
        <v>58.400000000000006</v>
      </c>
      <c r="H106" s="258">
        <v>60.099999999999994</v>
      </c>
      <c r="I106" s="258">
        <v>60.499999999999986</v>
      </c>
      <c r="J106" s="258">
        <v>60.949999999999989</v>
      </c>
      <c r="K106" s="257">
        <v>60.05</v>
      </c>
      <c r="L106" s="257">
        <v>59.2</v>
      </c>
      <c r="M106" s="257">
        <v>232.24440999999999</v>
      </c>
      <c r="N106" s="1"/>
      <c r="O106" s="1"/>
    </row>
    <row r="107" spans="1:15" ht="12.75" customHeight="1">
      <c r="A107" s="227">
        <v>98</v>
      </c>
      <c r="B107" s="266" t="s">
        <v>137</v>
      </c>
      <c r="C107" s="257">
        <v>338.4</v>
      </c>
      <c r="D107" s="258">
        <v>339.34999999999997</v>
      </c>
      <c r="E107" s="258">
        <v>336.54999999999995</v>
      </c>
      <c r="F107" s="258">
        <v>334.7</v>
      </c>
      <c r="G107" s="258">
        <v>331.9</v>
      </c>
      <c r="H107" s="258">
        <v>341.19999999999993</v>
      </c>
      <c r="I107" s="258">
        <v>344</v>
      </c>
      <c r="J107" s="258">
        <v>345.84999999999991</v>
      </c>
      <c r="K107" s="257">
        <v>342.15</v>
      </c>
      <c r="L107" s="257">
        <v>337.5</v>
      </c>
      <c r="M107" s="257">
        <v>62.004469999999998</v>
      </c>
      <c r="N107" s="1"/>
      <c r="O107" s="1"/>
    </row>
    <row r="108" spans="1:15" ht="12.75" customHeight="1">
      <c r="A108" s="227">
        <v>99</v>
      </c>
      <c r="B108" s="266" t="s">
        <v>262</v>
      </c>
      <c r="C108" s="257">
        <v>4418.7</v>
      </c>
      <c r="D108" s="258">
        <v>4412.75</v>
      </c>
      <c r="E108" s="258">
        <v>4383.5</v>
      </c>
      <c r="F108" s="258">
        <v>4348.3</v>
      </c>
      <c r="G108" s="258">
        <v>4319.05</v>
      </c>
      <c r="H108" s="258">
        <v>4447.95</v>
      </c>
      <c r="I108" s="258">
        <v>4477.2</v>
      </c>
      <c r="J108" s="258">
        <v>4512.3999999999996</v>
      </c>
      <c r="K108" s="257">
        <v>4442</v>
      </c>
      <c r="L108" s="257">
        <v>4377.55</v>
      </c>
      <c r="M108" s="257">
        <v>0.31104999999999999</v>
      </c>
      <c r="N108" s="1"/>
      <c r="O108" s="1"/>
    </row>
    <row r="109" spans="1:15" ht="12.75" customHeight="1">
      <c r="A109" s="227">
        <v>100</v>
      </c>
      <c r="B109" s="266" t="s">
        <v>388</v>
      </c>
      <c r="C109" s="257">
        <v>294.95</v>
      </c>
      <c r="D109" s="258">
        <v>293.16666666666669</v>
      </c>
      <c r="E109" s="258">
        <v>289.33333333333337</v>
      </c>
      <c r="F109" s="258">
        <v>283.7166666666667</v>
      </c>
      <c r="G109" s="258">
        <v>279.88333333333338</v>
      </c>
      <c r="H109" s="258">
        <v>298.78333333333336</v>
      </c>
      <c r="I109" s="258">
        <v>302.61666666666673</v>
      </c>
      <c r="J109" s="258">
        <v>308.23333333333335</v>
      </c>
      <c r="K109" s="257">
        <v>297</v>
      </c>
      <c r="L109" s="257">
        <v>287.55</v>
      </c>
      <c r="M109" s="257">
        <v>18.390560000000001</v>
      </c>
      <c r="N109" s="1"/>
      <c r="O109" s="1"/>
    </row>
    <row r="110" spans="1:15" ht="12.75" customHeight="1">
      <c r="A110" s="227">
        <v>101</v>
      </c>
      <c r="B110" s="266" t="s">
        <v>389</v>
      </c>
      <c r="C110" s="257">
        <v>148.25</v>
      </c>
      <c r="D110" s="258">
        <v>147.58333333333334</v>
      </c>
      <c r="E110" s="258">
        <v>146.66666666666669</v>
      </c>
      <c r="F110" s="258">
        <v>145.08333333333334</v>
      </c>
      <c r="G110" s="258">
        <v>144.16666666666669</v>
      </c>
      <c r="H110" s="258">
        <v>149.16666666666669</v>
      </c>
      <c r="I110" s="258">
        <v>150.08333333333337</v>
      </c>
      <c r="J110" s="258">
        <v>151.66666666666669</v>
      </c>
      <c r="K110" s="257">
        <v>148.5</v>
      </c>
      <c r="L110" s="257">
        <v>146</v>
      </c>
      <c r="M110" s="257">
        <v>26.093620000000001</v>
      </c>
      <c r="N110" s="1"/>
      <c r="O110" s="1"/>
    </row>
    <row r="111" spans="1:15" ht="12.75" customHeight="1">
      <c r="A111" s="227">
        <v>102</v>
      </c>
      <c r="B111" s="266" t="s">
        <v>130</v>
      </c>
      <c r="C111" s="257">
        <v>327.10000000000002</v>
      </c>
      <c r="D111" s="258">
        <v>326.78333333333336</v>
      </c>
      <c r="E111" s="258">
        <v>325.01666666666671</v>
      </c>
      <c r="F111" s="258">
        <v>322.93333333333334</v>
      </c>
      <c r="G111" s="258">
        <v>321.16666666666669</v>
      </c>
      <c r="H111" s="258">
        <v>328.86666666666673</v>
      </c>
      <c r="I111" s="258">
        <v>330.63333333333338</v>
      </c>
      <c r="J111" s="258">
        <v>332.71666666666675</v>
      </c>
      <c r="K111" s="257">
        <v>328.55</v>
      </c>
      <c r="L111" s="257">
        <v>324.7</v>
      </c>
      <c r="M111" s="257">
        <v>18.662199999999999</v>
      </c>
      <c r="N111" s="1"/>
      <c r="O111" s="1"/>
    </row>
    <row r="112" spans="1:15" ht="12.75" customHeight="1">
      <c r="A112" s="227">
        <v>103</v>
      </c>
      <c r="B112" s="266" t="s">
        <v>135</v>
      </c>
      <c r="C112" s="257">
        <v>76.75</v>
      </c>
      <c r="D112" s="258">
        <v>76.916666666666671</v>
      </c>
      <c r="E112" s="258">
        <v>76.333333333333343</v>
      </c>
      <c r="F112" s="258">
        <v>75.916666666666671</v>
      </c>
      <c r="G112" s="258">
        <v>75.333333333333343</v>
      </c>
      <c r="H112" s="258">
        <v>77.333333333333343</v>
      </c>
      <c r="I112" s="258">
        <v>77.916666666666686</v>
      </c>
      <c r="J112" s="258">
        <v>78.333333333333343</v>
      </c>
      <c r="K112" s="257">
        <v>77.5</v>
      </c>
      <c r="L112" s="257">
        <v>76.5</v>
      </c>
      <c r="M112" s="257">
        <v>119.96025</v>
      </c>
      <c r="N112" s="1"/>
      <c r="O112" s="1"/>
    </row>
    <row r="113" spans="1:15" ht="12.75" customHeight="1">
      <c r="A113" s="227">
        <v>104</v>
      </c>
      <c r="B113" s="266" t="s">
        <v>136</v>
      </c>
      <c r="C113" s="257">
        <v>720.65</v>
      </c>
      <c r="D113" s="258">
        <v>719.56666666666661</v>
      </c>
      <c r="E113" s="258">
        <v>716.58333333333326</v>
      </c>
      <c r="F113" s="258">
        <v>712.51666666666665</v>
      </c>
      <c r="G113" s="258">
        <v>709.5333333333333</v>
      </c>
      <c r="H113" s="258">
        <v>723.63333333333321</v>
      </c>
      <c r="I113" s="258">
        <v>726.61666666666656</v>
      </c>
      <c r="J113" s="258">
        <v>730.68333333333317</v>
      </c>
      <c r="K113" s="257">
        <v>722.55</v>
      </c>
      <c r="L113" s="257">
        <v>715.5</v>
      </c>
      <c r="M113" s="257">
        <v>10.90422</v>
      </c>
      <c r="N113" s="1"/>
      <c r="O113" s="1"/>
    </row>
    <row r="114" spans="1:15" ht="12.75" customHeight="1">
      <c r="A114" s="227">
        <v>105</v>
      </c>
      <c r="B114" s="266" t="s">
        <v>129</v>
      </c>
      <c r="C114" s="257">
        <v>437.3</v>
      </c>
      <c r="D114" s="258">
        <v>436.33333333333331</v>
      </c>
      <c r="E114" s="258">
        <v>434.26666666666665</v>
      </c>
      <c r="F114" s="258">
        <v>431.23333333333335</v>
      </c>
      <c r="G114" s="258">
        <v>429.16666666666669</v>
      </c>
      <c r="H114" s="258">
        <v>439.36666666666662</v>
      </c>
      <c r="I114" s="258">
        <v>441.43333333333334</v>
      </c>
      <c r="J114" s="258">
        <v>444.46666666666658</v>
      </c>
      <c r="K114" s="257">
        <v>438.4</v>
      </c>
      <c r="L114" s="257">
        <v>433.3</v>
      </c>
      <c r="M114" s="257">
        <v>7.5360500000000004</v>
      </c>
      <c r="N114" s="1"/>
      <c r="O114" s="1"/>
    </row>
    <row r="115" spans="1:15" ht="12.75" customHeight="1">
      <c r="A115" s="227">
        <v>106</v>
      </c>
      <c r="B115" s="266" t="s">
        <v>133</v>
      </c>
      <c r="C115" s="257">
        <v>194.5</v>
      </c>
      <c r="D115" s="258">
        <v>195.11666666666667</v>
      </c>
      <c r="E115" s="258">
        <v>193.38333333333335</v>
      </c>
      <c r="F115" s="258">
        <v>192.26666666666668</v>
      </c>
      <c r="G115" s="258">
        <v>190.53333333333336</v>
      </c>
      <c r="H115" s="258">
        <v>196.23333333333335</v>
      </c>
      <c r="I115" s="258">
        <v>197.9666666666667</v>
      </c>
      <c r="J115" s="258">
        <v>199.08333333333334</v>
      </c>
      <c r="K115" s="257">
        <v>196.85</v>
      </c>
      <c r="L115" s="257">
        <v>194</v>
      </c>
      <c r="M115" s="257">
        <v>10.32619</v>
      </c>
      <c r="N115" s="1"/>
      <c r="O115" s="1"/>
    </row>
    <row r="116" spans="1:15" ht="12.75" customHeight="1">
      <c r="A116" s="227">
        <v>107</v>
      </c>
      <c r="B116" s="266" t="s">
        <v>132</v>
      </c>
      <c r="C116" s="257">
        <v>1190.8499999999999</v>
      </c>
      <c r="D116" s="258">
        <v>1182.7333333333333</v>
      </c>
      <c r="E116" s="258">
        <v>1171.1666666666667</v>
      </c>
      <c r="F116" s="258">
        <v>1151.4833333333333</v>
      </c>
      <c r="G116" s="258">
        <v>1139.9166666666667</v>
      </c>
      <c r="H116" s="258">
        <v>1202.4166666666667</v>
      </c>
      <c r="I116" s="258">
        <v>1213.9833333333333</v>
      </c>
      <c r="J116" s="258">
        <v>1233.6666666666667</v>
      </c>
      <c r="K116" s="257">
        <v>1194.3</v>
      </c>
      <c r="L116" s="257">
        <v>1163.05</v>
      </c>
      <c r="M116" s="257">
        <v>36.664319999999996</v>
      </c>
      <c r="N116" s="1"/>
      <c r="O116" s="1"/>
    </row>
    <row r="117" spans="1:15" ht="12.75" customHeight="1">
      <c r="A117" s="227">
        <v>108</v>
      </c>
      <c r="B117" s="266" t="s">
        <v>163</v>
      </c>
      <c r="C117" s="257">
        <v>4015.35</v>
      </c>
      <c r="D117" s="258">
        <v>4003.1</v>
      </c>
      <c r="E117" s="258">
        <v>3967.25</v>
      </c>
      <c r="F117" s="258">
        <v>3919.15</v>
      </c>
      <c r="G117" s="258">
        <v>3883.3</v>
      </c>
      <c r="H117" s="258">
        <v>4051.2</v>
      </c>
      <c r="I117" s="258">
        <v>4087.0499999999993</v>
      </c>
      <c r="J117" s="258">
        <v>4135.1499999999996</v>
      </c>
      <c r="K117" s="257">
        <v>4038.95</v>
      </c>
      <c r="L117" s="257">
        <v>3955</v>
      </c>
      <c r="M117" s="257">
        <v>2.46407</v>
      </c>
      <c r="N117" s="1"/>
      <c r="O117" s="1"/>
    </row>
    <row r="118" spans="1:15" ht="12.75" customHeight="1">
      <c r="A118" s="227">
        <v>109</v>
      </c>
      <c r="B118" s="266" t="s">
        <v>134</v>
      </c>
      <c r="C118" s="257">
        <v>1620.15</v>
      </c>
      <c r="D118" s="258">
        <v>1614.1833333333334</v>
      </c>
      <c r="E118" s="258">
        <v>1604.4666666666667</v>
      </c>
      <c r="F118" s="258">
        <v>1588.7833333333333</v>
      </c>
      <c r="G118" s="258">
        <v>1579.0666666666666</v>
      </c>
      <c r="H118" s="258">
        <v>1629.8666666666668</v>
      </c>
      <c r="I118" s="258">
        <v>1639.5833333333335</v>
      </c>
      <c r="J118" s="258">
        <v>1655.2666666666669</v>
      </c>
      <c r="K118" s="257">
        <v>1623.9</v>
      </c>
      <c r="L118" s="257">
        <v>1598.5</v>
      </c>
      <c r="M118" s="257">
        <v>42.068370000000002</v>
      </c>
      <c r="N118" s="1"/>
      <c r="O118" s="1"/>
    </row>
    <row r="119" spans="1:15" ht="12.75" customHeight="1">
      <c r="A119" s="227">
        <v>110</v>
      </c>
      <c r="B119" s="266" t="s">
        <v>131</v>
      </c>
      <c r="C119" s="257">
        <v>2019.25</v>
      </c>
      <c r="D119" s="258">
        <v>2004.1333333333332</v>
      </c>
      <c r="E119" s="258">
        <v>1983.2666666666664</v>
      </c>
      <c r="F119" s="258">
        <v>1947.2833333333333</v>
      </c>
      <c r="G119" s="258">
        <v>1926.4166666666665</v>
      </c>
      <c r="H119" s="258">
        <v>2040.1166666666663</v>
      </c>
      <c r="I119" s="258">
        <v>2060.9833333333331</v>
      </c>
      <c r="J119" s="258">
        <v>2096.9666666666662</v>
      </c>
      <c r="K119" s="257">
        <v>2025</v>
      </c>
      <c r="L119" s="257">
        <v>1968.15</v>
      </c>
      <c r="M119" s="257">
        <v>10.38461</v>
      </c>
      <c r="N119" s="1"/>
      <c r="O119" s="1"/>
    </row>
    <row r="120" spans="1:15" ht="12.75" customHeight="1">
      <c r="A120" s="227">
        <v>111</v>
      </c>
      <c r="B120" s="266" t="s">
        <v>263</v>
      </c>
      <c r="C120" s="257">
        <v>851.1</v>
      </c>
      <c r="D120" s="258">
        <v>853.44999999999993</v>
      </c>
      <c r="E120" s="258">
        <v>846.29999999999984</v>
      </c>
      <c r="F120" s="258">
        <v>841.49999999999989</v>
      </c>
      <c r="G120" s="258">
        <v>834.3499999999998</v>
      </c>
      <c r="H120" s="258">
        <v>858.24999999999989</v>
      </c>
      <c r="I120" s="258">
        <v>865.4</v>
      </c>
      <c r="J120" s="258">
        <v>870.19999999999993</v>
      </c>
      <c r="K120" s="257">
        <v>860.6</v>
      </c>
      <c r="L120" s="257">
        <v>848.65</v>
      </c>
      <c r="M120" s="257">
        <v>0.97416999999999998</v>
      </c>
      <c r="N120" s="1"/>
      <c r="O120" s="1"/>
    </row>
    <row r="121" spans="1:15" ht="12.75" customHeight="1">
      <c r="A121" s="227">
        <v>112</v>
      </c>
      <c r="B121" s="266" t="s">
        <v>264</v>
      </c>
      <c r="C121" s="257">
        <v>301.3</v>
      </c>
      <c r="D121" s="258">
        <v>303.18333333333334</v>
      </c>
      <c r="E121" s="258">
        <v>298.16666666666669</v>
      </c>
      <c r="F121" s="258">
        <v>295.03333333333336</v>
      </c>
      <c r="G121" s="258">
        <v>290.01666666666671</v>
      </c>
      <c r="H121" s="258">
        <v>306.31666666666666</v>
      </c>
      <c r="I121" s="258">
        <v>311.33333333333331</v>
      </c>
      <c r="J121" s="258">
        <v>314.46666666666664</v>
      </c>
      <c r="K121" s="257">
        <v>308.2</v>
      </c>
      <c r="L121" s="257">
        <v>300.05</v>
      </c>
      <c r="M121" s="257">
        <v>6.8824500000000004</v>
      </c>
      <c r="N121" s="1"/>
      <c r="O121" s="1"/>
    </row>
    <row r="122" spans="1:15" ht="12.75" customHeight="1">
      <c r="A122" s="227">
        <v>113</v>
      </c>
      <c r="B122" s="266" t="s">
        <v>139</v>
      </c>
      <c r="C122" s="257">
        <v>744.7</v>
      </c>
      <c r="D122" s="258">
        <v>742.48333333333323</v>
      </c>
      <c r="E122" s="258">
        <v>738.26666666666642</v>
      </c>
      <c r="F122" s="258">
        <v>731.83333333333314</v>
      </c>
      <c r="G122" s="258">
        <v>727.61666666666633</v>
      </c>
      <c r="H122" s="258">
        <v>748.91666666666652</v>
      </c>
      <c r="I122" s="258">
        <v>753.13333333333344</v>
      </c>
      <c r="J122" s="258">
        <v>759.56666666666661</v>
      </c>
      <c r="K122" s="257">
        <v>746.7</v>
      </c>
      <c r="L122" s="257">
        <v>736.05</v>
      </c>
      <c r="M122" s="257">
        <v>10.53397</v>
      </c>
      <c r="N122" s="1"/>
      <c r="O122" s="1"/>
    </row>
    <row r="123" spans="1:15" ht="12.75" customHeight="1">
      <c r="A123" s="227">
        <v>114</v>
      </c>
      <c r="B123" s="266" t="s">
        <v>138</v>
      </c>
      <c r="C123" s="257">
        <v>559.9</v>
      </c>
      <c r="D123" s="258">
        <v>561.31666666666661</v>
      </c>
      <c r="E123" s="258">
        <v>556.58333333333326</v>
      </c>
      <c r="F123" s="258">
        <v>553.26666666666665</v>
      </c>
      <c r="G123" s="258">
        <v>548.5333333333333</v>
      </c>
      <c r="H123" s="258">
        <v>564.63333333333321</v>
      </c>
      <c r="I123" s="258">
        <v>569.36666666666656</v>
      </c>
      <c r="J123" s="258">
        <v>572.68333333333317</v>
      </c>
      <c r="K123" s="257">
        <v>566.04999999999995</v>
      </c>
      <c r="L123" s="257">
        <v>558</v>
      </c>
      <c r="M123" s="257">
        <v>33.280929999999998</v>
      </c>
      <c r="N123" s="1"/>
      <c r="O123" s="1"/>
    </row>
    <row r="124" spans="1:15" ht="12.75" customHeight="1">
      <c r="A124" s="227">
        <v>115</v>
      </c>
      <c r="B124" s="266" t="s">
        <v>140</v>
      </c>
      <c r="C124" s="257">
        <v>536.85</v>
      </c>
      <c r="D124" s="258">
        <v>537.25000000000011</v>
      </c>
      <c r="E124" s="258">
        <v>532.55000000000018</v>
      </c>
      <c r="F124" s="258">
        <v>528.25000000000011</v>
      </c>
      <c r="G124" s="258">
        <v>523.55000000000018</v>
      </c>
      <c r="H124" s="258">
        <v>541.55000000000018</v>
      </c>
      <c r="I124" s="258">
        <v>546.25000000000023</v>
      </c>
      <c r="J124" s="258">
        <v>550.55000000000018</v>
      </c>
      <c r="K124" s="257">
        <v>541.95000000000005</v>
      </c>
      <c r="L124" s="257">
        <v>532.95000000000005</v>
      </c>
      <c r="M124" s="257">
        <v>21.274989999999999</v>
      </c>
      <c r="N124" s="1"/>
      <c r="O124" s="1"/>
    </row>
    <row r="125" spans="1:15" ht="12.75" customHeight="1">
      <c r="A125" s="227">
        <v>116</v>
      </c>
      <c r="B125" s="266" t="s">
        <v>141</v>
      </c>
      <c r="C125" s="257">
        <v>1897</v>
      </c>
      <c r="D125" s="258">
        <v>1892.9666666666665</v>
      </c>
      <c r="E125" s="258">
        <v>1881.133333333333</v>
      </c>
      <c r="F125" s="258">
        <v>1865.2666666666664</v>
      </c>
      <c r="G125" s="258">
        <v>1853.4333333333329</v>
      </c>
      <c r="H125" s="258">
        <v>1908.833333333333</v>
      </c>
      <c r="I125" s="258">
        <v>1920.6666666666665</v>
      </c>
      <c r="J125" s="258">
        <v>1936.5333333333331</v>
      </c>
      <c r="K125" s="257">
        <v>1904.8</v>
      </c>
      <c r="L125" s="257">
        <v>1877.1</v>
      </c>
      <c r="M125" s="257">
        <v>126.19838</v>
      </c>
      <c r="N125" s="1"/>
      <c r="O125" s="1"/>
    </row>
    <row r="126" spans="1:15" ht="12.75" customHeight="1">
      <c r="A126" s="227">
        <v>117</v>
      </c>
      <c r="B126" s="266" t="s">
        <v>142</v>
      </c>
      <c r="C126" s="257">
        <v>93.95</v>
      </c>
      <c r="D126" s="258">
        <v>94.066666666666677</v>
      </c>
      <c r="E126" s="258">
        <v>93.233333333333348</v>
      </c>
      <c r="F126" s="258">
        <v>92.516666666666666</v>
      </c>
      <c r="G126" s="258">
        <v>91.683333333333337</v>
      </c>
      <c r="H126" s="258">
        <v>94.78333333333336</v>
      </c>
      <c r="I126" s="258">
        <v>95.616666666666703</v>
      </c>
      <c r="J126" s="258">
        <v>96.333333333333371</v>
      </c>
      <c r="K126" s="257">
        <v>94.9</v>
      </c>
      <c r="L126" s="257">
        <v>93.35</v>
      </c>
      <c r="M126" s="257">
        <v>71.916569999999993</v>
      </c>
      <c r="N126" s="1"/>
      <c r="O126" s="1"/>
    </row>
    <row r="127" spans="1:15" ht="12.75" customHeight="1">
      <c r="A127" s="227">
        <v>118</v>
      </c>
      <c r="B127" s="266" t="s">
        <v>147</v>
      </c>
      <c r="C127" s="257">
        <v>4106.5</v>
      </c>
      <c r="D127" s="258">
        <v>4109.7666666666664</v>
      </c>
      <c r="E127" s="258">
        <v>4066.7333333333327</v>
      </c>
      <c r="F127" s="258">
        <v>4026.9666666666662</v>
      </c>
      <c r="G127" s="258">
        <v>3983.9333333333325</v>
      </c>
      <c r="H127" s="258">
        <v>4149.5333333333328</v>
      </c>
      <c r="I127" s="258">
        <v>4192.5666666666657</v>
      </c>
      <c r="J127" s="258">
        <v>4232.333333333333</v>
      </c>
      <c r="K127" s="257">
        <v>4152.8</v>
      </c>
      <c r="L127" s="257">
        <v>4070</v>
      </c>
      <c r="M127" s="257">
        <v>1.6757299999999999</v>
      </c>
      <c r="N127" s="1"/>
      <c r="O127" s="1"/>
    </row>
    <row r="128" spans="1:15" ht="12.75" customHeight="1">
      <c r="A128" s="227">
        <v>119</v>
      </c>
      <c r="B128" s="266" t="s">
        <v>144</v>
      </c>
      <c r="C128" s="257">
        <v>402.25</v>
      </c>
      <c r="D128" s="258">
        <v>401.81666666666666</v>
      </c>
      <c r="E128" s="258">
        <v>399.63333333333333</v>
      </c>
      <c r="F128" s="258">
        <v>397.01666666666665</v>
      </c>
      <c r="G128" s="258">
        <v>394.83333333333331</v>
      </c>
      <c r="H128" s="258">
        <v>404.43333333333334</v>
      </c>
      <c r="I128" s="258">
        <v>406.61666666666662</v>
      </c>
      <c r="J128" s="258">
        <v>409.23333333333335</v>
      </c>
      <c r="K128" s="257">
        <v>404</v>
      </c>
      <c r="L128" s="257">
        <v>399.2</v>
      </c>
      <c r="M128" s="257">
        <v>8.0567799999999998</v>
      </c>
      <c r="N128" s="1"/>
      <c r="O128" s="1"/>
    </row>
    <row r="129" spans="1:15" ht="12.75" customHeight="1">
      <c r="A129" s="227">
        <v>120</v>
      </c>
      <c r="B129" s="266" t="s">
        <v>973</v>
      </c>
      <c r="C129" s="257">
        <v>4558.8</v>
      </c>
      <c r="D129" s="258">
        <v>4602.8500000000004</v>
      </c>
      <c r="E129" s="258">
        <v>4506.8500000000004</v>
      </c>
      <c r="F129" s="258">
        <v>4454.8999999999996</v>
      </c>
      <c r="G129" s="258">
        <v>4358.8999999999996</v>
      </c>
      <c r="H129" s="258">
        <v>4654.8000000000011</v>
      </c>
      <c r="I129" s="258">
        <v>4750.8000000000011</v>
      </c>
      <c r="J129" s="258">
        <v>4802.7500000000018</v>
      </c>
      <c r="K129" s="257">
        <v>4698.8500000000004</v>
      </c>
      <c r="L129" s="257">
        <v>4550.8999999999996</v>
      </c>
      <c r="M129" s="257">
        <v>7.0576999999999996</v>
      </c>
      <c r="N129" s="1"/>
      <c r="O129" s="1"/>
    </row>
    <row r="130" spans="1:15" ht="12.75" customHeight="1">
      <c r="A130" s="227">
        <v>121</v>
      </c>
      <c r="B130" s="266" t="s">
        <v>145</v>
      </c>
      <c r="C130" s="257">
        <v>2167.6999999999998</v>
      </c>
      <c r="D130" s="258">
        <v>2154.2333333333331</v>
      </c>
      <c r="E130" s="258">
        <v>2133.4666666666662</v>
      </c>
      <c r="F130" s="258">
        <v>2099.2333333333331</v>
      </c>
      <c r="G130" s="258">
        <v>2078.4666666666662</v>
      </c>
      <c r="H130" s="258">
        <v>2188.4666666666662</v>
      </c>
      <c r="I130" s="258">
        <v>2209.2333333333336</v>
      </c>
      <c r="J130" s="258">
        <v>2243.4666666666662</v>
      </c>
      <c r="K130" s="257">
        <v>2175</v>
      </c>
      <c r="L130" s="257">
        <v>2120</v>
      </c>
      <c r="M130" s="257">
        <v>37.437539999999998</v>
      </c>
      <c r="N130" s="1"/>
      <c r="O130" s="1"/>
    </row>
    <row r="131" spans="1:15" ht="12.75" customHeight="1">
      <c r="A131" s="227">
        <v>122</v>
      </c>
      <c r="B131" s="266" t="s">
        <v>265</v>
      </c>
      <c r="C131" s="257">
        <v>412.75</v>
      </c>
      <c r="D131" s="258">
        <v>414.36666666666662</v>
      </c>
      <c r="E131" s="258">
        <v>410.18333333333322</v>
      </c>
      <c r="F131" s="258">
        <v>407.61666666666662</v>
      </c>
      <c r="G131" s="258">
        <v>403.43333333333322</v>
      </c>
      <c r="H131" s="258">
        <v>416.93333333333322</v>
      </c>
      <c r="I131" s="258">
        <v>421.11666666666662</v>
      </c>
      <c r="J131" s="258">
        <v>423.68333333333322</v>
      </c>
      <c r="K131" s="257">
        <v>418.55</v>
      </c>
      <c r="L131" s="257">
        <v>411.8</v>
      </c>
      <c r="M131" s="257">
        <v>14.272679999999999</v>
      </c>
      <c r="N131" s="1"/>
      <c r="O131" s="1"/>
    </row>
    <row r="132" spans="1:15" ht="12.75" customHeight="1">
      <c r="A132" s="227">
        <v>123</v>
      </c>
      <c r="B132" s="266" t="s">
        <v>855</v>
      </c>
      <c r="C132" s="257">
        <v>662.35</v>
      </c>
      <c r="D132" s="258">
        <v>661.85</v>
      </c>
      <c r="E132" s="258">
        <v>653.40000000000009</v>
      </c>
      <c r="F132" s="258">
        <v>644.45000000000005</v>
      </c>
      <c r="G132" s="258">
        <v>636.00000000000011</v>
      </c>
      <c r="H132" s="258">
        <v>670.80000000000007</v>
      </c>
      <c r="I132" s="258">
        <v>679.25000000000011</v>
      </c>
      <c r="J132" s="258">
        <v>688.2</v>
      </c>
      <c r="K132" s="257">
        <v>670.3</v>
      </c>
      <c r="L132" s="257">
        <v>652.9</v>
      </c>
      <c r="M132" s="257">
        <v>22.346019999999999</v>
      </c>
      <c r="N132" s="1"/>
      <c r="O132" s="1"/>
    </row>
    <row r="133" spans="1:15" ht="12.75" customHeight="1">
      <c r="A133" s="227">
        <v>124</v>
      </c>
      <c r="B133" s="266" t="s">
        <v>415</v>
      </c>
      <c r="C133" s="257">
        <v>3227.8</v>
      </c>
      <c r="D133" s="258">
        <v>3208.7833333333333</v>
      </c>
      <c r="E133" s="258">
        <v>3170.5666666666666</v>
      </c>
      <c r="F133" s="258">
        <v>3113.3333333333335</v>
      </c>
      <c r="G133" s="258">
        <v>3075.1166666666668</v>
      </c>
      <c r="H133" s="258">
        <v>3266.0166666666664</v>
      </c>
      <c r="I133" s="258">
        <v>3304.2333333333327</v>
      </c>
      <c r="J133" s="258">
        <v>3361.4666666666662</v>
      </c>
      <c r="K133" s="257">
        <v>3247</v>
      </c>
      <c r="L133" s="257">
        <v>3151.55</v>
      </c>
      <c r="M133" s="257">
        <v>0.67340999999999995</v>
      </c>
      <c r="N133" s="1"/>
      <c r="O133" s="1"/>
    </row>
    <row r="134" spans="1:15" ht="12.75" customHeight="1">
      <c r="A134" s="227">
        <v>125</v>
      </c>
      <c r="B134" s="266" t="s">
        <v>148</v>
      </c>
      <c r="C134" s="257">
        <v>754.85</v>
      </c>
      <c r="D134" s="258">
        <v>760.48333333333323</v>
      </c>
      <c r="E134" s="258">
        <v>747.36666666666645</v>
      </c>
      <c r="F134" s="258">
        <v>739.88333333333321</v>
      </c>
      <c r="G134" s="258">
        <v>726.76666666666642</v>
      </c>
      <c r="H134" s="258">
        <v>767.96666666666647</v>
      </c>
      <c r="I134" s="258">
        <v>781.08333333333326</v>
      </c>
      <c r="J134" s="258">
        <v>788.56666666666649</v>
      </c>
      <c r="K134" s="257">
        <v>773.6</v>
      </c>
      <c r="L134" s="257">
        <v>753</v>
      </c>
      <c r="M134" s="257">
        <v>5.2726600000000001</v>
      </c>
      <c r="N134" s="1"/>
      <c r="O134" s="1"/>
    </row>
    <row r="135" spans="1:15" ht="12.75" customHeight="1">
      <c r="A135" s="227">
        <v>126</v>
      </c>
      <c r="B135" s="266" t="s">
        <v>159</v>
      </c>
      <c r="C135" s="257">
        <v>91092.4</v>
      </c>
      <c r="D135" s="258">
        <v>91607.45</v>
      </c>
      <c r="E135" s="258">
        <v>89734.95</v>
      </c>
      <c r="F135" s="258">
        <v>88377.5</v>
      </c>
      <c r="G135" s="258">
        <v>86505</v>
      </c>
      <c r="H135" s="258">
        <v>92964.9</v>
      </c>
      <c r="I135" s="258">
        <v>94837.4</v>
      </c>
      <c r="J135" s="258">
        <v>96194.849999999991</v>
      </c>
      <c r="K135" s="257">
        <v>93479.95</v>
      </c>
      <c r="L135" s="257">
        <v>90250</v>
      </c>
      <c r="M135" s="257">
        <v>0.14507</v>
      </c>
      <c r="N135" s="1"/>
      <c r="O135" s="1"/>
    </row>
    <row r="136" spans="1:15" ht="12.75" customHeight="1">
      <c r="A136" s="227">
        <v>127</v>
      </c>
      <c r="B136" s="266" t="s">
        <v>150</v>
      </c>
      <c r="C136" s="257">
        <v>240</v>
      </c>
      <c r="D136" s="258">
        <v>239.6</v>
      </c>
      <c r="E136" s="258">
        <v>237.89999999999998</v>
      </c>
      <c r="F136" s="258">
        <v>235.79999999999998</v>
      </c>
      <c r="G136" s="258">
        <v>234.09999999999997</v>
      </c>
      <c r="H136" s="258">
        <v>241.7</v>
      </c>
      <c r="I136" s="258">
        <v>243.39999999999998</v>
      </c>
      <c r="J136" s="258">
        <v>245.5</v>
      </c>
      <c r="K136" s="257">
        <v>241.3</v>
      </c>
      <c r="L136" s="257">
        <v>237.5</v>
      </c>
      <c r="M136" s="257">
        <v>25.097290000000001</v>
      </c>
      <c r="N136" s="1"/>
      <c r="O136" s="1"/>
    </row>
    <row r="137" spans="1:15" ht="12.75" customHeight="1">
      <c r="A137" s="227">
        <v>128</v>
      </c>
      <c r="B137" s="266" t="s">
        <v>149</v>
      </c>
      <c r="C137" s="257">
        <v>1274.3499999999999</v>
      </c>
      <c r="D137" s="258">
        <v>1275.2833333333333</v>
      </c>
      <c r="E137" s="258">
        <v>1268.5666666666666</v>
      </c>
      <c r="F137" s="258">
        <v>1262.7833333333333</v>
      </c>
      <c r="G137" s="258">
        <v>1256.0666666666666</v>
      </c>
      <c r="H137" s="258">
        <v>1281.0666666666666</v>
      </c>
      <c r="I137" s="258">
        <v>1287.7833333333333</v>
      </c>
      <c r="J137" s="258">
        <v>1293.5666666666666</v>
      </c>
      <c r="K137" s="257">
        <v>1282</v>
      </c>
      <c r="L137" s="257">
        <v>1269.5</v>
      </c>
      <c r="M137" s="257">
        <v>19.063859999999998</v>
      </c>
      <c r="N137" s="1"/>
      <c r="O137" s="1"/>
    </row>
    <row r="138" spans="1:15" ht="12.75" customHeight="1">
      <c r="A138" s="227">
        <v>129</v>
      </c>
      <c r="B138" s="266" t="s">
        <v>152</v>
      </c>
      <c r="C138" s="257">
        <v>510.5</v>
      </c>
      <c r="D138" s="258">
        <v>511.14999999999992</v>
      </c>
      <c r="E138" s="258">
        <v>506.44999999999982</v>
      </c>
      <c r="F138" s="258">
        <v>502.39999999999992</v>
      </c>
      <c r="G138" s="258">
        <v>497.69999999999982</v>
      </c>
      <c r="H138" s="258">
        <v>515.19999999999982</v>
      </c>
      <c r="I138" s="258">
        <v>519.9</v>
      </c>
      <c r="J138" s="258">
        <v>523.94999999999982</v>
      </c>
      <c r="K138" s="257">
        <v>515.85</v>
      </c>
      <c r="L138" s="257">
        <v>507.1</v>
      </c>
      <c r="M138" s="257">
        <v>17.032309999999999</v>
      </c>
      <c r="N138" s="1"/>
      <c r="O138" s="1"/>
    </row>
    <row r="139" spans="1:15" ht="12.75" customHeight="1">
      <c r="A139" s="227">
        <v>130</v>
      </c>
      <c r="B139" s="266" t="s">
        <v>153</v>
      </c>
      <c r="C139" s="257">
        <v>8682.7000000000007</v>
      </c>
      <c r="D139" s="258">
        <v>8666.5833333333339</v>
      </c>
      <c r="E139" s="258">
        <v>8622.1666666666679</v>
      </c>
      <c r="F139" s="258">
        <v>8561.6333333333332</v>
      </c>
      <c r="G139" s="258">
        <v>8517.2166666666672</v>
      </c>
      <c r="H139" s="258">
        <v>8727.1166666666686</v>
      </c>
      <c r="I139" s="258">
        <v>8771.5333333333365</v>
      </c>
      <c r="J139" s="258">
        <v>8832.0666666666693</v>
      </c>
      <c r="K139" s="257">
        <v>8711</v>
      </c>
      <c r="L139" s="257">
        <v>8606.0499999999993</v>
      </c>
      <c r="M139" s="257">
        <v>4.7600100000000003</v>
      </c>
      <c r="N139" s="1"/>
      <c r="O139" s="1"/>
    </row>
    <row r="140" spans="1:15" ht="12.75" customHeight="1">
      <c r="A140" s="227">
        <v>131</v>
      </c>
      <c r="B140" s="266" t="s">
        <v>156</v>
      </c>
      <c r="C140" s="257">
        <v>706.8</v>
      </c>
      <c r="D140" s="258">
        <v>704.81666666666661</v>
      </c>
      <c r="E140" s="258">
        <v>698.93333333333317</v>
      </c>
      <c r="F140" s="258">
        <v>691.06666666666661</v>
      </c>
      <c r="G140" s="258">
        <v>685.18333333333317</v>
      </c>
      <c r="H140" s="258">
        <v>712.68333333333317</v>
      </c>
      <c r="I140" s="258">
        <v>718.56666666666661</v>
      </c>
      <c r="J140" s="258">
        <v>726.43333333333317</v>
      </c>
      <c r="K140" s="257">
        <v>710.7</v>
      </c>
      <c r="L140" s="257">
        <v>696.95</v>
      </c>
      <c r="M140" s="257">
        <v>3.2872300000000001</v>
      </c>
      <c r="N140" s="1"/>
      <c r="O140" s="1"/>
    </row>
    <row r="141" spans="1:15" ht="12.75" customHeight="1">
      <c r="A141" s="227">
        <v>132</v>
      </c>
      <c r="B141" s="266" t="s">
        <v>423</v>
      </c>
      <c r="C141" s="257">
        <v>432.6</v>
      </c>
      <c r="D141" s="258">
        <v>433.86666666666662</v>
      </c>
      <c r="E141" s="258">
        <v>427.78333333333325</v>
      </c>
      <c r="F141" s="258">
        <v>422.96666666666664</v>
      </c>
      <c r="G141" s="258">
        <v>416.88333333333327</v>
      </c>
      <c r="H141" s="258">
        <v>438.68333333333322</v>
      </c>
      <c r="I141" s="258">
        <v>444.76666666666659</v>
      </c>
      <c r="J141" s="258">
        <v>449.5833333333332</v>
      </c>
      <c r="K141" s="257">
        <v>439.95</v>
      </c>
      <c r="L141" s="257">
        <v>429.05</v>
      </c>
      <c r="M141" s="257">
        <v>14.01737</v>
      </c>
      <c r="N141" s="1"/>
      <c r="O141" s="1"/>
    </row>
    <row r="142" spans="1:15" ht="12.75" customHeight="1">
      <c r="A142" s="227">
        <v>133</v>
      </c>
      <c r="B142" s="266" t="s">
        <v>856</v>
      </c>
      <c r="C142" s="257">
        <v>60.05</v>
      </c>
      <c r="D142" s="258">
        <v>60.04999999999999</v>
      </c>
      <c r="E142" s="258">
        <v>59.699999999999982</v>
      </c>
      <c r="F142" s="258">
        <v>59.349999999999994</v>
      </c>
      <c r="G142" s="258">
        <v>58.999999999999986</v>
      </c>
      <c r="H142" s="258">
        <v>60.399999999999977</v>
      </c>
      <c r="I142" s="258">
        <v>60.749999999999986</v>
      </c>
      <c r="J142" s="258">
        <v>61.099999999999973</v>
      </c>
      <c r="K142" s="257">
        <v>60.4</v>
      </c>
      <c r="L142" s="257">
        <v>59.7</v>
      </c>
      <c r="M142" s="257">
        <v>12.021319999999999</v>
      </c>
      <c r="N142" s="1"/>
      <c r="O142" s="1"/>
    </row>
    <row r="143" spans="1:15" ht="12.75" customHeight="1">
      <c r="A143" s="227">
        <v>134</v>
      </c>
      <c r="B143" s="266" t="s">
        <v>158</v>
      </c>
      <c r="C143" s="257">
        <v>2080.4499999999998</v>
      </c>
      <c r="D143" s="258">
        <v>2074.5</v>
      </c>
      <c r="E143" s="258">
        <v>2062</v>
      </c>
      <c r="F143" s="258">
        <v>2043.5500000000002</v>
      </c>
      <c r="G143" s="258">
        <v>2031.0500000000002</v>
      </c>
      <c r="H143" s="258">
        <v>2092.9499999999998</v>
      </c>
      <c r="I143" s="258">
        <v>2105.4499999999998</v>
      </c>
      <c r="J143" s="258">
        <v>2123.8999999999996</v>
      </c>
      <c r="K143" s="257">
        <v>2087</v>
      </c>
      <c r="L143" s="257">
        <v>2056.0500000000002</v>
      </c>
      <c r="M143" s="257">
        <v>2.82639</v>
      </c>
      <c r="N143" s="1"/>
      <c r="O143" s="1"/>
    </row>
    <row r="144" spans="1:15" ht="12.75" customHeight="1">
      <c r="A144" s="227">
        <v>135</v>
      </c>
      <c r="B144" s="266" t="s">
        <v>160</v>
      </c>
      <c r="C144" s="257">
        <v>1121.2</v>
      </c>
      <c r="D144" s="258">
        <v>1117.3333333333333</v>
      </c>
      <c r="E144" s="258">
        <v>1109.9166666666665</v>
      </c>
      <c r="F144" s="258">
        <v>1098.6333333333332</v>
      </c>
      <c r="G144" s="258">
        <v>1091.2166666666665</v>
      </c>
      <c r="H144" s="258">
        <v>1128.6166666666666</v>
      </c>
      <c r="I144" s="258">
        <v>1136.0333333333331</v>
      </c>
      <c r="J144" s="258">
        <v>1147.3166666666666</v>
      </c>
      <c r="K144" s="257">
        <v>1124.75</v>
      </c>
      <c r="L144" s="257">
        <v>1106.05</v>
      </c>
      <c r="M144" s="257">
        <v>3.24566</v>
      </c>
      <c r="N144" s="1"/>
      <c r="O144" s="1"/>
    </row>
    <row r="145" spans="1:15" ht="12.75" customHeight="1">
      <c r="A145" s="227">
        <v>136</v>
      </c>
      <c r="B145" s="266" t="s">
        <v>168</v>
      </c>
      <c r="C145" s="257">
        <v>170.35</v>
      </c>
      <c r="D145" s="258">
        <v>170.93333333333331</v>
      </c>
      <c r="E145" s="258">
        <v>169.41666666666663</v>
      </c>
      <c r="F145" s="258">
        <v>168.48333333333332</v>
      </c>
      <c r="G145" s="258">
        <v>166.96666666666664</v>
      </c>
      <c r="H145" s="258">
        <v>171.86666666666662</v>
      </c>
      <c r="I145" s="258">
        <v>173.38333333333333</v>
      </c>
      <c r="J145" s="258">
        <v>174.31666666666661</v>
      </c>
      <c r="K145" s="257">
        <v>172.45</v>
      </c>
      <c r="L145" s="257">
        <v>170</v>
      </c>
      <c r="M145" s="257">
        <v>42.251800000000003</v>
      </c>
      <c r="N145" s="1"/>
      <c r="O145" s="1"/>
    </row>
    <row r="146" spans="1:15" ht="12.75" customHeight="1">
      <c r="A146" s="227">
        <v>137</v>
      </c>
      <c r="B146" s="266" t="s">
        <v>162</v>
      </c>
      <c r="C146" s="257">
        <v>78.55</v>
      </c>
      <c r="D146" s="258">
        <v>78.416666666666671</v>
      </c>
      <c r="E146" s="258">
        <v>77.63333333333334</v>
      </c>
      <c r="F146" s="258">
        <v>76.716666666666669</v>
      </c>
      <c r="G146" s="258">
        <v>75.933333333333337</v>
      </c>
      <c r="H146" s="258">
        <v>79.333333333333343</v>
      </c>
      <c r="I146" s="258">
        <v>80.116666666666674</v>
      </c>
      <c r="J146" s="258">
        <v>81.033333333333346</v>
      </c>
      <c r="K146" s="257">
        <v>79.2</v>
      </c>
      <c r="L146" s="257">
        <v>77.5</v>
      </c>
      <c r="M146" s="257">
        <v>110.25693</v>
      </c>
      <c r="N146" s="1"/>
      <c r="O146" s="1"/>
    </row>
    <row r="147" spans="1:15" ht="12.75" customHeight="1">
      <c r="A147" s="227">
        <v>138</v>
      </c>
      <c r="B147" s="266" t="s">
        <v>164</v>
      </c>
      <c r="C147" s="257">
        <v>4389</v>
      </c>
      <c r="D147" s="258">
        <v>4361.7166666666662</v>
      </c>
      <c r="E147" s="258">
        <v>4322.2833333333328</v>
      </c>
      <c r="F147" s="258">
        <v>4255.5666666666666</v>
      </c>
      <c r="G147" s="258">
        <v>4216.1333333333332</v>
      </c>
      <c r="H147" s="258">
        <v>4428.4333333333325</v>
      </c>
      <c r="I147" s="258">
        <v>4467.866666666665</v>
      </c>
      <c r="J147" s="258">
        <v>4534.5833333333321</v>
      </c>
      <c r="K147" s="257">
        <v>4401.1499999999996</v>
      </c>
      <c r="L147" s="257">
        <v>4295</v>
      </c>
      <c r="M147" s="257">
        <v>0.93101</v>
      </c>
      <c r="N147" s="1"/>
      <c r="O147" s="1"/>
    </row>
    <row r="148" spans="1:15" ht="12.75" customHeight="1">
      <c r="A148" s="227">
        <v>139</v>
      </c>
      <c r="B148" s="266" t="s">
        <v>165</v>
      </c>
      <c r="C148" s="257">
        <v>19805.349999999999</v>
      </c>
      <c r="D148" s="258">
        <v>19878.45</v>
      </c>
      <c r="E148" s="258">
        <v>19657.900000000001</v>
      </c>
      <c r="F148" s="258">
        <v>19510.45</v>
      </c>
      <c r="G148" s="258">
        <v>19289.900000000001</v>
      </c>
      <c r="H148" s="258">
        <v>20025.900000000001</v>
      </c>
      <c r="I148" s="258">
        <v>20246.449999999997</v>
      </c>
      <c r="J148" s="258">
        <v>20393.900000000001</v>
      </c>
      <c r="K148" s="257">
        <v>20099</v>
      </c>
      <c r="L148" s="257">
        <v>19731</v>
      </c>
      <c r="M148" s="257">
        <v>0.40623999999999999</v>
      </c>
      <c r="N148" s="1"/>
      <c r="O148" s="1"/>
    </row>
    <row r="149" spans="1:15" ht="12.75" customHeight="1">
      <c r="A149" s="227">
        <v>140</v>
      </c>
      <c r="B149" s="266" t="s">
        <v>161</v>
      </c>
      <c r="C149" s="257">
        <v>270</v>
      </c>
      <c r="D149" s="258">
        <v>269.73333333333335</v>
      </c>
      <c r="E149" s="258">
        <v>267.76666666666671</v>
      </c>
      <c r="F149" s="258">
        <v>265.53333333333336</v>
      </c>
      <c r="G149" s="258">
        <v>263.56666666666672</v>
      </c>
      <c r="H149" s="258">
        <v>271.9666666666667</v>
      </c>
      <c r="I149" s="258">
        <v>273.93333333333339</v>
      </c>
      <c r="J149" s="258">
        <v>276.16666666666669</v>
      </c>
      <c r="K149" s="257">
        <v>271.7</v>
      </c>
      <c r="L149" s="257">
        <v>267.5</v>
      </c>
      <c r="M149" s="257">
        <v>3.9691700000000001</v>
      </c>
      <c r="N149" s="1"/>
      <c r="O149" s="1"/>
    </row>
    <row r="150" spans="1:15" ht="12.75" customHeight="1">
      <c r="A150" s="227">
        <v>141</v>
      </c>
      <c r="B150" s="266" t="s">
        <v>267</v>
      </c>
      <c r="C150" s="257">
        <v>906</v>
      </c>
      <c r="D150" s="258">
        <v>909.43333333333339</v>
      </c>
      <c r="E150" s="258">
        <v>895.11666666666679</v>
      </c>
      <c r="F150" s="258">
        <v>884.23333333333335</v>
      </c>
      <c r="G150" s="258">
        <v>869.91666666666674</v>
      </c>
      <c r="H150" s="258">
        <v>920.31666666666683</v>
      </c>
      <c r="I150" s="258">
        <v>934.63333333333344</v>
      </c>
      <c r="J150" s="258">
        <v>945.51666666666688</v>
      </c>
      <c r="K150" s="257">
        <v>923.75</v>
      </c>
      <c r="L150" s="257">
        <v>898.55</v>
      </c>
      <c r="M150" s="257">
        <v>3.7601300000000002</v>
      </c>
      <c r="N150" s="1"/>
      <c r="O150" s="1"/>
    </row>
    <row r="151" spans="1:15" ht="12.75" customHeight="1">
      <c r="A151" s="227">
        <v>142</v>
      </c>
      <c r="B151" s="266" t="s">
        <v>169</v>
      </c>
      <c r="C151" s="257">
        <v>142.65</v>
      </c>
      <c r="D151" s="258">
        <v>142</v>
      </c>
      <c r="E151" s="258">
        <v>141</v>
      </c>
      <c r="F151" s="258">
        <v>139.35</v>
      </c>
      <c r="G151" s="258">
        <v>138.35</v>
      </c>
      <c r="H151" s="258">
        <v>143.65</v>
      </c>
      <c r="I151" s="258">
        <v>144.65</v>
      </c>
      <c r="J151" s="258">
        <v>146.30000000000001</v>
      </c>
      <c r="K151" s="257">
        <v>143</v>
      </c>
      <c r="L151" s="257">
        <v>140.35</v>
      </c>
      <c r="M151" s="257">
        <v>101.50945</v>
      </c>
      <c r="N151" s="1"/>
      <c r="O151" s="1"/>
    </row>
    <row r="152" spans="1:15" ht="12.75" customHeight="1">
      <c r="A152" s="227">
        <v>143</v>
      </c>
      <c r="B152" s="266" t="s">
        <v>268</v>
      </c>
      <c r="C152" s="257">
        <v>208.95</v>
      </c>
      <c r="D152" s="258">
        <v>209.98333333333335</v>
      </c>
      <c r="E152" s="258">
        <v>206.9666666666667</v>
      </c>
      <c r="F152" s="258">
        <v>204.98333333333335</v>
      </c>
      <c r="G152" s="258">
        <v>201.9666666666667</v>
      </c>
      <c r="H152" s="258">
        <v>211.9666666666667</v>
      </c>
      <c r="I152" s="258">
        <v>214.98333333333335</v>
      </c>
      <c r="J152" s="258">
        <v>216.9666666666667</v>
      </c>
      <c r="K152" s="257">
        <v>213</v>
      </c>
      <c r="L152" s="257">
        <v>208</v>
      </c>
      <c r="M152" s="257">
        <v>5.1906999999999996</v>
      </c>
      <c r="N152" s="1"/>
      <c r="O152" s="1"/>
    </row>
    <row r="153" spans="1:15" ht="12.75" customHeight="1">
      <c r="A153" s="227">
        <v>144</v>
      </c>
      <c r="B153" s="266" t="s">
        <v>811</v>
      </c>
      <c r="C153" s="257">
        <v>508.2</v>
      </c>
      <c r="D153" s="258">
        <v>510.05</v>
      </c>
      <c r="E153" s="258">
        <v>504.15</v>
      </c>
      <c r="F153" s="258">
        <v>500.09999999999997</v>
      </c>
      <c r="G153" s="258">
        <v>494.19999999999993</v>
      </c>
      <c r="H153" s="258">
        <v>514.1</v>
      </c>
      <c r="I153" s="258">
        <v>520</v>
      </c>
      <c r="J153" s="258">
        <v>524.05000000000007</v>
      </c>
      <c r="K153" s="257">
        <v>515.95000000000005</v>
      </c>
      <c r="L153" s="257">
        <v>506</v>
      </c>
      <c r="M153" s="257">
        <v>30.797270000000001</v>
      </c>
      <c r="N153" s="1"/>
      <c r="O153" s="1"/>
    </row>
    <row r="154" spans="1:15" ht="12.75" customHeight="1">
      <c r="A154" s="227">
        <v>145</v>
      </c>
      <c r="B154" s="266" t="s">
        <v>435</v>
      </c>
      <c r="C154" s="257">
        <v>3098</v>
      </c>
      <c r="D154" s="258">
        <v>3104.35</v>
      </c>
      <c r="E154" s="258">
        <v>3086.6499999999996</v>
      </c>
      <c r="F154" s="258">
        <v>3075.2999999999997</v>
      </c>
      <c r="G154" s="258">
        <v>3057.5999999999995</v>
      </c>
      <c r="H154" s="258">
        <v>3115.7</v>
      </c>
      <c r="I154" s="258">
        <v>3133.3999999999996</v>
      </c>
      <c r="J154" s="258">
        <v>3144.75</v>
      </c>
      <c r="K154" s="257">
        <v>3122.05</v>
      </c>
      <c r="L154" s="257">
        <v>3093</v>
      </c>
      <c r="M154" s="257">
        <v>0.2949</v>
      </c>
      <c r="N154" s="1"/>
      <c r="O154" s="1"/>
    </row>
    <row r="155" spans="1:15" ht="12.75" customHeight="1">
      <c r="A155" s="227">
        <v>146</v>
      </c>
      <c r="B155" s="266" t="s">
        <v>812</v>
      </c>
      <c r="C155" s="257">
        <v>481.9</v>
      </c>
      <c r="D155" s="258">
        <v>474.63333333333338</v>
      </c>
      <c r="E155" s="258">
        <v>464.26666666666677</v>
      </c>
      <c r="F155" s="258">
        <v>446.63333333333338</v>
      </c>
      <c r="G155" s="258">
        <v>436.26666666666677</v>
      </c>
      <c r="H155" s="258">
        <v>492.26666666666677</v>
      </c>
      <c r="I155" s="258">
        <v>502.63333333333344</v>
      </c>
      <c r="J155" s="258">
        <v>520.26666666666677</v>
      </c>
      <c r="K155" s="257">
        <v>485</v>
      </c>
      <c r="L155" s="257">
        <v>457</v>
      </c>
      <c r="M155" s="257">
        <v>63.965440000000001</v>
      </c>
      <c r="N155" s="1"/>
      <c r="O155" s="1"/>
    </row>
    <row r="156" spans="1:15" ht="12.75" customHeight="1">
      <c r="A156" s="227">
        <v>147</v>
      </c>
      <c r="B156" s="266" t="s">
        <v>176</v>
      </c>
      <c r="C156" s="257">
        <v>3475.05</v>
      </c>
      <c r="D156" s="258">
        <v>3474.25</v>
      </c>
      <c r="E156" s="258">
        <v>3444.1</v>
      </c>
      <c r="F156" s="258">
        <v>3413.15</v>
      </c>
      <c r="G156" s="258">
        <v>3383</v>
      </c>
      <c r="H156" s="258">
        <v>3505.2</v>
      </c>
      <c r="I156" s="258">
        <v>3535.3499999999995</v>
      </c>
      <c r="J156" s="258">
        <v>3566.2999999999997</v>
      </c>
      <c r="K156" s="257">
        <v>3504.4</v>
      </c>
      <c r="L156" s="257">
        <v>3443.3</v>
      </c>
      <c r="M156" s="257">
        <v>1.4391099999999999</v>
      </c>
      <c r="N156" s="1"/>
      <c r="O156" s="1"/>
    </row>
    <row r="157" spans="1:15" ht="12.75" customHeight="1">
      <c r="A157" s="227">
        <v>148</v>
      </c>
      <c r="B157" s="266" t="s">
        <v>170</v>
      </c>
      <c r="C157" s="257">
        <v>45913.5</v>
      </c>
      <c r="D157" s="258">
        <v>46020.200000000004</v>
      </c>
      <c r="E157" s="258">
        <v>45615.450000000012</v>
      </c>
      <c r="F157" s="258">
        <v>45317.400000000009</v>
      </c>
      <c r="G157" s="258">
        <v>44912.650000000016</v>
      </c>
      <c r="H157" s="258">
        <v>46318.250000000007</v>
      </c>
      <c r="I157" s="258">
        <v>46722.999999999993</v>
      </c>
      <c r="J157" s="258">
        <v>47021.05</v>
      </c>
      <c r="K157" s="257">
        <v>46424.95</v>
      </c>
      <c r="L157" s="257">
        <v>45722.15</v>
      </c>
      <c r="M157" s="257">
        <v>0.14659</v>
      </c>
      <c r="N157" s="1"/>
      <c r="O157" s="1"/>
    </row>
    <row r="158" spans="1:15" ht="12.75" customHeight="1">
      <c r="A158" s="227">
        <v>149</v>
      </c>
      <c r="B158" s="266" t="s">
        <v>857</v>
      </c>
      <c r="C158" s="257">
        <v>1270.9000000000001</v>
      </c>
      <c r="D158" s="258">
        <v>1276.6000000000001</v>
      </c>
      <c r="E158" s="258">
        <v>1263.2000000000003</v>
      </c>
      <c r="F158" s="258">
        <v>1255.5000000000002</v>
      </c>
      <c r="G158" s="258">
        <v>1242.1000000000004</v>
      </c>
      <c r="H158" s="258">
        <v>1284.3000000000002</v>
      </c>
      <c r="I158" s="258">
        <v>1297.7000000000003</v>
      </c>
      <c r="J158" s="258">
        <v>1305.4000000000001</v>
      </c>
      <c r="K158" s="257">
        <v>1290</v>
      </c>
      <c r="L158" s="257">
        <v>1268.9000000000001</v>
      </c>
      <c r="M158" s="257">
        <v>1.4855700000000001</v>
      </c>
      <c r="N158" s="1"/>
      <c r="O158" s="1"/>
    </row>
    <row r="159" spans="1:15" ht="12.75" customHeight="1">
      <c r="A159" s="227">
        <v>150</v>
      </c>
      <c r="B159" s="266" t="s">
        <v>440</v>
      </c>
      <c r="C159" s="257">
        <v>4102.1499999999996</v>
      </c>
      <c r="D159" s="258">
        <v>4079.0333333333328</v>
      </c>
      <c r="E159" s="258">
        <v>4039.1166666666659</v>
      </c>
      <c r="F159" s="258">
        <v>3976.083333333333</v>
      </c>
      <c r="G159" s="258">
        <v>3936.1666666666661</v>
      </c>
      <c r="H159" s="258">
        <v>4142.0666666666657</v>
      </c>
      <c r="I159" s="258">
        <v>4181.9833333333336</v>
      </c>
      <c r="J159" s="258">
        <v>4245.0166666666655</v>
      </c>
      <c r="K159" s="257">
        <v>4118.95</v>
      </c>
      <c r="L159" s="257">
        <v>4016</v>
      </c>
      <c r="M159" s="257">
        <v>2.0573600000000001</v>
      </c>
      <c r="N159" s="1"/>
      <c r="O159" s="1"/>
    </row>
    <row r="160" spans="1:15" ht="12.75" customHeight="1">
      <c r="A160" s="227">
        <v>151</v>
      </c>
      <c r="B160" s="266" t="s">
        <v>172</v>
      </c>
      <c r="C160" s="257">
        <v>216.3</v>
      </c>
      <c r="D160" s="258">
        <v>216.56666666666669</v>
      </c>
      <c r="E160" s="258">
        <v>214.78333333333339</v>
      </c>
      <c r="F160" s="258">
        <v>213.26666666666671</v>
      </c>
      <c r="G160" s="258">
        <v>211.48333333333341</v>
      </c>
      <c r="H160" s="258">
        <v>218.08333333333337</v>
      </c>
      <c r="I160" s="258">
        <v>219.86666666666667</v>
      </c>
      <c r="J160" s="258">
        <v>221.38333333333335</v>
      </c>
      <c r="K160" s="257">
        <v>218.35</v>
      </c>
      <c r="L160" s="257">
        <v>215.05</v>
      </c>
      <c r="M160" s="257">
        <v>17.801639999999999</v>
      </c>
      <c r="N160" s="1"/>
      <c r="O160" s="1"/>
    </row>
    <row r="161" spans="1:15" ht="12.75" customHeight="1">
      <c r="A161" s="227">
        <v>152</v>
      </c>
      <c r="B161" s="266" t="s">
        <v>175</v>
      </c>
      <c r="C161" s="257">
        <v>2761.75</v>
      </c>
      <c r="D161" s="258">
        <v>2769.5833333333335</v>
      </c>
      <c r="E161" s="258">
        <v>2746.2666666666669</v>
      </c>
      <c r="F161" s="258">
        <v>2730.7833333333333</v>
      </c>
      <c r="G161" s="258">
        <v>2707.4666666666667</v>
      </c>
      <c r="H161" s="258">
        <v>2785.0666666666671</v>
      </c>
      <c r="I161" s="258">
        <v>2808.3833333333337</v>
      </c>
      <c r="J161" s="258">
        <v>2823.8666666666672</v>
      </c>
      <c r="K161" s="257">
        <v>2792.9</v>
      </c>
      <c r="L161" s="257">
        <v>2754.1</v>
      </c>
      <c r="M161" s="257">
        <v>2.5214699999999999</v>
      </c>
      <c r="N161" s="1"/>
      <c r="O161" s="1"/>
    </row>
    <row r="162" spans="1:15" ht="12.75" customHeight="1">
      <c r="A162" s="227">
        <v>153</v>
      </c>
      <c r="B162" s="266" t="s">
        <v>269</v>
      </c>
      <c r="C162" s="257">
        <v>2732.45</v>
      </c>
      <c r="D162" s="258">
        <v>2722.8333333333335</v>
      </c>
      <c r="E162" s="258">
        <v>2705.7166666666672</v>
      </c>
      <c r="F162" s="258">
        <v>2678.9833333333336</v>
      </c>
      <c r="G162" s="258">
        <v>2661.8666666666672</v>
      </c>
      <c r="H162" s="258">
        <v>2749.5666666666671</v>
      </c>
      <c r="I162" s="258">
        <v>2766.6833333333329</v>
      </c>
      <c r="J162" s="258">
        <v>2793.416666666667</v>
      </c>
      <c r="K162" s="257">
        <v>2739.95</v>
      </c>
      <c r="L162" s="257">
        <v>2696.1</v>
      </c>
      <c r="M162" s="257">
        <v>1.9353199999999999</v>
      </c>
      <c r="N162" s="1"/>
      <c r="O162" s="1"/>
    </row>
    <row r="163" spans="1:15" ht="12.75" customHeight="1">
      <c r="A163" s="227">
        <v>154</v>
      </c>
      <c r="B163" s="266" t="s">
        <v>788</v>
      </c>
      <c r="C163" s="257">
        <v>294</v>
      </c>
      <c r="D163" s="258">
        <v>296.59999999999997</v>
      </c>
      <c r="E163" s="258">
        <v>290.39999999999992</v>
      </c>
      <c r="F163" s="258">
        <v>286.79999999999995</v>
      </c>
      <c r="G163" s="258">
        <v>280.59999999999991</v>
      </c>
      <c r="H163" s="258">
        <v>300.19999999999993</v>
      </c>
      <c r="I163" s="258">
        <v>306.39999999999998</v>
      </c>
      <c r="J163" s="258">
        <v>309.99999999999994</v>
      </c>
      <c r="K163" s="257">
        <v>302.8</v>
      </c>
      <c r="L163" s="257">
        <v>293</v>
      </c>
      <c r="M163" s="257">
        <v>43.731589999999997</v>
      </c>
      <c r="N163" s="1"/>
      <c r="O163" s="1"/>
    </row>
    <row r="164" spans="1:15" ht="12.75" customHeight="1">
      <c r="A164" s="227">
        <v>155</v>
      </c>
      <c r="B164" s="266" t="s">
        <v>173</v>
      </c>
      <c r="C164" s="257">
        <v>144.55000000000001</v>
      </c>
      <c r="D164" s="258">
        <v>143.76666666666668</v>
      </c>
      <c r="E164" s="258">
        <v>142.63333333333335</v>
      </c>
      <c r="F164" s="258">
        <v>140.71666666666667</v>
      </c>
      <c r="G164" s="258">
        <v>139.58333333333334</v>
      </c>
      <c r="H164" s="258">
        <v>145.68333333333337</v>
      </c>
      <c r="I164" s="258">
        <v>146.81666666666669</v>
      </c>
      <c r="J164" s="258">
        <v>148.73333333333338</v>
      </c>
      <c r="K164" s="257">
        <v>144.9</v>
      </c>
      <c r="L164" s="257">
        <v>141.85</v>
      </c>
      <c r="M164" s="257">
        <v>90.601240000000004</v>
      </c>
      <c r="N164" s="1"/>
      <c r="O164" s="1"/>
    </row>
    <row r="165" spans="1:15" ht="12.75" customHeight="1">
      <c r="A165" s="227">
        <v>156</v>
      </c>
      <c r="B165" s="266" t="s">
        <v>178</v>
      </c>
      <c r="C165" s="257">
        <v>217.8</v>
      </c>
      <c r="D165" s="258">
        <v>218.85</v>
      </c>
      <c r="E165" s="258">
        <v>215.85</v>
      </c>
      <c r="F165" s="258">
        <v>213.9</v>
      </c>
      <c r="G165" s="258">
        <v>210.9</v>
      </c>
      <c r="H165" s="258">
        <v>220.79999999999998</v>
      </c>
      <c r="I165" s="258">
        <v>223.79999999999998</v>
      </c>
      <c r="J165" s="258">
        <v>225.74999999999997</v>
      </c>
      <c r="K165" s="257">
        <v>221.85</v>
      </c>
      <c r="L165" s="257">
        <v>216.9</v>
      </c>
      <c r="M165" s="257">
        <v>83.823300000000003</v>
      </c>
      <c r="N165" s="1"/>
      <c r="O165" s="1"/>
    </row>
    <row r="166" spans="1:15" ht="12.75" customHeight="1">
      <c r="A166" s="227">
        <v>157</v>
      </c>
      <c r="B166" s="266" t="s">
        <v>270</v>
      </c>
      <c r="C166" s="257">
        <v>484.15</v>
      </c>
      <c r="D166" s="258">
        <v>486.0333333333333</v>
      </c>
      <c r="E166" s="258">
        <v>479.66666666666663</v>
      </c>
      <c r="F166" s="258">
        <v>475.18333333333334</v>
      </c>
      <c r="G166" s="258">
        <v>468.81666666666666</v>
      </c>
      <c r="H166" s="258">
        <v>490.51666666666659</v>
      </c>
      <c r="I166" s="258">
        <v>496.88333333333327</v>
      </c>
      <c r="J166" s="258">
        <v>501.36666666666656</v>
      </c>
      <c r="K166" s="257">
        <v>492.4</v>
      </c>
      <c r="L166" s="257">
        <v>481.55</v>
      </c>
      <c r="M166" s="257">
        <v>1.3800699999999999</v>
      </c>
      <c r="N166" s="1"/>
      <c r="O166" s="1"/>
    </row>
    <row r="167" spans="1:15" ht="12.75" customHeight="1">
      <c r="A167" s="227">
        <v>158</v>
      </c>
      <c r="B167" s="266" t="s">
        <v>271</v>
      </c>
      <c r="C167" s="257">
        <v>14282.15</v>
      </c>
      <c r="D167" s="258">
        <v>14259</v>
      </c>
      <c r="E167" s="258">
        <v>14043.15</v>
      </c>
      <c r="F167" s="258">
        <v>13804.15</v>
      </c>
      <c r="G167" s="258">
        <v>13588.3</v>
      </c>
      <c r="H167" s="258">
        <v>14498</v>
      </c>
      <c r="I167" s="258">
        <v>14713.849999999999</v>
      </c>
      <c r="J167" s="258">
        <v>14952.85</v>
      </c>
      <c r="K167" s="257">
        <v>14474.85</v>
      </c>
      <c r="L167" s="257">
        <v>14020</v>
      </c>
      <c r="M167" s="257">
        <v>2.402E-2</v>
      </c>
      <c r="N167" s="1"/>
      <c r="O167" s="1"/>
    </row>
    <row r="168" spans="1:15" ht="12.75" customHeight="1">
      <c r="A168" s="227">
        <v>159</v>
      </c>
      <c r="B168" s="266" t="s">
        <v>177</v>
      </c>
      <c r="C168" s="257">
        <v>57.7</v>
      </c>
      <c r="D168" s="258">
        <v>57.033333333333339</v>
      </c>
      <c r="E168" s="258">
        <v>56.116666666666674</v>
      </c>
      <c r="F168" s="258">
        <v>54.533333333333339</v>
      </c>
      <c r="G168" s="258">
        <v>53.616666666666674</v>
      </c>
      <c r="H168" s="258">
        <v>58.616666666666674</v>
      </c>
      <c r="I168" s="258">
        <v>59.533333333333346</v>
      </c>
      <c r="J168" s="258">
        <v>61.116666666666674</v>
      </c>
      <c r="K168" s="257">
        <v>57.95</v>
      </c>
      <c r="L168" s="257">
        <v>55.45</v>
      </c>
      <c r="M168" s="257">
        <v>1507.9147399999999</v>
      </c>
      <c r="N168" s="1"/>
      <c r="O168" s="1"/>
    </row>
    <row r="169" spans="1:15" ht="12.75" customHeight="1">
      <c r="A169" s="227">
        <v>160</v>
      </c>
      <c r="B169" s="266" t="s">
        <v>183</v>
      </c>
      <c r="C169" s="257">
        <v>114.3</v>
      </c>
      <c r="D169" s="258">
        <v>114.16666666666667</v>
      </c>
      <c r="E169" s="258">
        <v>113.33333333333334</v>
      </c>
      <c r="F169" s="258">
        <v>112.36666666666667</v>
      </c>
      <c r="G169" s="258">
        <v>111.53333333333335</v>
      </c>
      <c r="H169" s="258">
        <v>115.13333333333334</v>
      </c>
      <c r="I169" s="258">
        <v>115.96666666666668</v>
      </c>
      <c r="J169" s="258">
        <v>116.93333333333334</v>
      </c>
      <c r="K169" s="257">
        <v>115</v>
      </c>
      <c r="L169" s="257">
        <v>113.2</v>
      </c>
      <c r="M169" s="257">
        <v>139.25335999999999</v>
      </c>
      <c r="N169" s="1"/>
      <c r="O169" s="1"/>
    </row>
    <row r="170" spans="1:15" ht="12.75" customHeight="1">
      <c r="A170" s="227">
        <v>161</v>
      </c>
      <c r="B170" s="266" t="s">
        <v>184</v>
      </c>
      <c r="C170" s="257">
        <v>2649.25</v>
      </c>
      <c r="D170" s="258">
        <v>2651.4500000000003</v>
      </c>
      <c r="E170" s="258">
        <v>2637.9000000000005</v>
      </c>
      <c r="F170" s="258">
        <v>2626.55</v>
      </c>
      <c r="G170" s="258">
        <v>2613.0000000000005</v>
      </c>
      <c r="H170" s="258">
        <v>2662.8000000000006</v>
      </c>
      <c r="I170" s="258">
        <v>2676.3500000000008</v>
      </c>
      <c r="J170" s="258">
        <v>2687.7000000000007</v>
      </c>
      <c r="K170" s="257">
        <v>2665</v>
      </c>
      <c r="L170" s="257">
        <v>2640.1</v>
      </c>
      <c r="M170" s="257">
        <v>35.798580000000001</v>
      </c>
      <c r="N170" s="1"/>
      <c r="O170" s="1"/>
    </row>
    <row r="171" spans="1:15" ht="12.75" customHeight="1">
      <c r="A171" s="227">
        <v>162</v>
      </c>
      <c r="B171" s="266" t="s">
        <v>272</v>
      </c>
      <c r="C171" s="257">
        <v>814.55</v>
      </c>
      <c r="D171" s="258">
        <v>814</v>
      </c>
      <c r="E171" s="258">
        <v>810</v>
      </c>
      <c r="F171" s="258">
        <v>805.45</v>
      </c>
      <c r="G171" s="258">
        <v>801.45</v>
      </c>
      <c r="H171" s="258">
        <v>818.55</v>
      </c>
      <c r="I171" s="258">
        <v>822.55</v>
      </c>
      <c r="J171" s="258">
        <v>827.09999999999991</v>
      </c>
      <c r="K171" s="257">
        <v>818</v>
      </c>
      <c r="L171" s="257">
        <v>809.45</v>
      </c>
      <c r="M171" s="257">
        <v>6.6544100000000004</v>
      </c>
      <c r="N171" s="1"/>
      <c r="O171" s="1"/>
    </row>
    <row r="172" spans="1:15" ht="12.75" customHeight="1">
      <c r="A172" s="227">
        <v>163</v>
      </c>
      <c r="B172" s="266" t="s">
        <v>186</v>
      </c>
      <c r="C172" s="257">
        <v>1266.8499999999999</v>
      </c>
      <c r="D172" s="258">
        <v>1259.2</v>
      </c>
      <c r="E172" s="258">
        <v>1249.6500000000001</v>
      </c>
      <c r="F172" s="258">
        <v>1232.45</v>
      </c>
      <c r="G172" s="258">
        <v>1222.9000000000001</v>
      </c>
      <c r="H172" s="258">
        <v>1276.4000000000001</v>
      </c>
      <c r="I172" s="258">
        <v>1285.9499999999998</v>
      </c>
      <c r="J172" s="258">
        <v>1303.1500000000001</v>
      </c>
      <c r="K172" s="257">
        <v>1268.75</v>
      </c>
      <c r="L172" s="257">
        <v>1242</v>
      </c>
      <c r="M172" s="257">
        <v>6.0819900000000002</v>
      </c>
      <c r="N172" s="1"/>
      <c r="O172" s="1"/>
    </row>
    <row r="173" spans="1:15" ht="12.75" customHeight="1">
      <c r="A173" s="227">
        <v>164</v>
      </c>
      <c r="B173" s="266" t="s">
        <v>190</v>
      </c>
      <c r="C173" s="257">
        <v>2384.6</v>
      </c>
      <c r="D173" s="258">
        <v>2382.5166666666664</v>
      </c>
      <c r="E173" s="258">
        <v>2370.083333333333</v>
      </c>
      <c r="F173" s="258">
        <v>2355.5666666666666</v>
      </c>
      <c r="G173" s="258">
        <v>2343.1333333333332</v>
      </c>
      <c r="H173" s="258">
        <v>2397.0333333333328</v>
      </c>
      <c r="I173" s="258">
        <v>2409.4666666666662</v>
      </c>
      <c r="J173" s="258">
        <v>2423.9833333333327</v>
      </c>
      <c r="K173" s="257">
        <v>2394.9499999999998</v>
      </c>
      <c r="L173" s="257">
        <v>2368</v>
      </c>
      <c r="M173" s="257">
        <v>2.5693100000000002</v>
      </c>
      <c r="N173" s="1"/>
      <c r="O173" s="1"/>
    </row>
    <row r="174" spans="1:15" ht="12.75" customHeight="1">
      <c r="A174" s="227">
        <v>165</v>
      </c>
      <c r="B174" s="266" t="s">
        <v>808</v>
      </c>
      <c r="C174" s="257">
        <v>73.650000000000006</v>
      </c>
      <c r="D174" s="258">
        <v>73.55</v>
      </c>
      <c r="E174" s="258">
        <v>72.75</v>
      </c>
      <c r="F174" s="258">
        <v>71.850000000000009</v>
      </c>
      <c r="G174" s="258">
        <v>71.050000000000011</v>
      </c>
      <c r="H174" s="258">
        <v>74.449999999999989</v>
      </c>
      <c r="I174" s="258">
        <v>75.249999999999972</v>
      </c>
      <c r="J174" s="258">
        <v>76.149999999999977</v>
      </c>
      <c r="K174" s="257">
        <v>74.349999999999994</v>
      </c>
      <c r="L174" s="257">
        <v>72.650000000000006</v>
      </c>
      <c r="M174" s="257">
        <v>134.21531999999999</v>
      </c>
      <c r="N174" s="1"/>
      <c r="O174" s="1"/>
    </row>
    <row r="175" spans="1:15" ht="12.75" customHeight="1">
      <c r="A175" s="227">
        <v>166</v>
      </c>
      <c r="B175" s="266" t="s">
        <v>188</v>
      </c>
      <c r="C175" s="257">
        <v>24484</v>
      </c>
      <c r="D175" s="258">
        <v>24419.95</v>
      </c>
      <c r="E175" s="258">
        <v>24294.95</v>
      </c>
      <c r="F175" s="258">
        <v>24105.9</v>
      </c>
      <c r="G175" s="258">
        <v>23980.9</v>
      </c>
      <c r="H175" s="258">
        <v>24609</v>
      </c>
      <c r="I175" s="258">
        <v>24734</v>
      </c>
      <c r="J175" s="258">
        <v>24923.05</v>
      </c>
      <c r="K175" s="257">
        <v>24544.95</v>
      </c>
      <c r="L175" s="257">
        <v>24230.9</v>
      </c>
      <c r="M175" s="257">
        <v>0.21481</v>
      </c>
      <c r="N175" s="1"/>
      <c r="O175" s="1"/>
    </row>
    <row r="176" spans="1:15" ht="12.75" customHeight="1">
      <c r="A176" s="227">
        <v>167</v>
      </c>
      <c r="B176" s="266" t="s">
        <v>191</v>
      </c>
      <c r="C176" s="257">
        <v>1338.2</v>
      </c>
      <c r="D176" s="258">
        <v>1339.3999999999999</v>
      </c>
      <c r="E176" s="258">
        <v>1323.7999999999997</v>
      </c>
      <c r="F176" s="258">
        <v>1309.3999999999999</v>
      </c>
      <c r="G176" s="258">
        <v>1293.7999999999997</v>
      </c>
      <c r="H176" s="258">
        <v>1353.7999999999997</v>
      </c>
      <c r="I176" s="258">
        <v>1369.3999999999996</v>
      </c>
      <c r="J176" s="258">
        <v>1383.7999999999997</v>
      </c>
      <c r="K176" s="257">
        <v>1355</v>
      </c>
      <c r="L176" s="257">
        <v>1325</v>
      </c>
      <c r="M176" s="257">
        <v>5.6927500000000002</v>
      </c>
      <c r="N176" s="1"/>
      <c r="O176" s="1"/>
    </row>
    <row r="177" spans="1:15" ht="12.75" customHeight="1">
      <c r="A177" s="227">
        <v>168</v>
      </c>
      <c r="B177" s="266" t="s">
        <v>189</v>
      </c>
      <c r="C177" s="257">
        <v>2945.85</v>
      </c>
      <c r="D177" s="258">
        <v>2929.4500000000003</v>
      </c>
      <c r="E177" s="258">
        <v>2900.9000000000005</v>
      </c>
      <c r="F177" s="258">
        <v>2855.9500000000003</v>
      </c>
      <c r="G177" s="258">
        <v>2827.4000000000005</v>
      </c>
      <c r="H177" s="258">
        <v>2974.4000000000005</v>
      </c>
      <c r="I177" s="258">
        <v>3002.9500000000007</v>
      </c>
      <c r="J177" s="258">
        <v>3047.9000000000005</v>
      </c>
      <c r="K177" s="257">
        <v>2958</v>
      </c>
      <c r="L177" s="257">
        <v>2884.5</v>
      </c>
      <c r="M177" s="257">
        <v>5.6308600000000002</v>
      </c>
      <c r="N177" s="1"/>
      <c r="O177" s="1"/>
    </row>
    <row r="178" spans="1:15" ht="12.75" customHeight="1">
      <c r="A178" s="227">
        <v>169</v>
      </c>
      <c r="B178" s="266" t="s">
        <v>803</v>
      </c>
      <c r="C178" s="257">
        <v>448.9</v>
      </c>
      <c r="D178" s="258">
        <v>452.36666666666662</v>
      </c>
      <c r="E178" s="258">
        <v>442.98333333333323</v>
      </c>
      <c r="F178" s="258">
        <v>437.06666666666661</v>
      </c>
      <c r="G178" s="258">
        <v>427.68333333333322</v>
      </c>
      <c r="H178" s="258">
        <v>458.28333333333325</v>
      </c>
      <c r="I178" s="258">
        <v>467.66666666666657</v>
      </c>
      <c r="J178" s="258">
        <v>473.58333333333326</v>
      </c>
      <c r="K178" s="257">
        <v>461.75</v>
      </c>
      <c r="L178" s="257">
        <v>446.45</v>
      </c>
      <c r="M178" s="257">
        <v>9.2723600000000008</v>
      </c>
      <c r="N178" s="1"/>
      <c r="O178" s="1"/>
    </row>
    <row r="179" spans="1:15" ht="12.75" customHeight="1">
      <c r="A179" s="227">
        <v>170</v>
      </c>
      <c r="B179" s="266" t="s">
        <v>187</v>
      </c>
      <c r="C179" s="257">
        <v>611.65</v>
      </c>
      <c r="D179" s="258">
        <v>610.86666666666667</v>
      </c>
      <c r="E179" s="258">
        <v>607.93333333333339</v>
      </c>
      <c r="F179" s="258">
        <v>604.2166666666667</v>
      </c>
      <c r="G179" s="258">
        <v>601.28333333333342</v>
      </c>
      <c r="H179" s="258">
        <v>614.58333333333337</v>
      </c>
      <c r="I179" s="258">
        <v>617.51666666666654</v>
      </c>
      <c r="J179" s="258">
        <v>621.23333333333335</v>
      </c>
      <c r="K179" s="257">
        <v>613.79999999999995</v>
      </c>
      <c r="L179" s="257">
        <v>607.15</v>
      </c>
      <c r="M179" s="257">
        <v>100.20014999999999</v>
      </c>
      <c r="N179" s="1"/>
      <c r="O179" s="1"/>
    </row>
    <row r="180" spans="1:15" ht="12.75" customHeight="1">
      <c r="A180" s="227">
        <v>171</v>
      </c>
      <c r="B180" s="266" t="s">
        <v>185</v>
      </c>
      <c r="C180" s="257">
        <v>85.7</v>
      </c>
      <c r="D180" s="258">
        <v>85.316666666666677</v>
      </c>
      <c r="E180" s="258">
        <v>84.483333333333348</v>
      </c>
      <c r="F180" s="258">
        <v>83.266666666666666</v>
      </c>
      <c r="G180" s="258">
        <v>82.433333333333337</v>
      </c>
      <c r="H180" s="258">
        <v>86.53333333333336</v>
      </c>
      <c r="I180" s="258">
        <v>87.366666666666703</v>
      </c>
      <c r="J180" s="258">
        <v>88.583333333333371</v>
      </c>
      <c r="K180" s="257">
        <v>86.15</v>
      </c>
      <c r="L180" s="257">
        <v>84.1</v>
      </c>
      <c r="M180" s="257">
        <v>141.00639000000001</v>
      </c>
      <c r="N180" s="1"/>
      <c r="O180" s="1"/>
    </row>
    <row r="181" spans="1:15" ht="12.75" customHeight="1">
      <c r="A181" s="227">
        <v>172</v>
      </c>
      <c r="B181" s="266" t="s">
        <v>192</v>
      </c>
      <c r="C181" s="257">
        <v>980.8</v>
      </c>
      <c r="D181" s="258">
        <v>991.26666666666677</v>
      </c>
      <c r="E181" s="258">
        <v>964.53333333333353</v>
      </c>
      <c r="F181" s="258">
        <v>948.26666666666677</v>
      </c>
      <c r="G181" s="258">
        <v>921.53333333333353</v>
      </c>
      <c r="H181" s="258">
        <v>1007.5333333333335</v>
      </c>
      <c r="I181" s="258">
        <v>1034.2666666666669</v>
      </c>
      <c r="J181" s="258">
        <v>1050.5333333333335</v>
      </c>
      <c r="K181" s="257">
        <v>1018</v>
      </c>
      <c r="L181" s="257">
        <v>975</v>
      </c>
      <c r="M181" s="257">
        <v>100.21644000000001</v>
      </c>
      <c r="N181" s="1"/>
      <c r="O181" s="1"/>
    </row>
    <row r="182" spans="1:15" ht="12.75" customHeight="1">
      <c r="A182" s="227">
        <v>173</v>
      </c>
      <c r="B182" s="266" t="s">
        <v>193</v>
      </c>
      <c r="C182" s="257">
        <v>497</v>
      </c>
      <c r="D182" s="258">
        <v>496.2</v>
      </c>
      <c r="E182" s="258">
        <v>491.79999999999995</v>
      </c>
      <c r="F182" s="258">
        <v>486.59999999999997</v>
      </c>
      <c r="G182" s="258">
        <v>482.19999999999993</v>
      </c>
      <c r="H182" s="258">
        <v>501.4</v>
      </c>
      <c r="I182" s="258">
        <v>505.79999999999995</v>
      </c>
      <c r="J182" s="258">
        <v>511</v>
      </c>
      <c r="K182" s="257">
        <v>500.6</v>
      </c>
      <c r="L182" s="257">
        <v>491</v>
      </c>
      <c r="M182" s="257">
        <v>7.28071</v>
      </c>
      <c r="N182" s="1"/>
      <c r="O182" s="1"/>
    </row>
    <row r="183" spans="1:15" ht="12.75" customHeight="1">
      <c r="A183" s="227">
        <v>174</v>
      </c>
      <c r="B183" s="266" t="s">
        <v>274</v>
      </c>
      <c r="C183" s="257">
        <v>586.65</v>
      </c>
      <c r="D183" s="258">
        <v>587.85</v>
      </c>
      <c r="E183" s="258">
        <v>583.35</v>
      </c>
      <c r="F183" s="258">
        <v>580.04999999999995</v>
      </c>
      <c r="G183" s="258">
        <v>575.54999999999995</v>
      </c>
      <c r="H183" s="258">
        <v>591.15000000000009</v>
      </c>
      <c r="I183" s="258">
        <v>595.65000000000009</v>
      </c>
      <c r="J183" s="258">
        <v>598.95000000000016</v>
      </c>
      <c r="K183" s="257">
        <v>592.35</v>
      </c>
      <c r="L183" s="257">
        <v>584.54999999999995</v>
      </c>
      <c r="M183" s="257">
        <v>2.2107600000000001</v>
      </c>
      <c r="N183" s="1"/>
      <c r="O183" s="1"/>
    </row>
    <row r="184" spans="1:15" ht="12.75" customHeight="1">
      <c r="A184" s="227">
        <v>175</v>
      </c>
      <c r="B184" s="266" t="s">
        <v>205</v>
      </c>
      <c r="C184" s="257">
        <v>1025.95</v>
      </c>
      <c r="D184" s="258">
        <v>1027.9333333333334</v>
      </c>
      <c r="E184" s="258">
        <v>1019.4166666666667</v>
      </c>
      <c r="F184" s="258">
        <v>1012.8833333333333</v>
      </c>
      <c r="G184" s="258">
        <v>1004.3666666666667</v>
      </c>
      <c r="H184" s="258">
        <v>1034.4666666666667</v>
      </c>
      <c r="I184" s="258">
        <v>1042.9833333333331</v>
      </c>
      <c r="J184" s="258">
        <v>1049.5166666666669</v>
      </c>
      <c r="K184" s="257">
        <v>1036.45</v>
      </c>
      <c r="L184" s="257">
        <v>1021.4</v>
      </c>
      <c r="M184" s="257">
        <v>9.8877299999999995</v>
      </c>
      <c r="N184" s="1"/>
      <c r="O184" s="1"/>
    </row>
    <row r="185" spans="1:15" ht="12.75" customHeight="1">
      <c r="A185" s="227">
        <v>176</v>
      </c>
      <c r="B185" s="266" t="s">
        <v>194</v>
      </c>
      <c r="C185" s="257">
        <v>1046.25</v>
      </c>
      <c r="D185" s="258">
        <v>1040.4166666666667</v>
      </c>
      <c r="E185" s="258">
        <v>1031.8333333333335</v>
      </c>
      <c r="F185" s="258">
        <v>1017.4166666666667</v>
      </c>
      <c r="G185" s="258">
        <v>1008.8333333333335</v>
      </c>
      <c r="H185" s="258">
        <v>1054.8333333333335</v>
      </c>
      <c r="I185" s="258">
        <v>1063.416666666667</v>
      </c>
      <c r="J185" s="258">
        <v>1077.8333333333335</v>
      </c>
      <c r="K185" s="257">
        <v>1049</v>
      </c>
      <c r="L185" s="257">
        <v>1026</v>
      </c>
      <c r="M185" s="257">
        <v>7.4704800000000002</v>
      </c>
      <c r="N185" s="1"/>
      <c r="O185" s="1"/>
    </row>
    <row r="186" spans="1:15" ht="12.75" customHeight="1">
      <c r="A186" s="227">
        <v>177</v>
      </c>
      <c r="B186" s="266" t="s">
        <v>490</v>
      </c>
      <c r="C186" s="257">
        <v>1286.1500000000001</v>
      </c>
      <c r="D186" s="258">
        <v>1281.7166666666669</v>
      </c>
      <c r="E186" s="258">
        <v>1274.9833333333338</v>
      </c>
      <c r="F186" s="258">
        <v>1263.8166666666668</v>
      </c>
      <c r="G186" s="258">
        <v>1257.0833333333337</v>
      </c>
      <c r="H186" s="258">
        <v>1292.8833333333339</v>
      </c>
      <c r="I186" s="258">
        <v>1299.616666666667</v>
      </c>
      <c r="J186" s="258">
        <v>1310.783333333334</v>
      </c>
      <c r="K186" s="257">
        <v>1288.45</v>
      </c>
      <c r="L186" s="257">
        <v>1270.55</v>
      </c>
      <c r="M186" s="257">
        <v>2.4186299999999998</v>
      </c>
      <c r="N186" s="1"/>
      <c r="O186" s="1"/>
    </row>
    <row r="187" spans="1:15" ht="12.75" customHeight="1">
      <c r="A187" s="227">
        <v>178</v>
      </c>
      <c r="B187" s="266" t="s">
        <v>199</v>
      </c>
      <c r="C187" s="257">
        <v>3350.55</v>
      </c>
      <c r="D187" s="258">
        <v>3356.8666666666663</v>
      </c>
      <c r="E187" s="258">
        <v>3333.1333333333328</v>
      </c>
      <c r="F187" s="258">
        <v>3315.7166666666662</v>
      </c>
      <c r="G187" s="258">
        <v>3291.9833333333327</v>
      </c>
      <c r="H187" s="258">
        <v>3374.2833333333328</v>
      </c>
      <c r="I187" s="258">
        <v>3398.0166666666664</v>
      </c>
      <c r="J187" s="258">
        <v>3415.4333333333329</v>
      </c>
      <c r="K187" s="257">
        <v>3380.6</v>
      </c>
      <c r="L187" s="257">
        <v>3339.45</v>
      </c>
      <c r="M187" s="257">
        <v>12.85619</v>
      </c>
      <c r="N187" s="1"/>
      <c r="O187" s="1"/>
    </row>
    <row r="188" spans="1:15" ht="12.75" customHeight="1">
      <c r="A188" s="227">
        <v>179</v>
      </c>
      <c r="B188" s="266" t="s">
        <v>195</v>
      </c>
      <c r="C188" s="257">
        <v>804.2</v>
      </c>
      <c r="D188" s="258">
        <v>802.88333333333333</v>
      </c>
      <c r="E188" s="258">
        <v>797.81666666666661</v>
      </c>
      <c r="F188" s="258">
        <v>791.43333333333328</v>
      </c>
      <c r="G188" s="258">
        <v>786.36666666666656</v>
      </c>
      <c r="H188" s="258">
        <v>809.26666666666665</v>
      </c>
      <c r="I188" s="258">
        <v>814.33333333333348</v>
      </c>
      <c r="J188" s="258">
        <v>820.7166666666667</v>
      </c>
      <c r="K188" s="257">
        <v>807.95</v>
      </c>
      <c r="L188" s="257">
        <v>796.5</v>
      </c>
      <c r="M188" s="257">
        <v>8.0521600000000007</v>
      </c>
      <c r="N188" s="1"/>
      <c r="O188" s="1"/>
    </row>
    <row r="189" spans="1:15" ht="12.75" customHeight="1">
      <c r="A189" s="227">
        <v>180</v>
      </c>
      <c r="B189" s="266" t="s">
        <v>275</v>
      </c>
      <c r="C189" s="257">
        <v>6830.35</v>
      </c>
      <c r="D189" s="258">
        <v>6846.5999999999995</v>
      </c>
      <c r="E189" s="258">
        <v>6805.7499999999991</v>
      </c>
      <c r="F189" s="258">
        <v>6781.15</v>
      </c>
      <c r="G189" s="258">
        <v>6740.2999999999993</v>
      </c>
      <c r="H189" s="258">
        <v>6871.1999999999989</v>
      </c>
      <c r="I189" s="258">
        <v>6912.0499999999993</v>
      </c>
      <c r="J189" s="258">
        <v>6936.6499999999987</v>
      </c>
      <c r="K189" s="257">
        <v>6887.45</v>
      </c>
      <c r="L189" s="257">
        <v>6822</v>
      </c>
      <c r="M189" s="257">
        <v>0.81118000000000001</v>
      </c>
      <c r="N189" s="1"/>
      <c r="O189" s="1"/>
    </row>
    <row r="190" spans="1:15" ht="12.75" customHeight="1">
      <c r="A190" s="227">
        <v>181</v>
      </c>
      <c r="B190" s="266" t="s">
        <v>196</v>
      </c>
      <c r="C190" s="257">
        <v>417.2</v>
      </c>
      <c r="D190" s="258">
        <v>417.98333333333329</v>
      </c>
      <c r="E190" s="258">
        <v>414.56666666666661</v>
      </c>
      <c r="F190" s="258">
        <v>411.93333333333334</v>
      </c>
      <c r="G190" s="258">
        <v>408.51666666666665</v>
      </c>
      <c r="H190" s="258">
        <v>420.61666666666656</v>
      </c>
      <c r="I190" s="258">
        <v>424.03333333333319</v>
      </c>
      <c r="J190" s="258">
        <v>426.66666666666652</v>
      </c>
      <c r="K190" s="257">
        <v>421.4</v>
      </c>
      <c r="L190" s="257">
        <v>415.35</v>
      </c>
      <c r="M190" s="257">
        <v>95.399230000000003</v>
      </c>
      <c r="N190" s="1"/>
      <c r="O190" s="1"/>
    </row>
    <row r="191" spans="1:15" ht="12.75" customHeight="1">
      <c r="A191" s="227">
        <v>182</v>
      </c>
      <c r="B191" s="266" t="s">
        <v>197</v>
      </c>
      <c r="C191" s="257">
        <v>225.05</v>
      </c>
      <c r="D191" s="258">
        <v>225.7166666666667</v>
      </c>
      <c r="E191" s="258">
        <v>224.13333333333338</v>
      </c>
      <c r="F191" s="258">
        <v>223.2166666666667</v>
      </c>
      <c r="G191" s="258">
        <v>221.63333333333338</v>
      </c>
      <c r="H191" s="258">
        <v>226.63333333333338</v>
      </c>
      <c r="I191" s="258">
        <v>228.2166666666667</v>
      </c>
      <c r="J191" s="258">
        <v>229.13333333333338</v>
      </c>
      <c r="K191" s="257">
        <v>227.3</v>
      </c>
      <c r="L191" s="257">
        <v>224.8</v>
      </c>
      <c r="M191" s="257">
        <v>75.079750000000004</v>
      </c>
      <c r="N191" s="1"/>
      <c r="O191" s="1"/>
    </row>
    <row r="192" spans="1:15" ht="12.75" customHeight="1">
      <c r="A192" s="227">
        <v>183</v>
      </c>
      <c r="B192" s="266" t="s">
        <v>198</v>
      </c>
      <c r="C192" s="257">
        <v>111.85</v>
      </c>
      <c r="D192" s="258">
        <v>111.88333333333333</v>
      </c>
      <c r="E192" s="258">
        <v>110.76666666666665</v>
      </c>
      <c r="F192" s="258">
        <v>109.68333333333332</v>
      </c>
      <c r="G192" s="258">
        <v>108.56666666666665</v>
      </c>
      <c r="H192" s="258">
        <v>112.96666666666665</v>
      </c>
      <c r="I192" s="258">
        <v>114.08333333333333</v>
      </c>
      <c r="J192" s="258">
        <v>115.16666666666666</v>
      </c>
      <c r="K192" s="257">
        <v>113</v>
      </c>
      <c r="L192" s="257">
        <v>110.8</v>
      </c>
      <c r="M192" s="257">
        <v>324.16723999999999</v>
      </c>
      <c r="N192" s="1"/>
      <c r="O192" s="1"/>
    </row>
    <row r="193" spans="1:15" ht="12.75" customHeight="1">
      <c r="A193" s="227">
        <v>184</v>
      </c>
      <c r="B193" s="266" t="s">
        <v>791</v>
      </c>
      <c r="C193" s="257">
        <v>99.6</v>
      </c>
      <c r="D193" s="258">
        <v>100.36666666666667</v>
      </c>
      <c r="E193" s="258">
        <v>98.733333333333348</v>
      </c>
      <c r="F193" s="258">
        <v>97.866666666666674</v>
      </c>
      <c r="G193" s="258">
        <v>96.233333333333348</v>
      </c>
      <c r="H193" s="258">
        <v>101.23333333333335</v>
      </c>
      <c r="I193" s="258">
        <v>102.86666666666667</v>
      </c>
      <c r="J193" s="258">
        <v>103.73333333333335</v>
      </c>
      <c r="K193" s="257">
        <v>102</v>
      </c>
      <c r="L193" s="257">
        <v>99.5</v>
      </c>
      <c r="M193" s="257">
        <v>14.86281</v>
      </c>
      <c r="N193" s="1"/>
      <c r="O193" s="1"/>
    </row>
    <row r="194" spans="1:15" ht="12.75" customHeight="1">
      <c r="A194" s="227">
        <v>185</v>
      </c>
      <c r="B194" s="266" t="s">
        <v>200</v>
      </c>
      <c r="C194" s="257">
        <v>1074.1500000000001</v>
      </c>
      <c r="D194" s="258">
        <v>1075.6166666666668</v>
      </c>
      <c r="E194" s="258">
        <v>1068.8333333333335</v>
      </c>
      <c r="F194" s="258">
        <v>1063.5166666666667</v>
      </c>
      <c r="G194" s="258">
        <v>1056.7333333333333</v>
      </c>
      <c r="H194" s="258">
        <v>1080.9333333333336</v>
      </c>
      <c r="I194" s="258">
        <v>1087.7166666666669</v>
      </c>
      <c r="J194" s="258">
        <v>1093.0333333333338</v>
      </c>
      <c r="K194" s="257">
        <v>1082.4000000000001</v>
      </c>
      <c r="L194" s="257">
        <v>1070.3</v>
      </c>
      <c r="M194" s="257">
        <v>11.10431</v>
      </c>
      <c r="N194" s="1"/>
      <c r="O194" s="1"/>
    </row>
    <row r="195" spans="1:15" ht="12.75" customHeight="1">
      <c r="A195" s="227">
        <v>186</v>
      </c>
      <c r="B195" s="266" t="s">
        <v>181</v>
      </c>
      <c r="C195" s="257">
        <v>729.8</v>
      </c>
      <c r="D195" s="258">
        <v>721.19999999999993</v>
      </c>
      <c r="E195" s="258">
        <v>711.69999999999982</v>
      </c>
      <c r="F195" s="258">
        <v>693.59999999999991</v>
      </c>
      <c r="G195" s="258">
        <v>684.0999999999998</v>
      </c>
      <c r="H195" s="258">
        <v>739.29999999999984</v>
      </c>
      <c r="I195" s="258">
        <v>748.80000000000007</v>
      </c>
      <c r="J195" s="258">
        <v>766.89999999999986</v>
      </c>
      <c r="K195" s="257">
        <v>730.7</v>
      </c>
      <c r="L195" s="257">
        <v>703.1</v>
      </c>
      <c r="M195" s="257">
        <v>13.28956</v>
      </c>
      <c r="N195" s="1"/>
      <c r="O195" s="1"/>
    </row>
    <row r="196" spans="1:15" ht="12.75" customHeight="1">
      <c r="A196" s="227">
        <v>187</v>
      </c>
      <c r="B196" s="266" t="s">
        <v>201</v>
      </c>
      <c r="C196" s="257">
        <v>2583.5</v>
      </c>
      <c r="D196" s="258">
        <v>2592.0499999999997</v>
      </c>
      <c r="E196" s="258">
        <v>2570.1999999999994</v>
      </c>
      <c r="F196" s="258">
        <v>2556.8999999999996</v>
      </c>
      <c r="G196" s="258">
        <v>2535.0499999999993</v>
      </c>
      <c r="H196" s="258">
        <v>2605.3499999999995</v>
      </c>
      <c r="I196" s="258">
        <v>2627.2</v>
      </c>
      <c r="J196" s="258">
        <v>2640.4999999999995</v>
      </c>
      <c r="K196" s="257">
        <v>2613.9</v>
      </c>
      <c r="L196" s="257">
        <v>2578.75</v>
      </c>
      <c r="M196" s="257">
        <v>6.4828799999999998</v>
      </c>
      <c r="N196" s="1"/>
      <c r="O196" s="1"/>
    </row>
    <row r="197" spans="1:15" ht="12.75" customHeight="1">
      <c r="A197" s="227">
        <v>188</v>
      </c>
      <c r="B197" s="266" t="s">
        <v>202</v>
      </c>
      <c r="C197" s="257">
        <v>1624.1</v>
      </c>
      <c r="D197" s="258">
        <v>1627.6833333333334</v>
      </c>
      <c r="E197" s="258">
        <v>1617.4166666666667</v>
      </c>
      <c r="F197" s="258">
        <v>1610.7333333333333</v>
      </c>
      <c r="G197" s="258">
        <v>1600.4666666666667</v>
      </c>
      <c r="H197" s="258">
        <v>1634.3666666666668</v>
      </c>
      <c r="I197" s="258">
        <v>1644.6333333333332</v>
      </c>
      <c r="J197" s="258">
        <v>1651.3166666666668</v>
      </c>
      <c r="K197" s="257">
        <v>1637.95</v>
      </c>
      <c r="L197" s="257">
        <v>1621</v>
      </c>
      <c r="M197" s="257">
        <v>0.68540000000000001</v>
      </c>
      <c r="N197" s="1"/>
      <c r="O197" s="1"/>
    </row>
    <row r="198" spans="1:15" ht="12.75" customHeight="1">
      <c r="A198" s="227">
        <v>189</v>
      </c>
      <c r="B198" s="266" t="s">
        <v>203</v>
      </c>
      <c r="C198" s="257">
        <v>540.45000000000005</v>
      </c>
      <c r="D198" s="258">
        <v>541.88333333333333</v>
      </c>
      <c r="E198" s="258">
        <v>537.81666666666661</v>
      </c>
      <c r="F198" s="258">
        <v>535.18333333333328</v>
      </c>
      <c r="G198" s="258">
        <v>531.11666666666656</v>
      </c>
      <c r="H198" s="258">
        <v>544.51666666666665</v>
      </c>
      <c r="I198" s="258">
        <v>548.58333333333348</v>
      </c>
      <c r="J198" s="258">
        <v>551.2166666666667</v>
      </c>
      <c r="K198" s="257">
        <v>545.95000000000005</v>
      </c>
      <c r="L198" s="257">
        <v>539.25</v>
      </c>
      <c r="M198" s="257">
        <v>5.2258399999999998</v>
      </c>
      <c r="N198" s="1"/>
      <c r="O198" s="1"/>
    </row>
    <row r="199" spans="1:15" ht="12.75" customHeight="1">
      <c r="A199" s="227">
        <v>190</v>
      </c>
      <c r="B199" s="266" t="s">
        <v>204</v>
      </c>
      <c r="C199" s="257">
        <v>1458.1</v>
      </c>
      <c r="D199" s="258">
        <v>1456.45</v>
      </c>
      <c r="E199" s="258">
        <v>1446.45</v>
      </c>
      <c r="F199" s="258">
        <v>1434.8</v>
      </c>
      <c r="G199" s="258">
        <v>1424.8</v>
      </c>
      <c r="H199" s="258">
        <v>1468.1000000000001</v>
      </c>
      <c r="I199" s="258">
        <v>1478.1000000000001</v>
      </c>
      <c r="J199" s="258">
        <v>1489.7500000000002</v>
      </c>
      <c r="K199" s="257">
        <v>1466.45</v>
      </c>
      <c r="L199" s="257">
        <v>1444.8</v>
      </c>
      <c r="M199" s="257">
        <v>3.2577400000000001</v>
      </c>
      <c r="N199" s="1"/>
      <c r="O199" s="1"/>
    </row>
    <row r="200" spans="1:15" ht="12.75" customHeight="1">
      <c r="A200" s="227">
        <v>191</v>
      </c>
      <c r="B200" s="266" t="s">
        <v>497</v>
      </c>
      <c r="C200" s="257">
        <v>36.9</v>
      </c>
      <c r="D200" s="258">
        <v>36.75</v>
      </c>
      <c r="E200" s="258">
        <v>36.35</v>
      </c>
      <c r="F200" s="258">
        <v>35.800000000000004</v>
      </c>
      <c r="G200" s="258">
        <v>35.400000000000006</v>
      </c>
      <c r="H200" s="258">
        <v>37.299999999999997</v>
      </c>
      <c r="I200" s="258">
        <v>37.700000000000003</v>
      </c>
      <c r="J200" s="258">
        <v>38.249999999999993</v>
      </c>
      <c r="K200" s="257">
        <v>37.15</v>
      </c>
      <c r="L200" s="257">
        <v>36.200000000000003</v>
      </c>
      <c r="M200" s="257">
        <v>48.096020000000003</v>
      </c>
      <c r="N200" s="1"/>
      <c r="O200" s="1"/>
    </row>
    <row r="201" spans="1:15" ht="12.75" customHeight="1">
      <c r="A201" s="227">
        <v>192</v>
      </c>
      <c r="B201" s="266" t="s">
        <v>499</v>
      </c>
      <c r="C201" s="257">
        <v>2898.2</v>
      </c>
      <c r="D201" s="258">
        <v>2902.0333333333333</v>
      </c>
      <c r="E201" s="258">
        <v>2851.1666666666665</v>
      </c>
      <c r="F201" s="258">
        <v>2804.1333333333332</v>
      </c>
      <c r="G201" s="258">
        <v>2753.2666666666664</v>
      </c>
      <c r="H201" s="258">
        <v>2949.0666666666666</v>
      </c>
      <c r="I201" s="258">
        <v>2999.9333333333334</v>
      </c>
      <c r="J201" s="258">
        <v>3046.9666666666667</v>
      </c>
      <c r="K201" s="257">
        <v>2952.9</v>
      </c>
      <c r="L201" s="257">
        <v>2855</v>
      </c>
      <c r="M201" s="257">
        <v>2.5485099999999998</v>
      </c>
      <c r="N201" s="1"/>
      <c r="O201" s="1"/>
    </row>
    <row r="202" spans="1:15" ht="12.75" customHeight="1">
      <c r="A202" s="227">
        <v>193</v>
      </c>
      <c r="B202" s="266" t="s">
        <v>208</v>
      </c>
      <c r="C202" s="257">
        <v>777.85</v>
      </c>
      <c r="D202" s="258">
        <v>778.01666666666677</v>
      </c>
      <c r="E202" s="258">
        <v>773.13333333333355</v>
      </c>
      <c r="F202" s="258">
        <v>768.41666666666674</v>
      </c>
      <c r="G202" s="258">
        <v>763.53333333333353</v>
      </c>
      <c r="H202" s="258">
        <v>782.73333333333358</v>
      </c>
      <c r="I202" s="258">
        <v>787.61666666666679</v>
      </c>
      <c r="J202" s="258">
        <v>792.3333333333336</v>
      </c>
      <c r="K202" s="257">
        <v>782.9</v>
      </c>
      <c r="L202" s="257">
        <v>773.3</v>
      </c>
      <c r="M202" s="257">
        <v>15.00182</v>
      </c>
      <c r="N202" s="1"/>
      <c r="O202" s="1"/>
    </row>
    <row r="203" spans="1:15" ht="12.75" customHeight="1">
      <c r="A203" s="227">
        <v>194</v>
      </c>
      <c r="B203" s="266" t="s">
        <v>207</v>
      </c>
      <c r="C203" s="257">
        <v>7179.05</v>
      </c>
      <c r="D203" s="258">
        <v>7184.2166666666672</v>
      </c>
      <c r="E203" s="258">
        <v>7148.8333333333339</v>
      </c>
      <c r="F203" s="258">
        <v>7118.6166666666668</v>
      </c>
      <c r="G203" s="258">
        <v>7083.2333333333336</v>
      </c>
      <c r="H203" s="258">
        <v>7214.4333333333343</v>
      </c>
      <c r="I203" s="258">
        <v>7249.8166666666675</v>
      </c>
      <c r="J203" s="258">
        <v>7280.0333333333347</v>
      </c>
      <c r="K203" s="257">
        <v>7219.6</v>
      </c>
      <c r="L203" s="257">
        <v>7154</v>
      </c>
      <c r="M203" s="257">
        <v>2.6282700000000001</v>
      </c>
      <c r="N203" s="1"/>
      <c r="O203" s="1"/>
    </row>
    <row r="204" spans="1:15" ht="12.75" customHeight="1">
      <c r="A204" s="227">
        <v>195</v>
      </c>
      <c r="B204" s="266" t="s">
        <v>276</v>
      </c>
      <c r="C204" s="257">
        <v>88.5</v>
      </c>
      <c r="D204" s="258">
        <v>87.666666666666671</v>
      </c>
      <c r="E204" s="258">
        <v>85.933333333333337</v>
      </c>
      <c r="F204" s="258">
        <v>83.36666666666666</v>
      </c>
      <c r="G204" s="258">
        <v>81.633333333333326</v>
      </c>
      <c r="H204" s="258">
        <v>90.233333333333348</v>
      </c>
      <c r="I204" s="258">
        <v>91.966666666666669</v>
      </c>
      <c r="J204" s="258">
        <v>94.53333333333336</v>
      </c>
      <c r="K204" s="257">
        <v>89.4</v>
      </c>
      <c r="L204" s="257">
        <v>85.1</v>
      </c>
      <c r="M204" s="257">
        <v>335.16962999999998</v>
      </c>
      <c r="N204" s="1"/>
      <c r="O204" s="1"/>
    </row>
    <row r="205" spans="1:15" ht="12.75" customHeight="1">
      <c r="A205" s="227">
        <v>196</v>
      </c>
      <c r="B205" s="266" t="s">
        <v>206</v>
      </c>
      <c r="C205" s="257">
        <v>1765.8</v>
      </c>
      <c r="D205" s="258">
        <v>1763.3666666666668</v>
      </c>
      <c r="E205" s="258">
        <v>1743.7833333333335</v>
      </c>
      <c r="F205" s="258">
        <v>1721.7666666666667</v>
      </c>
      <c r="G205" s="258">
        <v>1702.1833333333334</v>
      </c>
      <c r="H205" s="258">
        <v>1785.3833333333337</v>
      </c>
      <c r="I205" s="258">
        <v>1804.9666666666667</v>
      </c>
      <c r="J205" s="258">
        <v>1826.9833333333338</v>
      </c>
      <c r="K205" s="257">
        <v>1782.95</v>
      </c>
      <c r="L205" s="257">
        <v>1741.35</v>
      </c>
      <c r="M205" s="257">
        <v>5.05335</v>
      </c>
      <c r="N205" s="1"/>
      <c r="O205" s="1"/>
    </row>
    <row r="206" spans="1:15" ht="12.75" customHeight="1">
      <c r="A206" s="227">
        <v>197</v>
      </c>
      <c r="B206" s="266" t="s">
        <v>154</v>
      </c>
      <c r="C206" s="257">
        <v>941.85</v>
      </c>
      <c r="D206" s="258">
        <v>941.2833333333333</v>
      </c>
      <c r="E206" s="258">
        <v>935.56666666666661</v>
      </c>
      <c r="F206" s="258">
        <v>929.2833333333333</v>
      </c>
      <c r="G206" s="258">
        <v>923.56666666666661</v>
      </c>
      <c r="H206" s="258">
        <v>947.56666666666661</v>
      </c>
      <c r="I206" s="258">
        <v>953.2833333333333</v>
      </c>
      <c r="J206" s="258">
        <v>959.56666666666661</v>
      </c>
      <c r="K206" s="257">
        <v>947</v>
      </c>
      <c r="L206" s="257">
        <v>935</v>
      </c>
      <c r="M206" s="257">
        <v>8.6708700000000007</v>
      </c>
      <c r="N206" s="1"/>
      <c r="O206" s="1"/>
    </row>
    <row r="207" spans="1:15" ht="12.75" customHeight="1">
      <c r="A207" s="227">
        <v>198</v>
      </c>
      <c r="B207" s="266" t="s">
        <v>278</v>
      </c>
      <c r="C207" s="257">
        <v>1366.75</v>
      </c>
      <c r="D207" s="258">
        <v>1352.4666666666667</v>
      </c>
      <c r="E207" s="258">
        <v>1324.9333333333334</v>
      </c>
      <c r="F207" s="258">
        <v>1283.1166666666668</v>
      </c>
      <c r="G207" s="258">
        <v>1255.5833333333335</v>
      </c>
      <c r="H207" s="258">
        <v>1394.2833333333333</v>
      </c>
      <c r="I207" s="258">
        <v>1421.8166666666666</v>
      </c>
      <c r="J207" s="258">
        <v>1463.6333333333332</v>
      </c>
      <c r="K207" s="257">
        <v>1380</v>
      </c>
      <c r="L207" s="257">
        <v>1310.6500000000001</v>
      </c>
      <c r="M207" s="257">
        <v>21.4663</v>
      </c>
      <c r="N207" s="1"/>
      <c r="O207" s="1"/>
    </row>
    <row r="208" spans="1:15" ht="12.75" customHeight="1">
      <c r="A208" s="227">
        <v>199</v>
      </c>
      <c r="B208" s="266" t="s">
        <v>209</v>
      </c>
      <c r="C208" s="257">
        <v>313.85000000000002</v>
      </c>
      <c r="D208" s="258">
        <v>313.81666666666666</v>
      </c>
      <c r="E208" s="258">
        <v>311.13333333333333</v>
      </c>
      <c r="F208" s="258">
        <v>308.41666666666669</v>
      </c>
      <c r="G208" s="258">
        <v>305.73333333333335</v>
      </c>
      <c r="H208" s="258">
        <v>316.5333333333333</v>
      </c>
      <c r="I208" s="258">
        <v>319.21666666666658</v>
      </c>
      <c r="J208" s="258">
        <v>321.93333333333328</v>
      </c>
      <c r="K208" s="257">
        <v>316.5</v>
      </c>
      <c r="L208" s="257">
        <v>311.10000000000002</v>
      </c>
      <c r="M208" s="257">
        <v>57.635910000000003</v>
      </c>
      <c r="N208" s="1"/>
      <c r="O208" s="1"/>
    </row>
    <row r="209" spans="1:15" ht="12.75" customHeight="1">
      <c r="A209" s="227">
        <v>200</v>
      </c>
      <c r="B209" s="266" t="s">
        <v>127</v>
      </c>
      <c r="C209" s="257">
        <v>8</v>
      </c>
      <c r="D209" s="258">
        <v>8.0166666666666675</v>
      </c>
      <c r="E209" s="258">
        <v>7.9833333333333343</v>
      </c>
      <c r="F209" s="258">
        <v>7.9666666666666668</v>
      </c>
      <c r="G209" s="258">
        <v>7.9333333333333336</v>
      </c>
      <c r="H209" s="258">
        <v>8.033333333333335</v>
      </c>
      <c r="I209" s="258">
        <v>8.06666666666667</v>
      </c>
      <c r="J209" s="258">
        <v>8.0833333333333357</v>
      </c>
      <c r="K209" s="257">
        <v>8.0500000000000007</v>
      </c>
      <c r="L209" s="257">
        <v>8</v>
      </c>
      <c r="M209" s="257">
        <v>265.23509000000001</v>
      </c>
      <c r="N209" s="1"/>
      <c r="O209" s="1"/>
    </row>
    <row r="210" spans="1:15" ht="12.75" customHeight="1">
      <c r="A210" s="227">
        <v>201</v>
      </c>
      <c r="B210" s="266" t="s">
        <v>210</v>
      </c>
      <c r="C210" s="257">
        <v>847.9</v>
      </c>
      <c r="D210" s="258">
        <v>848.03333333333342</v>
      </c>
      <c r="E210" s="258">
        <v>843.06666666666683</v>
      </c>
      <c r="F210" s="258">
        <v>838.23333333333346</v>
      </c>
      <c r="G210" s="258">
        <v>833.26666666666688</v>
      </c>
      <c r="H210" s="258">
        <v>852.86666666666679</v>
      </c>
      <c r="I210" s="258">
        <v>857.83333333333326</v>
      </c>
      <c r="J210" s="258">
        <v>862.66666666666674</v>
      </c>
      <c r="K210" s="257">
        <v>853</v>
      </c>
      <c r="L210" s="257">
        <v>843.2</v>
      </c>
      <c r="M210" s="257">
        <v>5.2923200000000001</v>
      </c>
      <c r="N210" s="1"/>
      <c r="O210" s="1"/>
    </row>
    <row r="211" spans="1:15" ht="12.75" customHeight="1">
      <c r="A211" s="227">
        <v>202</v>
      </c>
      <c r="B211" s="266" t="s">
        <v>279</v>
      </c>
      <c r="C211" s="257">
        <v>1523.3</v>
      </c>
      <c r="D211" s="258">
        <v>1515.8500000000001</v>
      </c>
      <c r="E211" s="258">
        <v>1505.7000000000003</v>
      </c>
      <c r="F211" s="258">
        <v>1488.1000000000001</v>
      </c>
      <c r="G211" s="258">
        <v>1477.9500000000003</v>
      </c>
      <c r="H211" s="258">
        <v>1533.4500000000003</v>
      </c>
      <c r="I211" s="258">
        <v>1543.6000000000004</v>
      </c>
      <c r="J211" s="258">
        <v>1561.2000000000003</v>
      </c>
      <c r="K211" s="257">
        <v>1526</v>
      </c>
      <c r="L211" s="257">
        <v>1498.25</v>
      </c>
      <c r="M211" s="257">
        <v>1.6349899999999999</v>
      </c>
      <c r="N211" s="1"/>
      <c r="O211" s="1"/>
    </row>
    <row r="212" spans="1:15" ht="12.75" customHeight="1">
      <c r="A212" s="227">
        <v>203</v>
      </c>
      <c r="B212" s="266" t="s">
        <v>211</v>
      </c>
      <c r="C212" s="257">
        <v>403.7</v>
      </c>
      <c r="D212" s="258">
        <v>405</v>
      </c>
      <c r="E212" s="258">
        <v>402</v>
      </c>
      <c r="F212" s="258">
        <v>400.3</v>
      </c>
      <c r="G212" s="258">
        <v>397.3</v>
      </c>
      <c r="H212" s="258">
        <v>406.7</v>
      </c>
      <c r="I212" s="258">
        <v>409.7</v>
      </c>
      <c r="J212" s="258">
        <v>411.4</v>
      </c>
      <c r="K212" s="257">
        <v>408</v>
      </c>
      <c r="L212" s="257">
        <v>403.3</v>
      </c>
      <c r="M212" s="257">
        <v>44.703560000000003</v>
      </c>
      <c r="N212" s="1"/>
      <c r="O212" s="1"/>
    </row>
    <row r="213" spans="1:15" ht="12.75" customHeight="1">
      <c r="A213" s="227">
        <v>204</v>
      </c>
      <c r="B213" s="266" t="s">
        <v>280</v>
      </c>
      <c r="C213" s="257">
        <v>17.75</v>
      </c>
      <c r="D213" s="258">
        <v>17.666666666666668</v>
      </c>
      <c r="E213" s="258">
        <v>17.533333333333335</v>
      </c>
      <c r="F213" s="258">
        <v>17.316666666666666</v>
      </c>
      <c r="G213" s="258">
        <v>17.183333333333334</v>
      </c>
      <c r="H213" s="258">
        <v>17.883333333333336</v>
      </c>
      <c r="I213" s="258">
        <v>18.016666666666669</v>
      </c>
      <c r="J213" s="258">
        <v>18.233333333333338</v>
      </c>
      <c r="K213" s="257">
        <v>17.8</v>
      </c>
      <c r="L213" s="257">
        <v>17.45</v>
      </c>
      <c r="M213" s="257">
        <v>1517.4849300000001</v>
      </c>
      <c r="N213" s="1"/>
      <c r="O213" s="1"/>
    </row>
    <row r="214" spans="1:15" ht="12.75" customHeight="1">
      <c r="A214" s="227">
        <v>205</v>
      </c>
      <c r="B214" s="266" t="s">
        <v>212</v>
      </c>
      <c r="C214" s="257">
        <v>262.64999999999998</v>
      </c>
      <c r="D214" s="258">
        <v>262.0333333333333</v>
      </c>
      <c r="E214" s="258">
        <v>260.11666666666662</v>
      </c>
      <c r="F214" s="258">
        <v>257.58333333333331</v>
      </c>
      <c r="G214" s="258">
        <v>255.66666666666663</v>
      </c>
      <c r="H214" s="258">
        <v>264.56666666666661</v>
      </c>
      <c r="I214" s="258">
        <v>266.48333333333335</v>
      </c>
      <c r="J214" s="258">
        <v>269.01666666666659</v>
      </c>
      <c r="K214" s="257">
        <v>263.95</v>
      </c>
      <c r="L214" s="257">
        <v>259.5</v>
      </c>
      <c r="M214" s="257">
        <v>28.852730000000001</v>
      </c>
      <c r="N214" s="1"/>
      <c r="O214" s="1"/>
    </row>
    <row r="215" spans="1:15" ht="12.75" customHeight="1">
      <c r="A215" s="227">
        <v>206</v>
      </c>
      <c r="B215" s="266" t="s">
        <v>813</v>
      </c>
      <c r="C215" s="257">
        <v>63.8</v>
      </c>
      <c r="D215" s="258">
        <v>64.083333333333329</v>
      </c>
      <c r="E215" s="258">
        <v>63.36666666666666</v>
      </c>
      <c r="F215" s="258">
        <v>62.93333333333333</v>
      </c>
      <c r="G215" s="258">
        <v>62.216666666666661</v>
      </c>
      <c r="H215" s="258">
        <v>64.516666666666652</v>
      </c>
      <c r="I215" s="258">
        <v>65.23333333333332</v>
      </c>
      <c r="J215" s="258">
        <v>65.666666666666657</v>
      </c>
      <c r="K215" s="257">
        <v>64.8</v>
      </c>
      <c r="L215" s="257">
        <v>63.65</v>
      </c>
      <c r="M215" s="257">
        <v>353.41241000000002</v>
      </c>
      <c r="N215" s="1"/>
      <c r="O215" s="1"/>
    </row>
    <row r="216" spans="1:15" ht="12.75" customHeight="1">
      <c r="A216" s="227">
        <v>207</v>
      </c>
      <c r="B216" s="266" t="s">
        <v>804</v>
      </c>
      <c r="C216" s="257">
        <v>412.05</v>
      </c>
      <c r="D216" s="258">
        <v>409.88333333333338</v>
      </c>
      <c r="E216" s="258">
        <v>406.76666666666677</v>
      </c>
      <c r="F216" s="258">
        <v>401.48333333333341</v>
      </c>
      <c r="G216" s="258">
        <v>398.36666666666679</v>
      </c>
      <c r="H216" s="258">
        <v>415.16666666666674</v>
      </c>
      <c r="I216" s="258">
        <v>418.28333333333342</v>
      </c>
      <c r="J216" s="258">
        <v>423.56666666666672</v>
      </c>
      <c r="K216" s="257">
        <v>413</v>
      </c>
      <c r="L216" s="257">
        <v>404.6</v>
      </c>
      <c r="M216" s="257">
        <v>5.4587700000000003</v>
      </c>
      <c r="N216" s="1"/>
      <c r="O216" s="1"/>
    </row>
    <row r="217" spans="1:15" ht="12.75" customHeight="1">
      <c r="A217" s="313"/>
      <c r="B217" s="314"/>
      <c r="C217" s="315"/>
      <c r="D217" s="315"/>
      <c r="E217" s="315"/>
      <c r="F217" s="315"/>
      <c r="G217" s="315"/>
      <c r="H217" s="315"/>
      <c r="I217" s="315"/>
      <c r="J217" s="315"/>
      <c r="K217" s="315"/>
      <c r="L217" s="315"/>
      <c r="M217" s="315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I16" sqref="I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8"/>
      <c r="B1" s="38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0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44904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1" t="s">
        <v>16</v>
      </c>
      <c r="B9" s="383" t="s">
        <v>18</v>
      </c>
      <c r="C9" s="387" t="s">
        <v>20</v>
      </c>
      <c r="D9" s="387" t="s">
        <v>21</v>
      </c>
      <c r="E9" s="378" t="s">
        <v>22</v>
      </c>
      <c r="F9" s="379"/>
      <c r="G9" s="380"/>
      <c r="H9" s="378" t="s">
        <v>23</v>
      </c>
      <c r="I9" s="379"/>
      <c r="J9" s="380"/>
      <c r="K9" s="23"/>
      <c r="L9" s="24"/>
      <c r="M9" s="50"/>
      <c r="N9" s="1"/>
      <c r="O9" s="1"/>
    </row>
    <row r="10" spans="1:15" ht="42.75" customHeight="1">
      <c r="A10" s="385"/>
      <c r="B10" s="386"/>
      <c r="C10" s="386"/>
      <c r="D10" s="3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65" t="s">
        <v>286</v>
      </c>
      <c r="C11" s="257">
        <v>22909.45</v>
      </c>
      <c r="D11" s="258">
        <v>22968.283333333336</v>
      </c>
      <c r="E11" s="258">
        <v>22793.166666666672</v>
      </c>
      <c r="F11" s="258">
        <v>22676.883333333335</v>
      </c>
      <c r="G11" s="258">
        <v>22501.76666666667</v>
      </c>
      <c r="H11" s="258">
        <v>23084.566666666673</v>
      </c>
      <c r="I11" s="258">
        <v>23259.683333333334</v>
      </c>
      <c r="J11" s="258">
        <v>23375.966666666674</v>
      </c>
      <c r="K11" s="257">
        <v>23143.4</v>
      </c>
      <c r="L11" s="257">
        <v>22852</v>
      </c>
      <c r="M11" s="257">
        <v>7.7099999999999998E-3</v>
      </c>
      <c r="N11" s="1"/>
      <c r="O11" s="1"/>
    </row>
    <row r="12" spans="1:15" ht="12" customHeight="1">
      <c r="A12" s="30">
        <v>2</v>
      </c>
      <c r="B12" s="266" t="s">
        <v>287</v>
      </c>
      <c r="C12" s="257">
        <v>2988.35</v>
      </c>
      <c r="D12" s="258">
        <v>2981.0333333333328</v>
      </c>
      <c r="E12" s="258">
        <v>2967.6166666666659</v>
      </c>
      <c r="F12" s="258">
        <v>2946.8833333333332</v>
      </c>
      <c r="G12" s="258">
        <v>2933.4666666666662</v>
      </c>
      <c r="H12" s="258">
        <v>3001.7666666666655</v>
      </c>
      <c r="I12" s="258">
        <v>3015.1833333333325</v>
      </c>
      <c r="J12" s="258">
        <v>3035.9166666666652</v>
      </c>
      <c r="K12" s="257">
        <v>2994.45</v>
      </c>
      <c r="L12" s="257">
        <v>2960.3</v>
      </c>
      <c r="M12" s="257">
        <v>2.2464400000000002</v>
      </c>
      <c r="N12" s="1"/>
      <c r="O12" s="1"/>
    </row>
    <row r="13" spans="1:15" ht="12" customHeight="1">
      <c r="A13" s="30">
        <v>3</v>
      </c>
      <c r="B13" s="266" t="s">
        <v>43</v>
      </c>
      <c r="C13" s="257">
        <v>2621.25</v>
      </c>
      <c r="D13" s="258">
        <v>2619.0833333333335</v>
      </c>
      <c r="E13" s="258">
        <v>2604.166666666667</v>
      </c>
      <c r="F13" s="258">
        <v>2587.0833333333335</v>
      </c>
      <c r="G13" s="258">
        <v>2572.166666666667</v>
      </c>
      <c r="H13" s="258">
        <v>2636.166666666667</v>
      </c>
      <c r="I13" s="258">
        <v>2651.0833333333339</v>
      </c>
      <c r="J13" s="258">
        <v>2668.166666666667</v>
      </c>
      <c r="K13" s="257">
        <v>2634</v>
      </c>
      <c r="L13" s="257">
        <v>2602</v>
      </c>
      <c r="M13" s="257">
        <v>3.3742700000000001</v>
      </c>
      <c r="N13" s="1"/>
      <c r="O13" s="1"/>
    </row>
    <row r="14" spans="1:15" ht="12" customHeight="1">
      <c r="A14" s="30">
        <v>4</v>
      </c>
      <c r="B14" s="266" t="s">
        <v>289</v>
      </c>
      <c r="C14" s="257">
        <v>2832.4</v>
      </c>
      <c r="D14" s="258">
        <v>2807.0333333333333</v>
      </c>
      <c r="E14" s="258">
        <v>2765.3666666666668</v>
      </c>
      <c r="F14" s="258">
        <v>2698.3333333333335</v>
      </c>
      <c r="G14" s="258">
        <v>2656.666666666667</v>
      </c>
      <c r="H14" s="258">
        <v>2874.0666666666666</v>
      </c>
      <c r="I14" s="258">
        <v>2915.7333333333336</v>
      </c>
      <c r="J14" s="258">
        <v>2982.7666666666664</v>
      </c>
      <c r="K14" s="257">
        <v>2848.7</v>
      </c>
      <c r="L14" s="257">
        <v>2740</v>
      </c>
      <c r="M14" s="257">
        <v>0.50553000000000003</v>
      </c>
      <c r="N14" s="1"/>
      <c r="O14" s="1"/>
    </row>
    <row r="15" spans="1:15" ht="12" customHeight="1">
      <c r="A15" s="30">
        <v>5</v>
      </c>
      <c r="B15" s="266" t="s">
        <v>290</v>
      </c>
      <c r="C15" s="257">
        <v>1149.7</v>
      </c>
      <c r="D15" s="258">
        <v>1148.5333333333333</v>
      </c>
      <c r="E15" s="258">
        <v>1137.3166666666666</v>
      </c>
      <c r="F15" s="258">
        <v>1124.9333333333334</v>
      </c>
      <c r="G15" s="258">
        <v>1113.7166666666667</v>
      </c>
      <c r="H15" s="258">
        <v>1160.9166666666665</v>
      </c>
      <c r="I15" s="258">
        <v>1172.1333333333332</v>
      </c>
      <c r="J15" s="258">
        <v>1184.5166666666664</v>
      </c>
      <c r="K15" s="257">
        <v>1159.75</v>
      </c>
      <c r="L15" s="257">
        <v>1136.1500000000001</v>
      </c>
      <c r="M15" s="257">
        <v>5.1510400000000001</v>
      </c>
      <c r="N15" s="1"/>
      <c r="O15" s="1"/>
    </row>
    <row r="16" spans="1:15" ht="12" customHeight="1">
      <c r="A16" s="30">
        <v>6</v>
      </c>
      <c r="B16" s="266" t="s">
        <v>59</v>
      </c>
      <c r="C16" s="257">
        <v>672.95</v>
      </c>
      <c r="D16" s="258">
        <v>674.16666666666663</v>
      </c>
      <c r="E16" s="258">
        <v>668.7833333333333</v>
      </c>
      <c r="F16" s="258">
        <v>664.61666666666667</v>
      </c>
      <c r="G16" s="258">
        <v>659.23333333333335</v>
      </c>
      <c r="H16" s="258">
        <v>678.33333333333326</v>
      </c>
      <c r="I16" s="258">
        <v>683.7166666666667</v>
      </c>
      <c r="J16" s="258">
        <v>687.88333333333321</v>
      </c>
      <c r="K16" s="257">
        <v>679.55</v>
      </c>
      <c r="L16" s="257">
        <v>670</v>
      </c>
      <c r="M16" s="257">
        <v>20.154900000000001</v>
      </c>
      <c r="N16" s="1"/>
      <c r="O16" s="1"/>
    </row>
    <row r="17" spans="1:15" ht="12" customHeight="1">
      <c r="A17" s="30">
        <v>7</v>
      </c>
      <c r="B17" s="266" t="s">
        <v>291</v>
      </c>
      <c r="C17" s="257">
        <v>460</v>
      </c>
      <c r="D17" s="258">
        <v>459.9666666666667</v>
      </c>
      <c r="E17" s="258">
        <v>457.13333333333338</v>
      </c>
      <c r="F17" s="258">
        <v>454.26666666666671</v>
      </c>
      <c r="G17" s="258">
        <v>451.43333333333339</v>
      </c>
      <c r="H17" s="258">
        <v>462.83333333333337</v>
      </c>
      <c r="I17" s="258">
        <v>465.66666666666663</v>
      </c>
      <c r="J17" s="258">
        <v>468.53333333333336</v>
      </c>
      <c r="K17" s="257">
        <v>462.8</v>
      </c>
      <c r="L17" s="257">
        <v>457.1</v>
      </c>
      <c r="M17" s="257">
        <v>0.53188000000000002</v>
      </c>
      <c r="N17" s="1"/>
      <c r="O17" s="1"/>
    </row>
    <row r="18" spans="1:15" ht="12" customHeight="1">
      <c r="A18" s="30">
        <v>8</v>
      </c>
      <c r="B18" s="266" t="s">
        <v>292</v>
      </c>
      <c r="C18" s="257">
        <v>1936.6</v>
      </c>
      <c r="D18" s="258">
        <v>1935.2666666666667</v>
      </c>
      <c r="E18" s="258">
        <v>1916.3833333333332</v>
      </c>
      <c r="F18" s="258">
        <v>1896.1666666666665</v>
      </c>
      <c r="G18" s="258">
        <v>1877.2833333333331</v>
      </c>
      <c r="H18" s="258">
        <v>1955.4833333333333</v>
      </c>
      <c r="I18" s="258">
        <v>1974.366666666667</v>
      </c>
      <c r="J18" s="258">
        <v>1994.5833333333335</v>
      </c>
      <c r="K18" s="257">
        <v>1954.15</v>
      </c>
      <c r="L18" s="257">
        <v>1915.05</v>
      </c>
      <c r="M18" s="257">
        <v>0.62971999999999995</v>
      </c>
      <c r="N18" s="1"/>
      <c r="O18" s="1"/>
    </row>
    <row r="19" spans="1:15" ht="12" customHeight="1">
      <c r="A19" s="30">
        <v>9</v>
      </c>
      <c r="B19" s="266" t="s">
        <v>236</v>
      </c>
      <c r="C19" s="257">
        <v>20387.099999999999</v>
      </c>
      <c r="D19" s="258">
        <v>20374.283333333333</v>
      </c>
      <c r="E19" s="258">
        <v>20168.466666666667</v>
      </c>
      <c r="F19" s="258">
        <v>19949.833333333336</v>
      </c>
      <c r="G19" s="258">
        <v>19744.01666666667</v>
      </c>
      <c r="H19" s="258">
        <v>20592.916666666664</v>
      </c>
      <c r="I19" s="258">
        <v>20798.73333333333</v>
      </c>
      <c r="J19" s="258">
        <v>21017.366666666661</v>
      </c>
      <c r="K19" s="257">
        <v>20580.099999999999</v>
      </c>
      <c r="L19" s="257">
        <v>20155.650000000001</v>
      </c>
      <c r="M19" s="257">
        <v>0.14082</v>
      </c>
      <c r="N19" s="1"/>
      <c r="O19" s="1"/>
    </row>
    <row r="20" spans="1:15" ht="12" customHeight="1">
      <c r="A20" s="30">
        <v>10</v>
      </c>
      <c r="B20" s="266" t="s">
        <v>45</v>
      </c>
      <c r="C20" s="257">
        <v>4025</v>
      </c>
      <c r="D20" s="258">
        <v>4024.4500000000003</v>
      </c>
      <c r="E20" s="258">
        <v>4003.9000000000005</v>
      </c>
      <c r="F20" s="258">
        <v>3982.8</v>
      </c>
      <c r="G20" s="258">
        <v>3962.2500000000005</v>
      </c>
      <c r="H20" s="258">
        <v>4045.5500000000006</v>
      </c>
      <c r="I20" s="258">
        <v>4066.1000000000008</v>
      </c>
      <c r="J20" s="258">
        <v>4087.2000000000007</v>
      </c>
      <c r="K20" s="257">
        <v>4045</v>
      </c>
      <c r="L20" s="257">
        <v>4003.35</v>
      </c>
      <c r="M20" s="257">
        <v>8.9507499999999993</v>
      </c>
      <c r="N20" s="1"/>
      <c r="O20" s="1"/>
    </row>
    <row r="21" spans="1:15" ht="12" customHeight="1">
      <c r="A21" s="30">
        <v>11</v>
      </c>
      <c r="B21" s="266" t="s">
        <v>237</v>
      </c>
      <c r="C21" s="257">
        <v>2052.6999999999998</v>
      </c>
      <c r="D21" s="258">
        <v>2050.4166666666665</v>
      </c>
      <c r="E21" s="258">
        <v>2037.833333333333</v>
      </c>
      <c r="F21" s="258">
        <v>2022.9666666666665</v>
      </c>
      <c r="G21" s="258">
        <v>2010.383333333333</v>
      </c>
      <c r="H21" s="258">
        <v>2065.2833333333328</v>
      </c>
      <c r="I21" s="258">
        <v>2077.8666666666659</v>
      </c>
      <c r="J21" s="258">
        <v>2092.7333333333331</v>
      </c>
      <c r="K21" s="257">
        <v>2063</v>
      </c>
      <c r="L21" s="257">
        <v>2035.55</v>
      </c>
      <c r="M21" s="257">
        <v>3.1661999999999999</v>
      </c>
      <c r="N21" s="1"/>
      <c r="O21" s="1"/>
    </row>
    <row r="22" spans="1:15" ht="12" customHeight="1">
      <c r="A22" s="30">
        <v>12</v>
      </c>
      <c r="B22" s="266" t="s">
        <v>46</v>
      </c>
      <c r="C22" s="257">
        <v>892.9</v>
      </c>
      <c r="D22" s="258">
        <v>892.91666666666663</v>
      </c>
      <c r="E22" s="258">
        <v>887.33333333333326</v>
      </c>
      <c r="F22" s="258">
        <v>881.76666666666665</v>
      </c>
      <c r="G22" s="258">
        <v>876.18333333333328</v>
      </c>
      <c r="H22" s="258">
        <v>898.48333333333323</v>
      </c>
      <c r="I22" s="258">
        <v>904.06666666666649</v>
      </c>
      <c r="J22" s="258">
        <v>909.63333333333321</v>
      </c>
      <c r="K22" s="257">
        <v>898.5</v>
      </c>
      <c r="L22" s="257">
        <v>887.35</v>
      </c>
      <c r="M22" s="257">
        <v>28.220610000000001</v>
      </c>
      <c r="N22" s="1"/>
      <c r="O22" s="1"/>
    </row>
    <row r="23" spans="1:15" ht="12.75" customHeight="1">
      <c r="A23" s="30">
        <v>13</v>
      </c>
      <c r="B23" s="266" t="s">
        <v>238</v>
      </c>
      <c r="C23" s="257">
        <v>3694.9</v>
      </c>
      <c r="D23" s="258">
        <v>3709.7999999999997</v>
      </c>
      <c r="E23" s="258">
        <v>3640.5999999999995</v>
      </c>
      <c r="F23" s="258">
        <v>3586.2999999999997</v>
      </c>
      <c r="G23" s="258">
        <v>3517.0999999999995</v>
      </c>
      <c r="H23" s="258">
        <v>3764.0999999999995</v>
      </c>
      <c r="I23" s="258">
        <v>3833.2999999999993</v>
      </c>
      <c r="J23" s="258">
        <v>3887.5999999999995</v>
      </c>
      <c r="K23" s="257">
        <v>3779</v>
      </c>
      <c r="L23" s="257">
        <v>3655.5</v>
      </c>
      <c r="M23" s="257">
        <v>1.50349</v>
      </c>
      <c r="N23" s="1"/>
      <c r="O23" s="1"/>
    </row>
    <row r="24" spans="1:15" ht="12.75" customHeight="1">
      <c r="A24" s="30">
        <v>14</v>
      </c>
      <c r="B24" s="266" t="s">
        <v>239</v>
      </c>
      <c r="C24" s="257">
        <v>2691.4</v>
      </c>
      <c r="D24" s="258">
        <v>2709.9666666666667</v>
      </c>
      <c r="E24" s="258">
        <v>2652.4833333333336</v>
      </c>
      <c r="F24" s="258">
        <v>2613.5666666666671</v>
      </c>
      <c r="G24" s="258">
        <v>2556.0833333333339</v>
      </c>
      <c r="H24" s="258">
        <v>2748.8833333333332</v>
      </c>
      <c r="I24" s="258">
        <v>2806.3666666666659</v>
      </c>
      <c r="J24" s="258">
        <v>2845.2833333333328</v>
      </c>
      <c r="K24" s="257">
        <v>2767.45</v>
      </c>
      <c r="L24" s="257">
        <v>2671.05</v>
      </c>
      <c r="M24" s="257">
        <v>3.62799</v>
      </c>
      <c r="N24" s="1"/>
      <c r="O24" s="1"/>
    </row>
    <row r="25" spans="1:15" ht="12.75" customHeight="1">
      <c r="A25" s="30">
        <v>15</v>
      </c>
      <c r="B25" s="266" t="s">
        <v>853</v>
      </c>
      <c r="C25" s="257">
        <v>652.70000000000005</v>
      </c>
      <c r="D25" s="258">
        <v>655.96666666666658</v>
      </c>
      <c r="E25" s="258">
        <v>647.03333333333319</v>
      </c>
      <c r="F25" s="258">
        <v>641.36666666666656</v>
      </c>
      <c r="G25" s="258">
        <v>632.43333333333317</v>
      </c>
      <c r="H25" s="258">
        <v>661.63333333333321</v>
      </c>
      <c r="I25" s="258">
        <v>670.56666666666661</v>
      </c>
      <c r="J25" s="258">
        <v>676.23333333333323</v>
      </c>
      <c r="K25" s="257">
        <v>664.9</v>
      </c>
      <c r="L25" s="257">
        <v>650.29999999999995</v>
      </c>
      <c r="M25" s="257">
        <v>12.65394</v>
      </c>
      <c r="N25" s="1"/>
      <c r="O25" s="1"/>
    </row>
    <row r="26" spans="1:15" ht="12.75" customHeight="1">
      <c r="A26" s="30">
        <v>16</v>
      </c>
      <c r="B26" s="266" t="s">
        <v>240</v>
      </c>
      <c r="C26" s="257">
        <v>160.80000000000001</v>
      </c>
      <c r="D26" s="258">
        <v>160.63333333333333</v>
      </c>
      <c r="E26" s="258">
        <v>158.81666666666666</v>
      </c>
      <c r="F26" s="258">
        <v>156.83333333333334</v>
      </c>
      <c r="G26" s="258">
        <v>155.01666666666668</v>
      </c>
      <c r="H26" s="258">
        <v>162.61666666666665</v>
      </c>
      <c r="I26" s="258">
        <v>164.43333333333331</v>
      </c>
      <c r="J26" s="258">
        <v>166.41666666666663</v>
      </c>
      <c r="K26" s="257">
        <v>162.44999999999999</v>
      </c>
      <c r="L26" s="257">
        <v>158.65</v>
      </c>
      <c r="M26" s="257">
        <v>50.813409999999998</v>
      </c>
      <c r="N26" s="1"/>
      <c r="O26" s="1"/>
    </row>
    <row r="27" spans="1:15" ht="12.75" customHeight="1">
      <c r="A27" s="30">
        <v>17</v>
      </c>
      <c r="B27" s="266" t="s">
        <v>41</v>
      </c>
      <c r="C27" s="257">
        <v>312.95</v>
      </c>
      <c r="D27" s="258">
        <v>311.25</v>
      </c>
      <c r="E27" s="258">
        <v>308.3</v>
      </c>
      <c r="F27" s="258">
        <v>303.65000000000003</v>
      </c>
      <c r="G27" s="258">
        <v>300.70000000000005</v>
      </c>
      <c r="H27" s="258">
        <v>315.89999999999998</v>
      </c>
      <c r="I27" s="258">
        <v>318.85000000000002</v>
      </c>
      <c r="J27" s="258">
        <v>323.49999999999994</v>
      </c>
      <c r="K27" s="257">
        <v>314.2</v>
      </c>
      <c r="L27" s="257">
        <v>306.60000000000002</v>
      </c>
      <c r="M27" s="257">
        <v>21.277239999999999</v>
      </c>
      <c r="N27" s="1"/>
      <c r="O27" s="1"/>
    </row>
    <row r="28" spans="1:15" ht="12.75" customHeight="1">
      <c r="A28" s="30">
        <v>18</v>
      </c>
      <c r="B28" s="266" t="s">
        <v>814</v>
      </c>
      <c r="C28" s="257">
        <v>442.75</v>
      </c>
      <c r="D28" s="258">
        <v>441.06666666666666</v>
      </c>
      <c r="E28" s="258">
        <v>437.73333333333335</v>
      </c>
      <c r="F28" s="258">
        <v>432.7166666666667</v>
      </c>
      <c r="G28" s="258">
        <v>429.38333333333338</v>
      </c>
      <c r="H28" s="258">
        <v>446.08333333333331</v>
      </c>
      <c r="I28" s="258">
        <v>449.41666666666669</v>
      </c>
      <c r="J28" s="258">
        <v>454.43333333333328</v>
      </c>
      <c r="K28" s="257">
        <v>444.4</v>
      </c>
      <c r="L28" s="257">
        <v>436.05</v>
      </c>
      <c r="M28" s="257">
        <v>0.70625000000000004</v>
      </c>
      <c r="N28" s="1"/>
      <c r="O28" s="1"/>
    </row>
    <row r="29" spans="1:15" ht="12.75" customHeight="1">
      <c r="A29" s="30">
        <v>19</v>
      </c>
      <c r="B29" s="266" t="s">
        <v>293</v>
      </c>
      <c r="C29" s="257">
        <v>339.05</v>
      </c>
      <c r="D29" s="258">
        <v>335.9666666666667</v>
      </c>
      <c r="E29" s="258">
        <v>331.13333333333338</v>
      </c>
      <c r="F29" s="258">
        <v>323.2166666666667</v>
      </c>
      <c r="G29" s="258">
        <v>318.38333333333338</v>
      </c>
      <c r="H29" s="258">
        <v>343.88333333333338</v>
      </c>
      <c r="I29" s="258">
        <v>348.71666666666664</v>
      </c>
      <c r="J29" s="258">
        <v>356.63333333333338</v>
      </c>
      <c r="K29" s="257">
        <v>340.8</v>
      </c>
      <c r="L29" s="257">
        <v>328.05</v>
      </c>
      <c r="M29" s="257">
        <v>4.6382300000000001</v>
      </c>
      <c r="N29" s="1"/>
      <c r="O29" s="1"/>
    </row>
    <row r="30" spans="1:15" ht="12.75" customHeight="1">
      <c r="A30" s="30">
        <v>20</v>
      </c>
      <c r="B30" s="266" t="s">
        <v>858</v>
      </c>
      <c r="C30" s="257">
        <v>902.35</v>
      </c>
      <c r="D30" s="258">
        <v>906.13333333333321</v>
      </c>
      <c r="E30" s="258">
        <v>896.26666666666642</v>
      </c>
      <c r="F30" s="258">
        <v>890.18333333333317</v>
      </c>
      <c r="G30" s="258">
        <v>880.31666666666638</v>
      </c>
      <c r="H30" s="258">
        <v>912.21666666666647</v>
      </c>
      <c r="I30" s="258">
        <v>922.08333333333326</v>
      </c>
      <c r="J30" s="258">
        <v>928.16666666666652</v>
      </c>
      <c r="K30" s="257">
        <v>916</v>
      </c>
      <c r="L30" s="257">
        <v>900.05</v>
      </c>
      <c r="M30" s="257">
        <v>0.79222999999999999</v>
      </c>
      <c r="N30" s="1"/>
      <c r="O30" s="1"/>
    </row>
    <row r="31" spans="1:15" ht="12.75" customHeight="1">
      <c r="A31" s="30">
        <v>21</v>
      </c>
      <c r="B31" s="266" t="s">
        <v>294</v>
      </c>
      <c r="C31" s="257">
        <v>1185.5</v>
      </c>
      <c r="D31" s="258">
        <v>1191.1000000000001</v>
      </c>
      <c r="E31" s="258">
        <v>1177.2000000000003</v>
      </c>
      <c r="F31" s="258">
        <v>1168.9000000000001</v>
      </c>
      <c r="G31" s="258">
        <v>1155.0000000000002</v>
      </c>
      <c r="H31" s="258">
        <v>1199.4000000000003</v>
      </c>
      <c r="I31" s="258">
        <v>1213.3000000000004</v>
      </c>
      <c r="J31" s="258">
        <v>1221.6000000000004</v>
      </c>
      <c r="K31" s="257">
        <v>1205</v>
      </c>
      <c r="L31" s="257">
        <v>1182.8</v>
      </c>
      <c r="M31" s="257">
        <v>1.4544999999999999</v>
      </c>
      <c r="N31" s="1"/>
      <c r="O31" s="1"/>
    </row>
    <row r="32" spans="1:15" ht="12.75" customHeight="1">
      <c r="A32" s="30">
        <v>22</v>
      </c>
      <c r="B32" s="266" t="s">
        <v>241</v>
      </c>
      <c r="C32" s="257">
        <v>1232.55</v>
      </c>
      <c r="D32" s="258">
        <v>1234.3166666666666</v>
      </c>
      <c r="E32" s="258">
        <v>1223.2333333333331</v>
      </c>
      <c r="F32" s="258">
        <v>1213.9166666666665</v>
      </c>
      <c r="G32" s="258">
        <v>1202.833333333333</v>
      </c>
      <c r="H32" s="258">
        <v>1243.6333333333332</v>
      </c>
      <c r="I32" s="258">
        <v>1254.7166666666667</v>
      </c>
      <c r="J32" s="258">
        <v>1264.0333333333333</v>
      </c>
      <c r="K32" s="257">
        <v>1245.4000000000001</v>
      </c>
      <c r="L32" s="257">
        <v>1225</v>
      </c>
      <c r="M32" s="257">
        <v>0.87429000000000001</v>
      </c>
      <c r="N32" s="1"/>
      <c r="O32" s="1"/>
    </row>
    <row r="33" spans="1:15" ht="12.75" customHeight="1">
      <c r="A33" s="30">
        <v>23</v>
      </c>
      <c r="B33" s="266" t="s">
        <v>52</v>
      </c>
      <c r="C33" s="257">
        <v>599.75</v>
      </c>
      <c r="D33" s="258">
        <v>596.5333333333333</v>
      </c>
      <c r="E33" s="258">
        <v>591.71666666666658</v>
      </c>
      <c r="F33" s="258">
        <v>583.68333333333328</v>
      </c>
      <c r="G33" s="258">
        <v>578.86666666666656</v>
      </c>
      <c r="H33" s="258">
        <v>604.56666666666661</v>
      </c>
      <c r="I33" s="258">
        <v>609.38333333333321</v>
      </c>
      <c r="J33" s="258">
        <v>617.41666666666663</v>
      </c>
      <c r="K33" s="257">
        <v>601.35</v>
      </c>
      <c r="L33" s="257">
        <v>588.5</v>
      </c>
      <c r="M33" s="257">
        <v>0.80820999999999998</v>
      </c>
      <c r="N33" s="1"/>
      <c r="O33" s="1"/>
    </row>
    <row r="34" spans="1:15" ht="12.75" customHeight="1">
      <c r="A34" s="30">
        <v>24</v>
      </c>
      <c r="B34" s="266" t="s">
        <v>48</v>
      </c>
      <c r="C34" s="257">
        <v>3099.5</v>
      </c>
      <c r="D34" s="258">
        <v>3089.0166666666664</v>
      </c>
      <c r="E34" s="258">
        <v>3070.4833333333327</v>
      </c>
      <c r="F34" s="258">
        <v>3041.4666666666662</v>
      </c>
      <c r="G34" s="258">
        <v>3022.9333333333325</v>
      </c>
      <c r="H34" s="258">
        <v>3118.0333333333328</v>
      </c>
      <c r="I34" s="258">
        <v>3136.5666666666666</v>
      </c>
      <c r="J34" s="258">
        <v>3165.583333333333</v>
      </c>
      <c r="K34" s="257">
        <v>3107.55</v>
      </c>
      <c r="L34" s="257">
        <v>3060</v>
      </c>
      <c r="M34" s="257">
        <v>0.23496</v>
      </c>
      <c r="N34" s="1"/>
      <c r="O34" s="1"/>
    </row>
    <row r="35" spans="1:15" ht="12.75" customHeight="1">
      <c r="A35" s="30">
        <v>25</v>
      </c>
      <c r="B35" s="266" t="s">
        <v>295</v>
      </c>
      <c r="C35" s="257">
        <v>2782.9</v>
      </c>
      <c r="D35" s="258">
        <v>2791.5333333333333</v>
      </c>
      <c r="E35" s="258">
        <v>2771.3666666666668</v>
      </c>
      <c r="F35" s="258">
        <v>2759.8333333333335</v>
      </c>
      <c r="G35" s="258">
        <v>2739.666666666667</v>
      </c>
      <c r="H35" s="258">
        <v>2803.0666666666666</v>
      </c>
      <c r="I35" s="258">
        <v>2823.2333333333336</v>
      </c>
      <c r="J35" s="258">
        <v>2834.7666666666664</v>
      </c>
      <c r="K35" s="257">
        <v>2811.7</v>
      </c>
      <c r="L35" s="257">
        <v>2780</v>
      </c>
      <c r="M35" s="257">
        <v>0.17488000000000001</v>
      </c>
      <c r="N35" s="1"/>
      <c r="O35" s="1"/>
    </row>
    <row r="36" spans="1:15" ht="12.75" customHeight="1">
      <c r="A36" s="30">
        <v>26</v>
      </c>
      <c r="B36" s="266" t="s">
        <v>732</v>
      </c>
      <c r="C36" s="257">
        <v>428.05</v>
      </c>
      <c r="D36" s="258">
        <v>429.63333333333338</v>
      </c>
      <c r="E36" s="258">
        <v>425.01666666666677</v>
      </c>
      <c r="F36" s="258">
        <v>421.98333333333341</v>
      </c>
      <c r="G36" s="258">
        <v>417.36666666666679</v>
      </c>
      <c r="H36" s="258">
        <v>432.66666666666674</v>
      </c>
      <c r="I36" s="258">
        <v>437.28333333333342</v>
      </c>
      <c r="J36" s="258">
        <v>440.31666666666672</v>
      </c>
      <c r="K36" s="257">
        <v>434.25</v>
      </c>
      <c r="L36" s="257">
        <v>426.6</v>
      </c>
      <c r="M36" s="257">
        <v>3.19815</v>
      </c>
      <c r="N36" s="1"/>
      <c r="O36" s="1"/>
    </row>
    <row r="37" spans="1:15" ht="12.75" customHeight="1">
      <c r="A37" s="30">
        <v>27</v>
      </c>
      <c r="B37" s="266" t="s">
        <v>842</v>
      </c>
      <c r="C37" s="257">
        <v>15.9</v>
      </c>
      <c r="D37" s="258">
        <v>15.9</v>
      </c>
      <c r="E37" s="258">
        <v>15.8</v>
      </c>
      <c r="F37" s="258">
        <v>15.700000000000001</v>
      </c>
      <c r="G37" s="258">
        <v>15.600000000000001</v>
      </c>
      <c r="H37" s="258">
        <v>16</v>
      </c>
      <c r="I37" s="258">
        <v>16.099999999999998</v>
      </c>
      <c r="J37" s="258">
        <v>16.2</v>
      </c>
      <c r="K37" s="257">
        <v>16</v>
      </c>
      <c r="L37" s="257">
        <v>15.8</v>
      </c>
      <c r="M37" s="257">
        <v>12.464510000000001</v>
      </c>
      <c r="N37" s="1"/>
      <c r="O37" s="1"/>
    </row>
    <row r="38" spans="1:15" ht="12.75" customHeight="1">
      <c r="A38" s="30">
        <v>28</v>
      </c>
      <c r="B38" s="266" t="s">
        <v>50</v>
      </c>
      <c r="C38" s="257">
        <v>663.6</v>
      </c>
      <c r="D38" s="258">
        <v>658.35</v>
      </c>
      <c r="E38" s="258">
        <v>650.30000000000007</v>
      </c>
      <c r="F38" s="258">
        <v>637</v>
      </c>
      <c r="G38" s="258">
        <v>628.95000000000005</v>
      </c>
      <c r="H38" s="258">
        <v>671.65000000000009</v>
      </c>
      <c r="I38" s="258">
        <v>679.7</v>
      </c>
      <c r="J38" s="258">
        <v>693.00000000000011</v>
      </c>
      <c r="K38" s="257">
        <v>666.4</v>
      </c>
      <c r="L38" s="257">
        <v>645.04999999999995</v>
      </c>
      <c r="M38" s="257">
        <v>8.3564600000000002</v>
      </c>
      <c r="N38" s="1"/>
      <c r="O38" s="1"/>
    </row>
    <row r="39" spans="1:15" ht="12.75" customHeight="1">
      <c r="A39" s="30">
        <v>29</v>
      </c>
      <c r="B39" s="266" t="s">
        <v>296</v>
      </c>
      <c r="C39" s="257">
        <v>2005.55</v>
      </c>
      <c r="D39" s="258">
        <v>2005.8333333333333</v>
      </c>
      <c r="E39" s="258">
        <v>1989.7166666666665</v>
      </c>
      <c r="F39" s="258">
        <v>1973.8833333333332</v>
      </c>
      <c r="G39" s="258">
        <v>1957.7666666666664</v>
      </c>
      <c r="H39" s="258">
        <v>2021.6666666666665</v>
      </c>
      <c r="I39" s="258">
        <v>2037.7833333333333</v>
      </c>
      <c r="J39" s="258">
        <v>2053.6166666666668</v>
      </c>
      <c r="K39" s="257">
        <v>2021.95</v>
      </c>
      <c r="L39" s="257">
        <v>1990</v>
      </c>
      <c r="M39" s="257">
        <v>0.76493999999999995</v>
      </c>
      <c r="N39" s="1"/>
      <c r="O39" s="1"/>
    </row>
    <row r="40" spans="1:15" ht="12.75" customHeight="1">
      <c r="A40" s="30">
        <v>30</v>
      </c>
      <c r="B40" s="266" t="s">
        <v>51</v>
      </c>
      <c r="C40" s="257">
        <v>587.75</v>
      </c>
      <c r="D40" s="258">
        <v>586.7166666666667</v>
      </c>
      <c r="E40" s="258">
        <v>582.63333333333344</v>
      </c>
      <c r="F40" s="258">
        <v>577.51666666666677</v>
      </c>
      <c r="G40" s="258">
        <v>573.43333333333351</v>
      </c>
      <c r="H40" s="258">
        <v>591.83333333333337</v>
      </c>
      <c r="I40" s="258">
        <v>595.91666666666663</v>
      </c>
      <c r="J40" s="258">
        <v>601.0333333333333</v>
      </c>
      <c r="K40" s="257">
        <v>590.79999999999995</v>
      </c>
      <c r="L40" s="257">
        <v>581.6</v>
      </c>
      <c r="M40" s="257">
        <v>28.972899999999999</v>
      </c>
      <c r="N40" s="1"/>
      <c r="O40" s="1"/>
    </row>
    <row r="41" spans="1:15" ht="12.75" customHeight="1">
      <c r="A41" s="30">
        <v>31</v>
      </c>
      <c r="B41" s="266" t="s">
        <v>793</v>
      </c>
      <c r="C41" s="257">
        <v>1518.8</v>
      </c>
      <c r="D41" s="258">
        <v>1522.6333333333332</v>
      </c>
      <c r="E41" s="258">
        <v>1503.2666666666664</v>
      </c>
      <c r="F41" s="258">
        <v>1487.7333333333331</v>
      </c>
      <c r="G41" s="258">
        <v>1468.3666666666663</v>
      </c>
      <c r="H41" s="258">
        <v>1538.1666666666665</v>
      </c>
      <c r="I41" s="258">
        <v>1557.5333333333333</v>
      </c>
      <c r="J41" s="258">
        <v>1573.0666666666666</v>
      </c>
      <c r="K41" s="257">
        <v>1542</v>
      </c>
      <c r="L41" s="257">
        <v>1507.1</v>
      </c>
      <c r="M41" s="257">
        <v>1.4588699999999999</v>
      </c>
      <c r="N41" s="1"/>
      <c r="O41" s="1"/>
    </row>
    <row r="42" spans="1:15" ht="12.75" customHeight="1">
      <c r="A42" s="30">
        <v>32</v>
      </c>
      <c r="B42" s="266" t="s">
        <v>761</v>
      </c>
      <c r="C42" s="257">
        <v>717.55</v>
      </c>
      <c r="D42" s="258">
        <v>717.51666666666677</v>
      </c>
      <c r="E42" s="258">
        <v>713.03333333333353</v>
      </c>
      <c r="F42" s="258">
        <v>708.51666666666677</v>
      </c>
      <c r="G42" s="258">
        <v>704.03333333333353</v>
      </c>
      <c r="H42" s="258">
        <v>722.03333333333353</v>
      </c>
      <c r="I42" s="258">
        <v>726.51666666666688</v>
      </c>
      <c r="J42" s="258">
        <v>731.03333333333353</v>
      </c>
      <c r="K42" s="257">
        <v>722</v>
      </c>
      <c r="L42" s="257">
        <v>713</v>
      </c>
      <c r="M42" s="257">
        <v>0.33304</v>
      </c>
      <c r="N42" s="1"/>
      <c r="O42" s="1"/>
    </row>
    <row r="43" spans="1:15" ht="12.75" customHeight="1">
      <c r="A43" s="30">
        <v>33</v>
      </c>
      <c r="B43" s="266" t="s">
        <v>53</v>
      </c>
      <c r="C43" s="257">
        <v>4704.5</v>
      </c>
      <c r="D43" s="258">
        <v>4721.25</v>
      </c>
      <c r="E43" s="258">
        <v>4664.6499999999996</v>
      </c>
      <c r="F43" s="258">
        <v>4624.7999999999993</v>
      </c>
      <c r="G43" s="258">
        <v>4568.1999999999989</v>
      </c>
      <c r="H43" s="258">
        <v>4761.1000000000004</v>
      </c>
      <c r="I43" s="258">
        <v>4817.7000000000007</v>
      </c>
      <c r="J43" s="258">
        <v>4857.5500000000011</v>
      </c>
      <c r="K43" s="257">
        <v>4777.8500000000004</v>
      </c>
      <c r="L43" s="257">
        <v>4681.3999999999996</v>
      </c>
      <c r="M43" s="257">
        <v>3.3649100000000001</v>
      </c>
      <c r="N43" s="1"/>
      <c r="O43" s="1"/>
    </row>
    <row r="44" spans="1:15" ht="12.75" customHeight="1">
      <c r="A44" s="30">
        <v>34</v>
      </c>
      <c r="B44" s="266" t="s">
        <v>54</v>
      </c>
      <c r="C44" s="257">
        <v>317.05</v>
      </c>
      <c r="D44" s="258">
        <v>315.46666666666664</v>
      </c>
      <c r="E44" s="258">
        <v>313.23333333333329</v>
      </c>
      <c r="F44" s="258">
        <v>309.41666666666663</v>
      </c>
      <c r="G44" s="258">
        <v>307.18333333333328</v>
      </c>
      <c r="H44" s="258">
        <v>319.2833333333333</v>
      </c>
      <c r="I44" s="258">
        <v>321.51666666666665</v>
      </c>
      <c r="J44" s="258">
        <v>325.33333333333331</v>
      </c>
      <c r="K44" s="257">
        <v>317.7</v>
      </c>
      <c r="L44" s="257">
        <v>311.64999999999998</v>
      </c>
      <c r="M44" s="257">
        <v>16.834350000000001</v>
      </c>
      <c r="N44" s="1"/>
      <c r="O44" s="1"/>
    </row>
    <row r="45" spans="1:15" ht="12.75" customHeight="1">
      <c r="A45" s="30">
        <v>35</v>
      </c>
      <c r="B45" s="266" t="s">
        <v>815</v>
      </c>
      <c r="C45" s="257">
        <v>300.10000000000002</v>
      </c>
      <c r="D45" s="258">
        <v>301.58333333333331</v>
      </c>
      <c r="E45" s="258">
        <v>293.71666666666664</v>
      </c>
      <c r="F45" s="258">
        <v>287.33333333333331</v>
      </c>
      <c r="G45" s="258">
        <v>279.46666666666664</v>
      </c>
      <c r="H45" s="258">
        <v>307.96666666666664</v>
      </c>
      <c r="I45" s="258">
        <v>315.83333333333331</v>
      </c>
      <c r="J45" s="258">
        <v>322.21666666666664</v>
      </c>
      <c r="K45" s="257">
        <v>309.45</v>
      </c>
      <c r="L45" s="257">
        <v>295.2</v>
      </c>
      <c r="M45" s="257">
        <v>36.226179999999999</v>
      </c>
      <c r="N45" s="1"/>
      <c r="O45" s="1"/>
    </row>
    <row r="46" spans="1:15" ht="12.75" customHeight="1">
      <c r="A46" s="30">
        <v>36</v>
      </c>
      <c r="B46" s="266" t="s">
        <v>297</v>
      </c>
      <c r="C46" s="257">
        <v>601.4</v>
      </c>
      <c r="D46" s="258">
        <v>601.4666666666667</v>
      </c>
      <c r="E46" s="258">
        <v>590.93333333333339</v>
      </c>
      <c r="F46" s="258">
        <v>580.4666666666667</v>
      </c>
      <c r="G46" s="258">
        <v>569.93333333333339</v>
      </c>
      <c r="H46" s="258">
        <v>611.93333333333339</v>
      </c>
      <c r="I46" s="258">
        <v>622.4666666666667</v>
      </c>
      <c r="J46" s="258">
        <v>632.93333333333339</v>
      </c>
      <c r="K46" s="257">
        <v>612</v>
      </c>
      <c r="L46" s="257">
        <v>591</v>
      </c>
      <c r="M46" s="257">
        <v>0.76802000000000004</v>
      </c>
      <c r="N46" s="1"/>
      <c r="O46" s="1"/>
    </row>
    <row r="47" spans="1:15" ht="12.75" customHeight="1">
      <c r="A47" s="30">
        <v>37</v>
      </c>
      <c r="B47" s="266" t="s">
        <v>55</v>
      </c>
      <c r="C47" s="257">
        <v>145</v>
      </c>
      <c r="D47" s="258">
        <v>145.20000000000002</v>
      </c>
      <c r="E47" s="258">
        <v>144.30000000000004</v>
      </c>
      <c r="F47" s="258">
        <v>143.60000000000002</v>
      </c>
      <c r="G47" s="258">
        <v>142.70000000000005</v>
      </c>
      <c r="H47" s="258">
        <v>145.90000000000003</v>
      </c>
      <c r="I47" s="258">
        <v>146.80000000000001</v>
      </c>
      <c r="J47" s="258">
        <v>147.50000000000003</v>
      </c>
      <c r="K47" s="257">
        <v>146.1</v>
      </c>
      <c r="L47" s="257">
        <v>144.5</v>
      </c>
      <c r="M47" s="257">
        <v>54.686459999999997</v>
      </c>
      <c r="N47" s="1"/>
      <c r="O47" s="1"/>
    </row>
    <row r="48" spans="1:15" ht="12.75" customHeight="1">
      <c r="A48" s="30">
        <v>38</v>
      </c>
      <c r="B48" s="266" t="s">
        <v>57</v>
      </c>
      <c r="C48" s="257">
        <v>3221.45</v>
      </c>
      <c r="D48" s="258">
        <v>3221.6666666666665</v>
      </c>
      <c r="E48" s="258">
        <v>3202.4333333333329</v>
      </c>
      <c r="F48" s="258">
        <v>3183.4166666666665</v>
      </c>
      <c r="G48" s="258">
        <v>3164.1833333333329</v>
      </c>
      <c r="H48" s="258">
        <v>3240.6833333333329</v>
      </c>
      <c r="I48" s="258">
        <v>3259.9166666666665</v>
      </c>
      <c r="J48" s="258">
        <v>3278.9333333333329</v>
      </c>
      <c r="K48" s="257">
        <v>3240.9</v>
      </c>
      <c r="L48" s="257">
        <v>3202.65</v>
      </c>
      <c r="M48" s="257">
        <v>8.5131200000000007</v>
      </c>
      <c r="N48" s="1"/>
      <c r="O48" s="1"/>
    </row>
    <row r="49" spans="1:15" ht="12.75" customHeight="1">
      <c r="A49" s="30">
        <v>39</v>
      </c>
      <c r="B49" s="266" t="s">
        <v>298</v>
      </c>
      <c r="C49" s="257">
        <v>228.6</v>
      </c>
      <c r="D49" s="258">
        <v>230.30000000000004</v>
      </c>
      <c r="E49" s="258">
        <v>225.35000000000008</v>
      </c>
      <c r="F49" s="258">
        <v>222.10000000000005</v>
      </c>
      <c r="G49" s="258">
        <v>217.15000000000009</v>
      </c>
      <c r="H49" s="258">
        <v>233.55000000000007</v>
      </c>
      <c r="I49" s="258">
        <v>238.50000000000006</v>
      </c>
      <c r="J49" s="258">
        <v>241.75000000000006</v>
      </c>
      <c r="K49" s="257">
        <v>235.25</v>
      </c>
      <c r="L49" s="257">
        <v>227.05</v>
      </c>
      <c r="M49" s="257">
        <v>5.1433499999999999</v>
      </c>
      <c r="N49" s="1"/>
      <c r="O49" s="1"/>
    </row>
    <row r="50" spans="1:15" ht="12.75" customHeight="1">
      <c r="A50" s="30">
        <v>40</v>
      </c>
      <c r="B50" s="266" t="s">
        <v>299</v>
      </c>
      <c r="C50" s="257">
        <v>3382.55</v>
      </c>
      <c r="D50" s="258">
        <v>3363.1833333333329</v>
      </c>
      <c r="E50" s="258">
        <v>3327.3666666666659</v>
      </c>
      <c r="F50" s="258">
        <v>3272.1833333333329</v>
      </c>
      <c r="G50" s="258">
        <v>3236.3666666666659</v>
      </c>
      <c r="H50" s="258">
        <v>3418.3666666666659</v>
      </c>
      <c r="I50" s="258">
        <v>3454.1833333333325</v>
      </c>
      <c r="J50" s="258">
        <v>3509.3666666666659</v>
      </c>
      <c r="K50" s="257">
        <v>3399</v>
      </c>
      <c r="L50" s="257">
        <v>3308</v>
      </c>
      <c r="M50" s="257">
        <v>7.4690000000000006E-2</v>
      </c>
      <c r="N50" s="1"/>
      <c r="O50" s="1"/>
    </row>
    <row r="51" spans="1:15" ht="12.75" customHeight="1">
      <c r="A51" s="30">
        <v>41</v>
      </c>
      <c r="B51" s="266" t="s">
        <v>300</v>
      </c>
      <c r="C51" s="257">
        <v>2065.5500000000002</v>
      </c>
      <c r="D51" s="258">
        <v>2044.3666666666668</v>
      </c>
      <c r="E51" s="258">
        <v>2017.4833333333336</v>
      </c>
      <c r="F51" s="258">
        <v>1969.4166666666667</v>
      </c>
      <c r="G51" s="258">
        <v>1942.5333333333335</v>
      </c>
      <c r="H51" s="258">
        <v>2092.4333333333334</v>
      </c>
      <c r="I51" s="258">
        <v>2119.3166666666666</v>
      </c>
      <c r="J51" s="258">
        <v>2167.3833333333337</v>
      </c>
      <c r="K51" s="257">
        <v>2071.25</v>
      </c>
      <c r="L51" s="257">
        <v>1996.3</v>
      </c>
      <c r="M51" s="257">
        <v>4.7609599999999999</v>
      </c>
      <c r="N51" s="1"/>
      <c r="O51" s="1"/>
    </row>
    <row r="52" spans="1:15" ht="12.75" customHeight="1">
      <c r="A52" s="30">
        <v>42</v>
      </c>
      <c r="B52" s="266" t="s">
        <v>301</v>
      </c>
      <c r="C52" s="257">
        <v>8438.5499999999993</v>
      </c>
      <c r="D52" s="258">
        <v>8462.8666666666668</v>
      </c>
      <c r="E52" s="258">
        <v>8376.7333333333336</v>
      </c>
      <c r="F52" s="258">
        <v>8314.9166666666661</v>
      </c>
      <c r="G52" s="258">
        <v>8228.7833333333328</v>
      </c>
      <c r="H52" s="258">
        <v>8524.6833333333343</v>
      </c>
      <c r="I52" s="258">
        <v>8610.8166666666693</v>
      </c>
      <c r="J52" s="258">
        <v>8672.633333333335</v>
      </c>
      <c r="K52" s="257">
        <v>8549</v>
      </c>
      <c r="L52" s="257">
        <v>8401.0499999999993</v>
      </c>
      <c r="M52" s="257">
        <v>0.15579000000000001</v>
      </c>
      <c r="N52" s="1"/>
      <c r="O52" s="1"/>
    </row>
    <row r="53" spans="1:15" ht="12.75" customHeight="1">
      <c r="A53" s="30">
        <v>43</v>
      </c>
      <c r="B53" s="266" t="s">
        <v>60</v>
      </c>
      <c r="C53" s="257">
        <v>458.85</v>
      </c>
      <c r="D53" s="258">
        <v>459.83333333333331</v>
      </c>
      <c r="E53" s="258">
        <v>456.76666666666665</v>
      </c>
      <c r="F53" s="258">
        <v>454.68333333333334</v>
      </c>
      <c r="G53" s="258">
        <v>451.61666666666667</v>
      </c>
      <c r="H53" s="258">
        <v>461.91666666666663</v>
      </c>
      <c r="I53" s="258">
        <v>464.98333333333335</v>
      </c>
      <c r="J53" s="258">
        <v>467.06666666666661</v>
      </c>
      <c r="K53" s="257">
        <v>462.9</v>
      </c>
      <c r="L53" s="257">
        <v>457.75</v>
      </c>
      <c r="M53" s="257">
        <v>7.18431</v>
      </c>
      <c r="N53" s="1"/>
      <c r="O53" s="1"/>
    </row>
    <row r="54" spans="1:15" ht="12.75" customHeight="1">
      <c r="A54" s="30">
        <v>44</v>
      </c>
      <c r="B54" s="266" t="s">
        <v>302</v>
      </c>
      <c r="C54" s="257">
        <v>402.5</v>
      </c>
      <c r="D54" s="258">
        <v>400.31666666666666</v>
      </c>
      <c r="E54" s="258">
        <v>392.18333333333334</v>
      </c>
      <c r="F54" s="258">
        <v>381.86666666666667</v>
      </c>
      <c r="G54" s="258">
        <v>373.73333333333335</v>
      </c>
      <c r="H54" s="258">
        <v>410.63333333333333</v>
      </c>
      <c r="I54" s="258">
        <v>418.76666666666665</v>
      </c>
      <c r="J54" s="258">
        <v>429.08333333333331</v>
      </c>
      <c r="K54" s="257">
        <v>408.45</v>
      </c>
      <c r="L54" s="257">
        <v>390</v>
      </c>
      <c r="M54" s="257">
        <v>3.0511699999999999</v>
      </c>
      <c r="N54" s="1"/>
      <c r="O54" s="1"/>
    </row>
    <row r="55" spans="1:15" ht="12.75" customHeight="1">
      <c r="A55" s="30">
        <v>45</v>
      </c>
      <c r="B55" s="266" t="s">
        <v>242</v>
      </c>
      <c r="C55" s="257">
        <v>4037.2</v>
      </c>
      <c r="D55" s="258">
        <v>4047.5333333333333</v>
      </c>
      <c r="E55" s="258">
        <v>4005.0666666666666</v>
      </c>
      <c r="F55" s="258">
        <v>3972.9333333333334</v>
      </c>
      <c r="G55" s="258">
        <v>3930.4666666666667</v>
      </c>
      <c r="H55" s="258">
        <v>4079.6666666666665</v>
      </c>
      <c r="I55" s="258">
        <v>4122.1333333333332</v>
      </c>
      <c r="J55" s="258">
        <v>4154.2666666666664</v>
      </c>
      <c r="K55" s="257">
        <v>4090</v>
      </c>
      <c r="L55" s="257">
        <v>4015.4</v>
      </c>
      <c r="M55" s="257">
        <v>1.77556</v>
      </c>
      <c r="N55" s="1"/>
      <c r="O55" s="1"/>
    </row>
    <row r="56" spans="1:15" ht="12.75" customHeight="1">
      <c r="A56" s="30">
        <v>46</v>
      </c>
      <c r="B56" s="266" t="s">
        <v>61</v>
      </c>
      <c r="C56" s="257">
        <v>939.35</v>
      </c>
      <c r="D56" s="258">
        <v>932.35</v>
      </c>
      <c r="E56" s="258">
        <v>920.75</v>
      </c>
      <c r="F56" s="258">
        <v>902.15</v>
      </c>
      <c r="G56" s="258">
        <v>890.55</v>
      </c>
      <c r="H56" s="258">
        <v>950.95</v>
      </c>
      <c r="I56" s="258">
        <v>962.55000000000018</v>
      </c>
      <c r="J56" s="258">
        <v>981.15000000000009</v>
      </c>
      <c r="K56" s="257">
        <v>943.95</v>
      </c>
      <c r="L56" s="257">
        <v>913.75</v>
      </c>
      <c r="M56" s="257">
        <v>174.66047</v>
      </c>
      <c r="N56" s="1"/>
      <c r="O56" s="1"/>
    </row>
    <row r="57" spans="1:15" ht="12" customHeight="1">
      <c r="A57" s="30">
        <v>47</v>
      </c>
      <c r="B57" s="266" t="s">
        <v>303</v>
      </c>
      <c r="C57" s="257">
        <v>2717.3</v>
      </c>
      <c r="D57" s="258">
        <v>2722.3333333333335</v>
      </c>
      <c r="E57" s="258">
        <v>2694.9666666666672</v>
      </c>
      <c r="F57" s="258">
        <v>2672.6333333333337</v>
      </c>
      <c r="G57" s="258">
        <v>2645.2666666666673</v>
      </c>
      <c r="H57" s="258">
        <v>2744.666666666667</v>
      </c>
      <c r="I57" s="258">
        <v>2772.0333333333328</v>
      </c>
      <c r="J57" s="258">
        <v>2794.3666666666668</v>
      </c>
      <c r="K57" s="257">
        <v>2749.7</v>
      </c>
      <c r="L57" s="257">
        <v>2700</v>
      </c>
      <c r="M57" s="257">
        <v>0.10541</v>
      </c>
      <c r="N57" s="1"/>
      <c r="O57" s="1"/>
    </row>
    <row r="58" spans="1:15" ht="12.75" customHeight="1">
      <c r="A58" s="30">
        <v>48</v>
      </c>
      <c r="B58" s="266" t="s">
        <v>304</v>
      </c>
      <c r="C58" s="257">
        <v>575.35</v>
      </c>
      <c r="D58" s="258">
        <v>576.94999999999993</v>
      </c>
      <c r="E58" s="258">
        <v>572.39999999999986</v>
      </c>
      <c r="F58" s="258">
        <v>569.44999999999993</v>
      </c>
      <c r="G58" s="258">
        <v>564.89999999999986</v>
      </c>
      <c r="H58" s="258">
        <v>579.89999999999986</v>
      </c>
      <c r="I58" s="258">
        <v>584.44999999999982</v>
      </c>
      <c r="J58" s="258">
        <v>587.39999999999986</v>
      </c>
      <c r="K58" s="257">
        <v>581.5</v>
      </c>
      <c r="L58" s="257">
        <v>574</v>
      </c>
      <c r="M58" s="257">
        <v>3.8007200000000001</v>
      </c>
      <c r="N58" s="1"/>
      <c r="O58" s="1"/>
    </row>
    <row r="59" spans="1:15" ht="12.75" customHeight="1">
      <c r="A59" s="30">
        <v>49</v>
      </c>
      <c r="B59" s="266" t="s">
        <v>62</v>
      </c>
      <c r="C59" s="257">
        <v>3636.15</v>
      </c>
      <c r="D59" s="258">
        <v>3637.5666666666671</v>
      </c>
      <c r="E59" s="258">
        <v>3616.5833333333339</v>
      </c>
      <c r="F59" s="258">
        <v>3597.0166666666669</v>
      </c>
      <c r="G59" s="258">
        <v>3576.0333333333338</v>
      </c>
      <c r="H59" s="258">
        <v>3657.1333333333341</v>
      </c>
      <c r="I59" s="258">
        <v>3678.1166666666668</v>
      </c>
      <c r="J59" s="258">
        <v>3697.6833333333343</v>
      </c>
      <c r="K59" s="257">
        <v>3658.55</v>
      </c>
      <c r="L59" s="257">
        <v>3618</v>
      </c>
      <c r="M59" s="257">
        <v>1.4191199999999999</v>
      </c>
      <c r="N59" s="1"/>
      <c r="O59" s="1"/>
    </row>
    <row r="60" spans="1:15" ht="12.75" customHeight="1">
      <c r="A60" s="30">
        <v>50</v>
      </c>
      <c r="B60" s="266" t="s">
        <v>305</v>
      </c>
      <c r="C60" s="257">
        <v>1108.25</v>
      </c>
      <c r="D60" s="258">
        <v>1113.25</v>
      </c>
      <c r="E60" s="258">
        <v>1101</v>
      </c>
      <c r="F60" s="258">
        <v>1093.75</v>
      </c>
      <c r="G60" s="258">
        <v>1081.5</v>
      </c>
      <c r="H60" s="258">
        <v>1120.5</v>
      </c>
      <c r="I60" s="258">
        <v>1132.75</v>
      </c>
      <c r="J60" s="258">
        <v>1140</v>
      </c>
      <c r="K60" s="257">
        <v>1125.5</v>
      </c>
      <c r="L60" s="257">
        <v>1106</v>
      </c>
      <c r="M60" s="257">
        <v>0.31996000000000002</v>
      </c>
      <c r="N60" s="1"/>
      <c r="O60" s="1"/>
    </row>
    <row r="61" spans="1:15" ht="12.75" customHeight="1">
      <c r="A61" s="30">
        <v>51</v>
      </c>
      <c r="B61" s="266" t="s">
        <v>65</v>
      </c>
      <c r="C61" s="257">
        <v>6581.95</v>
      </c>
      <c r="D61" s="258">
        <v>6607.3166666666666</v>
      </c>
      <c r="E61" s="258">
        <v>6534.6333333333332</v>
      </c>
      <c r="F61" s="258">
        <v>6487.3166666666666</v>
      </c>
      <c r="G61" s="258">
        <v>6414.6333333333332</v>
      </c>
      <c r="H61" s="258">
        <v>6654.6333333333332</v>
      </c>
      <c r="I61" s="258">
        <v>6727.3166666666657</v>
      </c>
      <c r="J61" s="258">
        <v>6774.6333333333332</v>
      </c>
      <c r="K61" s="257">
        <v>6680</v>
      </c>
      <c r="L61" s="257">
        <v>6560</v>
      </c>
      <c r="M61" s="257">
        <v>11.377840000000001</v>
      </c>
      <c r="N61" s="1"/>
      <c r="O61" s="1"/>
    </row>
    <row r="62" spans="1:15" ht="12.75" customHeight="1">
      <c r="A62" s="30">
        <v>52</v>
      </c>
      <c r="B62" s="266" t="s">
        <v>64</v>
      </c>
      <c r="C62" s="257">
        <v>1618.6</v>
      </c>
      <c r="D62" s="258">
        <v>1613.5333333333331</v>
      </c>
      <c r="E62" s="258">
        <v>1605.2666666666662</v>
      </c>
      <c r="F62" s="258">
        <v>1591.9333333333332</v>
      </c>
      <c r="G62" s="258">
        <v>1583.6666666666663</v>
      </c>
      <c r="H62" s="258">
        <v>1626.8666666666661</v>
      </c>
      <c r="I62" s="258">
        <v>1635.133333333333</v>
      </c>
      <c r="J62" s="258">
        <v>1648.466666666666</v>
      </c>
      <c r="K62" s="257">
        <v>1621.8</v>
      </c>
      <c r="L62" s="257">
        <v>1600.2</v>
      </c>
      <c r="M62" s="257">
        <v>11.61239</v>
      </c>
      <c r="N62" s="1"/>
      <c r="O62" s="1"/>
    </row>
    <row r="63" spans="1:15" ht="12.75" customHeight="1">
      <c r="A63" s="30">
        <v>53</v>
      </c>
      <c r="B63" s="266" t="s">
        <v>243</v>
      </c>
      <c r="C63" s="257">
        <v>6175.4</v>
      </c>
      <c r="D63" s="258">
        <v>6195.2666666666664</v>
      </c>
      <c r="E63" s="258">
        <v>6122.1333333333332</v>
      </c>
      <c r="F63" s="258">
        <v>6068.8666666666668</v>
      </c>
      <c r="G63" s="258">
        <v>5995.7333333333336</v>
      </c>
      <c r="H63" s="258">
        <v>6248.5333333333328</v>
      </c>
      <c r="I63" s="258">
        <v>6321.6666666666661</v>
      </c>
      <c r="J63" s="258">
        <v>6374.9333333333325</v>
      </c>
      <c r="K63" s="257">
        <v>6268.4</v>
      </c>
      <c r="L63" s="257">
        <v>6142</v>
      </c>
      <c r="M63" s="257">
        <v>0.72987999999999997</v>
      </c>
      <c r="N63" s="1"/>
      <c r="O63" s="1"/>
    </row>
    <row r="64" spans="1:15" ht="12.75" customHeight="1">
      <c r="A64" s="30">
        <v>54</v>
      </c>
      <c r="B64" s="266" t="s">
        <v>306</v>
      </c>
      <c r="C64" s="257">
        <v>2877</v>
      </c>
      <c r="D64" s="258">
        <v>2876.15</v>
      </c>
      <c r="E64" s="258">
        <v>2863.3</v>
      </c>
      <c r="F64" s="258">
        <v>2849.6</v>
      </c>
      <c r="G64" s="258">
        <v>2836.75</v>
      </c>
      <c r="H64" s="258">
        <v>2889.8500000000004</v>
      </c>
      <c r="I64" s="258">
        <v>2902.7</v>
      </c>
      <c r="J64" s="258">
        <v>2916.4000000000005</v>
      </c>
      <c r="K64" s="257">
        <v>2889</v>
      </c>
      <c r="L64" s="257">
        <v>2862.45</v>
      </c>
      <c r="M64" s="257">
        <v>0.19294</v>
      </c>
      <c r="N64" s="1"/>
      <c r="O64" s="1"/>
    </row>
    <row r="65" spans="1:15" ht="12.75" customHeight="1">
      <c r="A65" s="30">
        <v>55</v>
      </c>
      <c r="B65" s="266" t="s">
        <v>66</v>
      </c>
      <c r="C65" s="257">
        <v>2083.5500000000002</v>
      </c>
      <c r="D65" s="258">
        <v>2077.1666666666665</v>
      </c>
      <c r="E65" s="258">
        <v>2066.3833333333332</v>
      </c>
      <c r="F65" s="258">
        <v>2049.2166666666667</v>
      </c>
      <c r="G65" s="258">
        <v>2038.4333333333334</v>
      </c>
      <c r="H65" s="258">
        <v>2094.333333333333</v>
      </c>
      <c r="I65" s="258">
        <v>2105.1166666666668</v>
      </c>
      <c r="J65" s="258">
        <v>2122.2833333333328</v>
      </c>
      <c r="K65" s="257">
        <v>2087.9499999999998</v>
      </c>
      <c r="L65" s="257">
        <v>2060</v>
      </c>
      <c r="M65" s="257">
        <v>1.2942199999999999</v>
      </c>
      <c r="N65" s="1"/>
      <c r="O65" s="1"/>
    </row>
    <row r="66" spans="1:15" ht="12.75" customHeight="1">
      <c r="A66" s="30">
        <v>56</v>
      </c>
      <c r="B66" s="266" t="s">
        <v>307</v>
      </c>
      <c r="C66" s="257">
        <v>378.1</v>
      </c>
      <c r="D66" s="258">
        <v>376.90000000000003</v>
      </c>
      <c r="E66" s="258">
        <v>374.30000000000007</v>
      </c>
      <c r="F66" s="258">
        <v>370.50000000000006</v>
      </c>
      <c r="G66" s="258">
        <v>367.90000000000009</v>
      </c>
      <c r="H66" s="258">
        <v>380.70000000000005</v>
      </c>
      <c r="I66" s="258">
        <v>383.30000000000007</v>
      </c>
      <c r="J66" s="258">
        <v>387.1</v>
      </c>
      <c r="K66" s="257">
        <v>379.5</v>
      </c>
      <c r="L66" s="257">
        <v>373.1</v>
      </c>
      <c r="M66" s="257">
        <v>5.8444799999999999</v>
      </c>
      <c r="N66" s="1"/>
      <c r="O66" s="1"/>
    </row>
    <row r="67" spans="1:15" ht="12.75" customHeight="1">
      <c r="A67" s="30">
        <v>57</v>
      </c>
      <c r="B67" s="266" t="s">
        <v>67</v>
      </c>
      <c r="C67" s="257">
        <v>251.5</v>
      </c>
      <c r="D67" s="258">
        <v>250.18333333333331</v>
      </c>
      <c r="E67" s="258">
        <v>248.06666666666661</v>
      </c>
      <c r="F67" s="258">
        <v>244.6333333333333</v>
      </c>
      <c r="G67" s="258">
        <v>242.51666666666659</v>
      </c>
      <c r="H67" s="258">
        <v>253.61666666666662</v>
      </c>
      <c r="I67" s="258">
        <v>255.73333333333335</v>
      </c>
      <c r="J67" s="258">
        <v>259.16666666666663</v>
      </c>
      <c r="K67" s="257">
        <v>252.3</v>
      </c>
      <c r="L67" s="257">
        <v>246.75</v>
      </c>
      <c r="M67" s="257">
        <v>83.855419999999995</v>
      </c>
      <c r="N67" s="1"/>
      <c r="O67" s="1"/>
    </row>
    <row r="68" spans="1:15" ht="12.75" customHeight="1">
      <c r="A68" s="30">
        <v>58</v>
      </c>
      <c r="B68" s="266" t="s">
        <v>68</v>
      </c>
      <c r="C68" s="257">
        <v>188.25</v>
      </c>
      <c r="D68" s="258">
        <v>184.75</v>
      </c>
      <c r="E68" s="258">
        <v>180.1</v>
      </c>
      <c r="F68" s="258">
        <v>171.95</v>
      </c>
      <c r="G68" s="258">
        <v>167.29999999999998</v>
      </c>
      <c r="H68" s="258">
        <v>192.9</v>
      </c>
      <c r="I68" s="258">
        <v>197.54999999999998</v>
      </c>
      <c r="J68" s="258">
        <v>205.70000000000002</v>
      </c>
      <c r="K68" s="257">
        <v>189.4</v>
      </c>
      <c r="L68" s="257">
        <v>176.6</v>
      </c>
      <c r="M68" s="257">
        <v>930.33779000000004</v>
      </c>
      <c r="N68" s="1"/>
      <c r="O68" s="1"/>
    </row>
    <row r="69" spans="1:15" ht="12.75" customHeight="1">
      <c r="A69" s="30">
        <v>59</v>
      </c>
      <c r="B69" s="266" t="s">
        <v>244</v>
      </c>
      <c r="C69" s="257">
        <v>100.2</v>
      </c>
      <c r="D69" s="258">
        <v>98.283333333333346</v>
      </c>
      <c r="E69" s="258">
        <v>95.366666666666688</v>
      </c>
      <c r="F69" s="258">
        <v>90.533333333333346</v>
      </c>
      <c r="G69" s="258">
        <v>87.616666666666688</v>
      </c>
      <c r="H69" s="258">
        <v>103.11666666666669</v>
      </c>
      <c r="I69" s="258">
        <v>106.03333333333335</v>
      </c>
      <c r="J69" s="258">
        <v>110.86666666666669</v>
      </c>
      <c r="K69" s="257">
        <v>101.2</v>
      </c>
      <c r="L69" s="257">
        <v>93.45</v>
      </c>
      <c r="M69" s="257">
        <v>659.38067999999998</v>
      </c>
      <c r="N69" s="1"/>
      <c r="O69" s="1"/>
    </row>
    <row r="70" spans="1:15" ht="12.75" customHeight="1">
      <c r="A70" s="30">
        <v>60</v>
      </c>
      <c r="B70" s="266" t="s">
        <v>308</v>
      </c>
      <c r="C70" s="257">
        <v>30.05</v>
      </c>
      <c r="D70" s="258">
        <v>29.716666666666669</v>
      </c>
      <c r="E70" s="258">
        <v>28.983333333333338</v>
      </c>
      <c r="F70" s="258">
        <v>27.916666666666668</v>
      </c>
      <c r="G70" s="258">
        <v>27.183333333333337</v>
      </c>
      <c r="H70" s="258">
        <v>30.783333333333339</v>
      </c>
      <c r="I70" s="258">
        <v>31.516666666666673</v>
      </c>
      <c r="J70" s="258">
        <v>32.583333333333343</v>
      </c>
      <c r="K70" s="257">
        <v>30.45</v>
      </c>
      <c r="L70" s="257">
        <v>28.65</v>
      </c>
      <c r="M70" s="257">
        <v>605.26041999999995</v>
      </c>
      <c r="N70" s="1"/>
      <c r="O70" s="1"/>
    </row>
    <row r="71" spans="1:15" ht="12.75" customHeight="1">
      <c r="A71" s="30">
        <v>61</v>
      </c>
      <c r="B71" s="266" t="s">
        <v>69</v>
      </c>
      <c r="C71" s="257">
        <v>1675.65</v>
      </c>
      <c r="D71" s="258">
        <v>1681.3</v>
      </c>
      <c r="E71" s="258">
        <v>1665.75</v>
      </c>
      <c r="F71" s="258">
        <v>1655.8500000000001</v>
      </c>
      <c r="G71" s="258">
        <v>1640.3000000000002</v>
      </c>
      <c r="H71" s="258">
        <v>1691.1999999999998</v>
      </c>
      <c r="I71" s="258">
        <v>1706.7499999999995</v>
      </c>
      <c r="J71" s="258">
        <v>1716.6499999999996</v>
      </c>
      <c r="K71" s="257">
        <v>1696.85</v>
      </c>
      <c r="L71" s="257">
        <v>1671.4</v>
      </c>
      <c r="M71" s="257">
        <v>5.4167300000000003</v>
      </c>
      <c r="N71" s="1"/>
      <c r="O71" s="1"/>
    </row>
    <row r="72" spans="1:15" ht="12.75" customHeight="1">
      <c r="A72" s="30">
        <v>62</v>
      </c>
      <c r="B72" s="266" t="s">
        <v>309</v>
      </c>
      <c r="C72" s="257">
        <v>4780.6499999999996</v>
      </c>
      <c r="D72" s="258">
        <v>4753.6333333333341</v>
      </c>
      <c r="E72" s="258">
        <v>4713.7166666666681</v>
      </c>
      <c r="F72" s="258">
        <v>4646.7833333333338</v>
      </c>
      <c r="G72" s="258">
        <v>4606.8666666666677</v>
      </c>
      <c r="H72" s="258">
        <v>4820.5666666666684</v>
      </c>
      <c r="I72" s="258">
        <v>4860.4833333333345</v>
      </c>
      <c r="J72" s="258">
        <v>4927.4166666666688</v>
      </c>
      <c r="K72" s="257">
        <v>4793.55</v>
      </c>
      <c r="L72" s="257">
        <v>4686.7</v>
      </c>
      <c r="M72" s="257">
        <v>6.0019999999999997E-2</v>
      </c>
      <c r="N72" s="1"/>
      <c r="O72" s="1"/>
    </row>
    <row r="73" spans="1:15" ht="12.75" customHeight="1">
      <c r="A73" s="30">
        <v>63</v>
      </c>
      <c r="B73" s="266" t="s">
        <v>72</v>
      </c>
      <c r="C73" s="257">
        <v>619.29999999999995</v>
      </c>
      <c r="D73" s="258">
        <v>622</v>
      </c>
      <c r="E73" s="258">
        <v>614</v>
      </c>
      <c r="F73" s="258">
        <v>608.70000000000005</v>
      </c>
      <c r="G73" s="258">
        <v>600.70000000000005</v>
      </c>
      <c r="H73" s="258">
        <v>627.29999999999995</v>
      </c>
      <c r="I73" s="258">
        <v>635.29999999999995</v>
      </c>
      <c r="J73" s="258">
        <v>640.59999999999991</v>
      </c>
      <c r="K73" s="257">
        <v>630</v>
      </c>
      <c r="L73" s="257">
        <v>616.70000000000005</v>
      </c>
      <c r="M73" s="257">
        <v>6.3185399999999996</v>
      </c>
      <c r="N73" s="1"/>
      <c r="O73" s="1"/>
    </row>
    <row r="74" spans="1:15" ht="12.75" customHeight="1">
      <c r="A74" s="30">
        <v>64</v>
      </c>
      <c r="B74" s="266" t="s">
        <v>310</v>
      </c>
      <c r="C74" s="257">
        <v>983.6</v>
      </c>
      <c r="D74" s="258">
        <v>977.26666666666677</v>
      </c>
      <c r="E74" s="258">
        <v>966.33333333333348</v>
      </c>
      <c r="F74" s="258">
        <v>949.06666666666672</v>
      </c>
      <c r="G74" s="258">
        <v>938.13333333333344</v>
      </c>
      <c r="H74" s="258">
        <v>994.53333333333353</v>
      </c>
      <c r="I74" s="258">
        <v>1005.4666666666667</v>
      </c>
      <c r="J74" s="258">
        <v>1022.7333333333336</v>
      </c>
      <c r="K74" s="257">
        <v>988.2</v>
      </c>
      <c r="L74" s="257">
        <v>960</v>
      </c>
      <c r="M74" s="257">
        <v>8.3800600000000003</v>
      </c>
      <c r="N74" s="1"/>
      <c r="O74" s="1"/>
    </row>
    <row r="75" spans="1:15" ht="12.75" customHeight="1">
      <c r="A75" s="30">
        <v>65</v>
      </c>
      <c r="B75" s="266" t="s">
        <v>71</v>
      </c>
      <c r="C75" s="257">
        <v>105.3</v>
      </c>
      <c r="D75" s="258">
        <v>105.01666666666667</v>
      </c>
      <c r="E75" s="258">
        <v>104.53333333333333</v>
      </c>
      <c r="F75" s="258">
        <v>103.76666666666667</v>
      </c>
      <c r="G75" s="258">
        <v>103.28333333333333</v>
      </c>
      <c r="H75" s="258">
        <v>105.78333333333333</v>
      </c>
      <c r="I75" s="258">
        <v>106.26666666666665</v>
      </c>
      <c r="J75" s="258">
        <v>107.03333333333333</v>
      </c>
      <c r="K75" s="257">
        <v>105.5</v>
      </c>
      <c r="L75" s="257">
        <v>104.25</v>
      </c>
      <c r="M75" s="257">
        <v>157.89329000000001</v>
      </c>
      <c r="N75" s="1"/>
      <c r="O75" s="1"/>
    </row>
    <row r="76" spans="1:15" ht="12.75" customHeight="1">
      <c r="A76" s="30">
        <v>66</v>
      </c>
      <c r="B76" s="266" t="s">
        <v>73</v>
      </c>
      <c r="C76" s="257">
        <v>871.35</v>
      </c>
      <c r="D76" s="258">
        <v>861.26666666666677</v>
      </c>
      <c r="E76" s="258">
        <v>844.08333333333348</v>
      </c>
      <c r="F76" s="258">
        <v>816.81666666666672</v>
      </c>
      <c r="G76" s="258">
        <v>799.63333333333344</v>
      </c>
      <c r="H76" s="258">
        <v>888.53333333333353</v>
      </c>
      <c r="I76" s="258">
        <v>905.7166666666667</v>
      </c>
      <c r="J76" s="258">
        <v>932.98333333333358</v>
      </c>
      <c r="K76" s="257">
        <v>878.45</v>
      </c>
      <c r="L76" s="257">
        <v>834</v>
      </c>
      <c r="M76" s="257">
        <v>26.18796</v>
      </c>
      <c r="N76" s="1"/>
      <c r="O76" s="1"/>
    </row>
    <row r="77" spans="1:15" ht="12.75" customHeight="1">
      <c r="A77" s="30">
        <v>67</v>
      </c>
      <c r="B77" s="266" t="s">
        <v>76</v>
      </c>
      <c r="C77" s="257">
        <v>87.45</v>
      </c>
      <c r="D77" s="258">
        <v>87.2</v>
      </c>
      <c r="E77" s="258">
        <v>86.15</v>
      </c>
      <c r="F77" s="258">
        <v>84.850000000000009</v>
      </c>
      <c r="G77" s="258">
        <v>83.800000000000011</v>
      </c>
      <c r="H77" s="258">
        <v>88.5</v>
      </c>
      <c r="I77" s="258">
        <v>89.549999999999983</v>
      </c>
      <c r="J77" s="258">
        <v>90.85</v>
      </c>
      <c r="K77" s="257">
        <v>88.25</v>
      </c>
      <c r="L77" s="257">
        <v>85.9</v>
      </c>
      <c r="M77" s="257">
        <v>253.51714000000001</v>
      </c>
      <c r="N77" s="1"/>
      <c r="O77" s="1"/>
    </row>
    <row r="78" spans="1:15" ht="12.75" customHeight="1">
      <c r="A78" s="30">
        <v>68</v>
      </c>
      <c r="B78" s="266" t="s">
        <v>80</v>
      </c>
      <c r="C78" s="257">
        <v>335.75</v>
      </c>
      <c r="D78" s="258">
        <v>335.2</v>
      </c>
      <c r="E78" s="258">
        <v>333.09999999999997</v>
      </c>
      <c r="F78" s="258">
        <v>330.45</v>
      </c>
      <c r="G78" s="258">
        <v>328.34999999999997</v>
      </c>
      <c r="H78" s="258">
        <v>337.84999999999997</v>
      </c>
      <c r="I78" s="258">
        <v>339.95</v>
      </c>
      <c r="J78" s="258">
        <v>342.59999999999997</v>
      </c>
      <c r="K78" s="257">
        <v>337.3</v>
      </c>
      <c r="L78" s="257">
        <v>332.55</v>
      </c>
      <c r="M78" s="257">
        <v>26.102260000000001</v>
      </c>
      <c r="N78" s="1"/>
      <c r="O78" s="1"/>
    </row>
    <row r="79" spans="1:15" ht="12.75" customHeight="1">
      <c r="A79" s="30">
        <v>69</v>
      </c>
      <c r="B79" s="266" t="s">
        <v>859</v>
      </c>
      <c r="C79" s="257">
        <v>10093.200000000001</v>
      </c>
      <c r="D79" s="258">
        <v>10117.066666666668</v>
      </c>
      <c r="E79" s="258">
        <v>10042.183333333334</v>
      </c>
      <c r="F79" s="258">
        <v>9991.1666666666661</v>
      </c>
      <c r="G79" s="258">
        <v>9916.2833333333328</v>
      </c>
      <c r="H79" s="258">
        <v>10168.083333333336</v>
      </c>
      <c r="I79" s="258">
        <v>10242.966666666671</v>
      </c>
      <c r="J79" s="258">
        <v>10293.983333333337</v>
      </c>
      <c r="K79" s="257">
        <v>10191.950000000001</v>
      </c>
      <c r="L79" s="257">
        <v>10066.049999999999</v>
      </c>
      <c r="M79" s="257">
        <v>5.1000000000000004E-3</v>
      </c>
      <c r="N79" s="1"/>
      <c r="O79" s="1"/>
    </row>
    <row r="80" spans="1:15" ht="12.75" customHeight="1">
      <c r="A80" s="30">
        <v>70</v>
      </c>
      <c r="B80" s="266" t="s">
        <v>75</v>
      </c>
      <c r="C80" s="257">
        <v>832.6</v>
      </c>
      <c r="D80" s="258">
        <v>833.03333333333342</v>
      </c>
      <c r="E80" s="258">
        <v>825.86666666666679</v>
      </c>
      <c r="F80" s="258">
        <v>819.13333333333333</v>
      </c>
      <c r="G80" s="258">
        <v>811.9666666666667</v>
      </c>
      <c r="H80" s="258">
        <v>839.76666666666688</v>
      </c>
      <c r="I80" s="258">
        <v>846.93333333333362</v>
      </c>
      <c r="J80" s="258">
        <v>853.66666666666697</v>
      </c>
      <c r="K80" s="257">
        <v>840.2</v>
      </c>
      <c r="L80" s="257">
        <v>826.3</v>
      </c>
      <c r="M80" s="257">
        <v>48.221789999999999</v>
      </c>
      <c r="N80" s="1"/>
      <c r="O80" s="1"/>
    </row>
    <row r="81" spans="1:15" ht="12.75" customHeight="1">
      <c r="A81" s="30">
        <v>71</v>
      </c>
      <c r="B81" s="266" t="s">
        <v>77</v>
      </c>
      <c r="C81" s="257">
        <v>275.55</v>
      </c>
      <c r="D81" s="258">
        <v>275.51666666666665</v>
      </c>
      <c r="E81" s="258">
        <v>273.0333333333333</v>
      </c>
      <c r="F81" s="258">
        <v>270.51666666666665</v>
      </c>
      <c r="G81" s="258">
        <v>268.0333333333333</v>
      </c>
      <c r="H81" s="258">
        <v>278.0333333333333</v>
      </c>
      <c r="I81" s="258">
        <v>280.51666666666665</v>
      </c>
      <c r="J81" s="258">
        <v>283.0333333333333</v>
      </c>
      <c r="K81" s="257">
        <v>278</v>
      </c>
      <c r="L81" s="257">
        <v>273</v>
      </c>
      <c r="M81" s="257">
        <v>12.615740000000001</v>
      </c>
      <c r="N81" s="1"/>
      <c r="O81" s="1"/>
    </row>
    <row r="82" spans="1:15" ht="12.75" customHeight="1">
      <c r="A82" s="30">
        <v>72</v>
      </c>
      <c r="B82" s="266" t="s">
        <v>311</v>
      </c>
      <c r="C82" s="257">
        <v>943.75</v>
      </c>
      <c r="D82" s="258">
        <v>947.9</v>
      </c>
      <c r="E82" s="258">
        <v>936.84999999999991</v>
      </c>
      <c r="F82" s="258">
        <v>929.94999999999993</v>
      </c>
      <c r="G82" s="258">
        <v>918.89999999999986</v>
      </c>
      <c r="H82" s="258">
        <v>954.8</v>
      </c>
      <c r="I82" s="258">
        <v>965.84999999999991</v>
      </c>
      <c r="J82" s="258">
        <v>972.75</v>
      </c>
      <c r="K82" s="257">
        <v>958.95</v>
      </c>
      <c r="L82" s="257">
        <v>941</v>
      </c>
      <c r="M82" s="257">
        <v>0.79042999999999997</v>
      </c>
      <c r="N82" s="1"/>
      <c r="O82" s="1"/>
    </row>
    <row r="83" spans="1:15" ht="12.75" customHeight="1">
      <c r="A83" s="30">
        <v>73</v>
      </c>
      <c r="B83" s="266" t="s">
        <v>312</v>
      </c>
      <c r="C83" s="257">
        <v>323.85000000000002</v>
      </c>
      <c r="D83" s="258">
        <v>321.5</v>
      </c>
      <c r="E83" s="258">
        <v>317.05</v>
      </c>
      <c r="F83" s="258">
        <v>310.25</v>
      </c>
      <c r="G83" s="258">
        <v>305.8</v>
      </c>
      <c r="H83" s="258">
        <v>328.3</v>
      </c>
      <c r="I83" s="258">
        <v>332.75000000000006</v>
      </c>
      <c r="J83" s="258">
        <v>339.55</v>
      </c>
      <c r="K83" s="257">
        <v>325.95</v>
      </c>
      <c r="L83" s="257">
        <v>314.7</v>
      </c>
      <c r="M83" s="257">
        <v>26.612880000000001</v>
      </c>
      <c r="N83" s="1"/>
      <c r="O83" s="1"/>
    </row>
    <row r="84" spans="1:15" ht="12.75" customHeight="1">
      <c r="A84" s="30">
        <v>74</v>
      </c>
      <c r="B84" s="266" t="s">
        <v>313</v>
      </c>
      <c r="C84" s="257">
        <v>7517</v>
      </c>
      <c r="D84" s="258">
        <v>7520.583333333333</v>
      </c>
      <c r="E84" s="258">
        <v>7407.1666666666661</v>
      </c>
      <c r="F84" s="258">
        <v>7297.333333333333</v>
      </c>
      <c r="G84" s="258">
        <v>7183.9166666666661</v>
      </c>
      <c r="H84" s="258">
        <v>7630.4166666666661</v>
      </c>
      <c r="I84" s="258">
        <v>7743.8333333333321</v>
      </c>
      <c r="J84" s="258">
        <v>7853.6666666666661</v>
      </c>
      <c r="K84" s="257">
        <v>7634</v>
      </c>
      <c r="L84" s="257">
        <v>7410.75</v>
      </c>
      <c r="M84" s="257">
        <v>0.55342999999999998</v>
      </c>
      <c r="N84" s="1"/>
      <c r="O84" s="1"/>
    </row>
    <row r="85" spans="1:15" ht="12.75" customHeight="1">
      <c r="A85" s="30">
        <v>75</v>
      </c>
      <c r="B85" s="266" t="s">
        <v>314</v>
      </c>
      <c r="C85" s="257">
        <v>1254.6500000000001</v>
      </c>
      <c r="D85" s="258">
        <v>1257.2666666666667</v>
      </c>
      <c r="E85" s="258">
        <v>1229.3833333333332</v>
      </c>
      <c r="F85" s="258">
        <v>1204.1166666666666</v>
      </c>
      <c r="G85" s="258">
        <v>1176.2333333333331</v>
      </c>
      <c r="H85" s="258">
        <v>1282.5333333333333</v>
      </c>
      <c r="I85" s="258">
        <v>1310.416666666667</v>
      </c>
      <c r="J85" s="258">
        <v>1335.6833333333334</v>
      </c>
      <c r="K85" s="257">
        <v>1285.1500000000001</v>
      </c>
      <c r="L85" s="257">
        <v>1232</v>
      </c>
      <c r="M85" s="257">
        <v>0.70006000000000002</v>
      </c>
      <c r="N85" s="1"/>
      <c r="O85" s="1"/>
    </row>
    <row r="86" spans="1:15" ht="12.75" customHeight="1">
      <c r="A86" s="30">
        <v>76</v>
      </c>
      <c r="B86" s="266" t="s">
        <v>245</v>
      </c>
      <c r="C86" s="257">
        <v>1005.85</v>
      </c>
      <c r="D86" s="258">
        <v>1007.4333333333334</v>
      </c>
      <c r="E86" s="258">
        <v>989.9666666666667</v>
      </c>
      <c r="F86" s="258">
        <v>974.08333333333326</v>
      </c>
      <c r="G86" s="258">
        <v>956.61666666666656</v>
      </c>
      <c r="H86" s="258">
        <v>1023.3166666666668</v>
      </c>
      <c r="I86" s="258">
        <v>1040.7833333333335</v>
      </c>
      <c r="J86" s="258">
        <v>1056.666666666667</v>
      </c>
      <c r="K86" s="257">
        <v>1024.9000000000001</v>
      </c>
      <c r="L86" s="257">
        <v>991.55</v>
      </c>
      <c r="M86" s="257">
        <v>0.61253000000000002</v>
      </c>
      <c r="N86" s="1"/>
      <c r="O86" s="1"/>
    </row>
    <row r="87" spans="1:15" ht="12.75" customHeight="1">
      <c r="A87" s="30">
        <v>77</v>
      </c>
      <c r="B87" s="266" t="s">
        <v>816</v>
      </c>
      <c r="C87" s="257">
        <v>531.04999999999995</v>
      </c>
      <c r="D87" s="258">
        <v>534.18333333333328</v>
      </c>
      <c r="E87" s="258">
        <v>525.96666666666658</v>
      </c>
      <c r="F87" s="258">
        <v>520.88333333333333</v>
      </c>
      <c r="G87" s="258">
        <v>512.66666666666663</v>
      </c>
      <c r="H87" s="258">
        <v>539.26666666666654</v>
      </c>
      <c r="I87" s="258">
        <v>547.48333333333323</v>
      </c>
      <c r="J87" s="258">
        <v>552.56666666666649</v>
      </c>
      <c r="K87" s="257">
        <v>542.4</v>
      </c>
      <c r="L87" s="257">
        <v>529.1</v>
      </c>
      <c r="M87" s="257">
        <v>1.3714299999999999</v>
      </c>
      <c r="N87" s="1"/>
      <c r="O87" s="1"/>
    </row>
    <row r="88" spans="1:15" ht="12.75" customHeight="1">
      <c r="A88" s="30">
        <v>78</v>
      </c>
      <c r="B88" s="266" t="s">
        <v>78</v>
      </c>
      <c r="C88" s="257">
        <v>17454.8</v>
      </c>
      <c r="D88" s="258">
        <v>17336.283333333336</v>
      </c>
      <c r="E88" s="258">
        <v>17173.566666666673</v>
      </c>
      <c r="F88" s="258">
        <v>16892.333333333336</v>
      </c>
      <c r="G88" s="258">
        <v>16729.616666666672</v>
      </c>
      <c r="H88" s="258">
        <v>17617.516666666674</v>
      </c>
      <c r="I88" s="258">
        <v>17780.233333333341</v>
      </c>
      <c r="J88" s="258">
        <v>18061.466666666674</v>
      </c>
      <c r="K88" s="257">
        <v>17499</v>
      </c>
      <c r="L88" s="257">
        <v>17055.05</v>
      </c>
      <c r="M88" s="257">
        <v>0.59599000000000002</v>
      </c>
      <c r="N88" s="1"/>
      <c r="O88" s="1"/>
    </row>
    <row r="89" spans="1:15" ht="12.75" customHeight="1">
      <c r="A89" s="30">
        <v>79</v>
      </c>
      <c r="B89" s="266" t="s">
        <v>315</v>
      </c>
      <c r="C89" s="257">
        <v>481.75</v>
      </c>
      <c r="D89" s="258">
        <v>486.16666666666669</v>
      </c>
      <c r="E89" s="258">
        <v>473.58333333333337</v>
      </c>
      <c r="F89" s="258">
        <v>465.41666666666669</v>
      </c>
      <c r="G89" s="258">
        <v>452.83333333333337</v>
      </c>
      <c r="H89" s="258">
        <v>494.33333333333337</v>
      </c>
      <c r="I89" s="258">
        <v>506.91666666666674</v>
      </c>
      <c r="J89" s="258">
        <v>515.08333333333337</v>
      </c>
      <c r="K89" s="257">
        <v>498.75</v>
      </c>
      <c r="L89" s="257">
        <v>478</v>
      </c>
      <c r="M89" s="257">
        <v>1.62534</v>
      </c>
      <c r="N89" s="1"/>
      <c r="O89" s="1"/>
    </row>
    <row r="90" spans="1:15" ht="12.75" customHeight="1">
      <c r="A90" s="30">
        <v>80</v>
      </c>
      <c r="B90" s="266" t="s">
        <v>817</v>
      </c>
      <c r="C90" s="257">
        <v>35.25</v>
      </c>
      <c r="D90" s="258">
        <v>35.65</v>
      </c>
      <c r="E90" s="258">
        <v>34.299999999999997</v>
      </c>
      <c r="F90" s="258">
        <v>33.35</v>
      </c>
      <c r="G90" s="258">
        <v>32</v>
      </c>
      <c r="H90" s="258">
        <v>36.599999999999994</v>
      </c>
      <c r="I90" s="258">
        <v>37.950000000000003</v>
      </c>
      <c r="J90" s="258">
        <v>38.899999999999991</v>
      </c>
      <c r="K90" s="257">
        <v>37</v>
      </c>
      <c r="L90" s="257">
        <v>34.700000000000003</v>
      </c>
      <c r="M90" s="257">
        <v>301.52291000000002</v>
      </c>
      <c r="N90" s="1"/>
      <c r="O90" s="1"/>
    </row>
    <row r="91" spans="1:15" ht="12.75" customHeight="1">
      <c r="A91" s="30">
        <v>81</v>
      </c>
      <c r="B91" s="266" t="s">
        <v>81</v>
      </c>
      <c r="C91" s="257">
        <v>4394.8999999999996</v>
      </c>
      <c r="D91" s="258">
        <v>4407.25</v>
      </c>
      <c r="E91" s="258">
        <v>4371.8500000000004</v>
      </c>
      <c r="F91" s="258">
        <v>4348.8</v>
      </c>
      <c r="G91" s="258">
        <v>4313.4000000000005</v>
      </c>
      <c r="H91" s="258">
        <v>4430.3</v>
      </c>
      <c r="I91" s="258">
        <v>4465.7</v>
      </c>
      <c r="J91" s="258">
        <v>4488.75</v>
      </c>
      <c r="K91" s="257">
        <v>4442.6499999999996</v>
      </c>
      <c r="L91" s="257">
        <v>4384.2</v>
      </c>
      <c r="M91" s="257">
        <v>2.8242099999999999</v>
      </c>
      <c r="N91" s="1"/>
      <c r="O91" s="1"/>
    </row>
    <row r="92" spans="1:15" ht="12.75" customHeight="1">
      <c r="A92" s="30">
        <v>82</v>
      </c>
      <c r="B92" s="266" t="s">
        <v>818</v>
      </c>
      <c r="C92" s="257">
        <v>1154.8499999999999</v>
      </c>
      <c r="D92" s="258">
        <v>1164.5833333333333</v>
      </c>
      <c r="E92" s="258">
        <v>1141.1666666666665</v>
      </c>
      <c r="F92" s="258">
        <v>1127.4833333333333</v>
      </c>
      <c r="G92" s="258">
        <v>1104.0666666666666</v>
      </c>
      <c r="H92" s="258">
        <v>1178.2666666666664</v>
      </c>
      <c r="I92" s="258">
        <v>1201.6833333333329</v>
      </c>
      <c r="J92" s="258">
        <v>1215.3666666666663</v>
      </c>
      <c r="K92" s="257">
        <v>1188</v>
      </c>
      <c r="L92" s="257">
        <v>1150.9000000000001</v>
      </c>
      <c r="M92" s="257">
        <v>0.59906000000000004</v>
      </c>
      <c r="N92" s="1"/>
      <c r="O92" s="1"/>
    </row>
    <row r="93" spans="1:15" ht="12.75" customHeight="1">
      <c r="A93" s="30">
        <v>83</v>
      </c>
      <c r="B93" s="266" t="s">
        <v>316</v>
      </c>
      <c r="C93" s="257">
        <v>518.5</v>
      </c>
      <c r="D93" s="258">
        <v>517.01666666666665</v>
      </c>
      <c r="E93" s="258">
        <v>510.48333333333335</v>
      </c>
      <c r="F93" s="258">
        <v>502.4666666666667</v>
      </c>
      <c r="G93" s="258">
        <v>495.93333333333339</v>
      </c>
      <c r="H93" s="258">
        <v>525.0333333333333</v>
      </c>
      <c r="I93" s="258">
        <v>531.56666666666661</v>
      </c>
      <c r="J93" s="258">
        <v>539.58333333333326</v>
      </c>
      <c r="K93" s="257">
        <v>523.54999999999995</v>
      </c>
      <c r="L93" s="257">
        <v>509</v>
      </c>
      <c r="M93" s="257">
        <v>1.64442</v>
      </c>
      <c r="N93" s="1"/>
      <c r="O93" s="1"/>
    </row>
    <row r="94" spans="1:15" ht="12.75" customHeight="1">
      <c r="A94" s="30">
        <v>84</v>
      </c>
      <c r="B94" s="266" t="s">
        <v>246</v>
      </c>
      <c r="C94" s="257">
        <v>76.45</v>
      </c>
      <c r="D94" s="258">
        <v>76.399999999999991</v>
      </c>
      <c r="E94" s="258">
        <v>76.049999999999983</v>
      </c>
      <c r="F94" s="258">
        <v>75.649999999999991</v>
      </c>
      <c r="G94" s="258">
        <v>75.299999999999983</v>
      </c>
      <c r="H94" s="258">
        <v>76.799999999999983</v>
      </c>
      <c r="I94" s="258">
        <v>77.149999999999977</v>
      </c>
      <c r="J94" s="258">
        <v>77.549999999999983</v>
      </c>
      <c r="K94" s="257">
        <v>76.75</v>
      </c>
      <c r="L94" s="257">
        <v>76</v>
      </c>
      <c r="M94" s="257">
        <v>10.015790000000001</v>
      </c>
      <c r="N94" s="1"/>
      <c r="O94" s="1"/>
    </row>
    <row r="95" spans="1:15" ht="12.75" customHeight="1">
      <c r="A95" s="30">
        <v>85</v>
      </c>
      <c r="B95" s="266" t="s">
        <v>775</v>
      </c>
      <c r="C95" s="257">
        <v>276.14999999999998</v>
      </c>
      <c r="D95" s="258">
        <v>277.93333333333334</v>
      </c>
      <c r="E95" s="258">
        <v>273.36666666666667</v>
      </c>
      <c r="F95" s="258">
        <v>270.58333333333331</v>
      </c>
      <c r="G95" s="258">
        <v>266.01666666666665</v>
      </c>
      <c r="H95" s="258">
        <v>280.7166666666667</v>
      </c>
      <c r="I95" s="258">
        <v>285.28333333333342</v>
      </c>
      <c r="J95" s="258">
        <v>288.06666666666672</v>
      </c>
      <c r="K95" s="257">
        <v>282.5</v>
      </c>
      <c r="L95" s="257">
        <v>275.14999999999998</v>
      </c>
      <c r="M95" s="257">
        <v>6.2560599999999997</v>
      </c>
      <c r="N95" s="1"/>
      <c r="O95" s="1"/>
    </row>
    <row r="96" spans="1:15" ht="12.75" customHeight="1">
      <c r="A96" s="30">
        <v>86</v>
      </c>
      <c r="B96" s="266" t="s">
        <v>317</v>
      </c>
      <c r="C96" s="257">
        <v>2870</v>
      </c>
      <c r="D96" s="258">
        <v>2870.6</v>
      </c>
      <c r="E96" s="258">
        <v>2826.2</v>
      </c>
      <c r="F96" s="258">
        <v>2782.4</v>
      </c>
      <c r="G96" s="258">
        <v>2738</v>
      </c>
      <c r="H96" s="258">
        <v>2914.3999999999996</v>
      </c>
      <c r="I96" s="258">
        <v>2958.8</v>
      </c>
      <c r="J96" s="258">
        <v>3002.5999999999995</v>
      </c>
      <c r="K96" s="257">
        <v>2915</v>
      </c>
      <c r="L96" s="257">
        <v>2826.8</v>
      </c>
      <c r="M96" s="257">
        <v>0.55062</v>
      </c>
      <c r="N96" s="1"/>
      <c r="O96" s="1"/>
    </row>
    <row r="97" spans="1:15" ht="12.75" customHeight="1">
      <c r="A97" s="30">
        <v>87</v>
      </c>
      <c r="B97" s="266" t="s">
        <v>318</v>
      </c>
      <c r="C97" s="257">
        <v>231.85</v>
      </c>
      <c r="D97" s="258">
        <v>230.58333333333334</v>
      </c>
      <c r="E97" s="258">
        <v>227.2166666666667</v>
      </c>
      <c r="F97" s="258">
        <v>222.58333333333334</v>
      </c>
      <c r="G97" s="258">
        <v>219.2166666666667</v>
      </c>
      <c r="H97" s="258">
        <v>235.2166666666667</v>
      </c>
      <c r="I97" s="258">
        <v>238.58333333333331</v>
      </c>
      <c r="J97" s="258">
        <v>243.2166666666667</v>
      </c>
      <c r="K97" s="257">
        <v>233.95</v>
      </c>
      <c r="L97" s="257">
        <v>225.95</v>
      </c>
      <c r="M97" s="257">
        <v>6.3529600000000004</v>
      </c>
      <c r="N97" s="1"/>
      <c r="O97" s="1"/>
    </row>
    <row r="98" spans="1:15" ht="12.75" customHeight="1">
      <c r="A98" s="30">
        <v>88</v>
      </c>
      <c r="B98" s="266" t="s">
        <v>860</v>
      </c>
      <c r="C98" s="257">
        <v>462.7</v>
      </c>
      <c r="D98" s="258">
        <v>460.68333333333334</v>
      </c>
      <c r="E98" s="258">
        <v>451.4666666666667</v>
      </c>
      <c r="F98" s="258">
        <v>440.23333333333335</v>
      </c>
      <c r="G98" s="258">
        <v>431.01666666666671</v>
      </c>
      <c r="H98" s="258">
        <v>471.91666666666669</v>
      </c>
      <c r="I98" s="258">
        <v>481.13333333333327</v>
      </c>
      <c r="J98" s="258">
        <v>492.36666666666667</v>
      </c>
      <c r="K98" s="257">
        <v>469.9</v>
      </c>
      <c r="L98" s="257">
        <v>449.45</v>
      </c>
      <c r="M98" s="257">
        <v>5.3259299999999996</v>
      </c>
      <c r="N98" s="1"/>
      <c r="O98" s="1"/>
    </row>
    <row r="99" spans="1:15" ht="12.75" customHeight="1">
      <c r="A99" s="30">
        <v>89</v>
      </c>
      <c r="B99" s="266" t="s">
        <v>319</v>
      </c>
      <c r="C99" s="257">
        <v>556.35</v>
      </c>
      <c r="D99" s="258">
        <v>555</v>
      </c>
      <c r="E99" s="258">
        <v>549.4</v>
      </c>
      <c r="F99" s="258">
        <v>542.44999999999993</v>
      </c>
      <c r="G99" s="258">
        <v>536.84999999999991</v>
      </c>
      <c r="H99" s="258">
        <v>561.95000000000005</v>
      </c>
      <c r="I99" s="258">
        <v>567.54999999999995</v>
      </c>
      <c r="J99" s="258">
        <v>574.50000000000011</v>
      </c>
      <c r="K99" s="257">
        <v>560.6</v>
      </c>
      <c r="L99" s="257">
        <v>548.04999999999995</v>
      </c>
      <c r="M99" s="257">
        <v>4.8643900000000002</v>
      </c>
      <c r="N99" s="1"/>
      <c r="O99" s="1"/>
    </row>
    <row r="100" spans="1:15" ht="12.75" customHeight="1">
      <c r="A100" s="30">
        <v>90</v>
      </c>
      <c r="B100" s="266" t="s">
        <v>82</v>
      </c>
      <c r="C100" s="257">
        <v>324.39999999999998</v>
      </c>
      <c r="D100" s="258">
        <v>321.49999999999994</v>
      </c>
      <c r="E100" s="258">
        <v>317.0499999999999</v>
      </c>
      <c r="F100" s="258">
        <v>309.69999999999993</v>
      </c>
      <c r="G100" s="258">
        <v>305.24999999999989</v>
      </c>
      <c r="H100" s="258">
        <v>328.84999999999991</v>
      </c>
      <c r="I100" s="258">
        <v>333.29999999999995</v>
      </c>
      <c r="J100" s="258">
        <v>340.64999999999992</v>
      </c>
      <c r="K100" s="257">
        <v>325.95</v>
      </c>
      <c r="L100" s="257">
        <v>314.14999999999998</v>
      </c>
      <c r="M100" s="257">
        <v>152.58851999999999</v>
      </c>
      <c r="N100" s="1"/>
      <c r="O100" s="1"/>
    </row>
    <row r="101" spans="1:15" ht="12.75" customHeight="1">
      <c r="A101" s="30">
        <v>91</v>
      </c>
      <c r="B101" s="266" t="s">
        <v>320</v>
      </c>
      <c r="C101" s="257">
        <v>746.75</v>
      </c>
      <c r="D101" s="258">
        <v>745.91666666666663</v>
      </c>
      <c r="E101" s="258">
        <v>740.88333333333321</v>
      </c>
      <c r="F101" s="258">
        <v>735.01666666666654</v>
      </c>
      <c r="G101" s="258">
        <v>729.98333333333312</v>
      </c>
      <c r="H101" s="258">
        <v>751.7833333333333</v>
      </c>
      <c r="I101" s="258">
        <v>756.81666666666683</v>
      </c>
      <c r="J101" s="258">
        <v>762.68333333333339</v>
      </c>
      <c r="K101" s="257">
        <v>750.95</v>
      </c>
      <c r="L101" s="257">
        <v>740.05</v>
      </c>
      <c r="M101" s="257">
        <v>0.27890999999999999</v>
      </c>
      <c r="N101" s="1"/>
      <c r="O101" s="1"/>
    </row>
    <row r="102" spans="1:15" ht="12.75" customHeight="1">
      <c r="A102" s="30">
        <v>92</v>
      </c>
      <c r="B102" s="266" t="s">
        <v>321</v>
      </c>
      <c r="C102" s="257">
        <v>755.15</v>
      </c>
      <c r="D102" s="258">
        <v>761.0333333333333</v>
      </c>
      <c r="E102" s="258">
        <v>749.11666666666656</v>
      </c>
      <c r="F102" s="258">
        <v>743.08333333333326</v>
      </c>
      <c r="G102" s="258">
        <v>731.16666666666652</v>
      </c>
      <c r="H102" s="258">
        <v>767.06666666666661</v>
      </c>
      <c r="I102" s="258">
        <v>778.98333333333335</v>
      </c>
      <c r="J102" s="258">
        <v>785.01666666666665</v>
      </c>
      <c r="K102" s="257">
        <v>772.95</v>
      </c>
      <c r="L102" s="257">
        <v>755</v>
      </c>
      <c r="M102" s="257">
        <v>1.01475</v>
      </c>
      <c r="N102" s="1"/>
      <c r="O102" s="1"/>
    </row>
    <row r="103" spans="1:15" ht="12.75" customHeight="1">
      <c r="A103" s="30">
        <v>93</v>
      </c>
      <c r="B103" s="266" t="s">
        <v>322</v>
      </c>
      <c r="C103" s="257">
        <v>837.95</v>
      </c>
      <c r="D103" s="258">
        <v>837.9</v>
      </c>
      <c r="E103" s="258">
        <v>833.05</v>
      </c>
      <c r="F103" s="258">
        <v>828.15</v>
      </c>
      <c r="G103" s="258">
        <v>823.3</v>
      </c>
      <c r="H103" s="258">
        <v>842.8</v>
      </c>
      <c r="I103" s="258">
        <v>847.65000000000009</v>
      </c>
      <c r="J103" s="258">
        <v>852.55</v>
      </c>
      <c r="K103" s="257">
        <v>842.75</v>
      </c>
      <c r="L103" s="257">
        <v>833</v>
      </c>
      <c r="M103" s="257">
        <v>0.24321000000000001</v>
      </c>
      <c r="N103" s="1"/>
      <c r="O103" s="1"/>
    </row>
    <row r="104" spans="1:15" ht="12.75" customHeight="1">
      <c r="A104" s="30">
        <v>94</v>
      </c>
      <c r="B104" s="266" t="s">
        <v>247</v>
      </c>
      <c r="C104" s="257">
        <v>131.19999999999999</v>
      </c>
      <c r="D104" s="258">
        <v>130.48333333333332</v>
      </c>
      <c r="E104" s="258">
        <v>128.96666666666664</v>
      </c>
      <c r="F104" s="258">
        <v>126.73333333333332</v>
      </c>
      <c r="G104" s="258">
        <v>125.21666666666664</v>
      </c>
      <c r="H104" s="258">
        <v>132.71666666666664</v>
      </c>
      <c r="I104" s="258">
        <v>134.23333333333335</v>
      </c>
      <c r="J104" s="258">
        <v>136.46666666666664</v>
      </c>
      <c r="K104" s="257">
        <v>132</v>
      </c>
      <c r="L104" s="257">
        <v>128.25</v>
      </c>
      <c r="M104" s="257">
        <v>8.7873599999999996</v>
      </c>
      <c r="N104" s="1"/>
      <c r="O104" s="1"/>
    </row>
    <row r="105" spans="1:15" ht="12.75" customHeight="1">
      <c r="A105" s="30">
        <v>95</v>
      </c>
      <c r="B105" s="266" t="s">
        <v>323</v>
      </c>
      <c r="C105" s="257">
        <v>1855.35</v>
      </c>
      <c r="D105" s="258">
        <v>1859.3500000000001</v>
      </c>
      <c r="E105" s="258">
        <v>1838.8000000000002</v>
      </c>
      <c r="F105" s="258">
        <v>1822.25</v>
      </c>
      <c r="G105" s="258">
        <v>1801.7</v>
      </c>
      <c r="H105" s="258">
        <v>1875.9000000000003</v>
      </c>
      <c r="I105" s="258">
        <v>1896.45</v>
      </c>
      <c r="J105" s="258">
        <v>1913.0000000000005</v>
      </c>
      <c r="K105" s="257">
        <v>1879.9</v>
      </c>
      <c r="L105" s="257">
        <v>1842.8</v>
      </c>
      <c r="M105" s="257">
        <v>0.72102999999999995</v>
      </c>
      <c r="N105" s="1"/>
      <c r="O105" s="1"/>
    </row>
    <row r="106" spans="1:15" ht="12.75" customHeight="1">
      <c r="A106" s="30">
        <v>96</v>
      </c>
      <c r="B106" s="266" t="s">
        <v>324</v>
      </c>
      <c r="C106" s="257">
        <v>31.55</v>
      </c>
      <c r="D106" s="258">
        <v>31.083333333333332</v>
      </c>
      <c r="E106" s="258">
        <v>28.916666666666664</v>
      </c>
      <c r="F106" s="258">
        <v>26.283333333333331</v>
      </c>
      <c r="G106" s="258">
        <v>24.116666666666664</v>
      </c>
      <c r="H106" s="258">
        <v>33.716666666666669</v>
      </c>
      <c r="I106" s="258">
        <v>35.883333333333326</v>
      </c>
      <c r="J106" s="258">
        <v>38.516666666666666</v>
      </c>
      <c r="K106" s="257">
        <v>33.25</v>
      </c>
      <c r="L106" s="257">
        <v>28.45</v>
      </c>
      <c r="M106" s="257">
        <v>1381.8877600000001</v>
      </c>
      <c r="N106" s="1"/>
      <c r="O106" s="1"/>
    </row>
    <row r="107" spans="1:15" ht="12.75" customHeight="1">
      <c r="A107" s="30">
        <v>97</v>
      </c>
      <c r="B107" s="266" t="s">
        <v>325</v>
      </c>
      <c r="C107" s="257">
        <v>1229.5999999999999</v>
      </c>
      <c r="D107" s="258">
        <v>1226.5333333333333</v>
      </c>
      <c r="E107" s="258">
        <v>1220.0666666666666</v>
      </c>
      <c r="F107" s="258">
        <v>1210.5333333333333</v>
      </c>
      <c r="G107" s="258">
        <v>1204.0666666666666</v>
      </c>
      <c r="H107" s="258">
        <v>1236.0666666666666</v>
      </c>
      <c r="I107" s="258">
        <v>1242.5333333333333</v>
      </c>
      <c r="J107" s="258">
        <v>1252.0666666666666</v>
      </c>
      <c r="K107" s="257">
        <v>1233</v>
      </c>
      <c r="L107" s="257">
        <v>1217</v>
      </c>
      <c r="M107" s="257">
        <v>2.2805</v>
      </c>
      <c r="N107" s="1"/>
      <c r="O107" s="1"/>
    </row>
    <row r="108" spans="1:15" ht="12.75" customHeight="1">
      <c r="A108" s="30">
        <v>98</v>
      </c>
      <c r="B108" s="266" t="s">
        <v>326</v>
      </c>
      <c r="C108" s="257">
        <v>565.1</v>
      </c>
      <c r="D108" s="258">
        <v>564.70000000000005</v>
      </c>
      <c r="E108" s="258">
        <v>559.45000000000005</v>
      </c>
      <c r="F108" s="258">
        <v>553.79999999999995</v>
      </c>
      <c r="G108" s="258">
        <v>548.54999999999995</v>
      </c>
      <c r="H108" s="258">
        <v>570.35000000000014</v>
      </c>
      <c r="I108" s="258">
        <v>575.60000000000014</v>
      </c>
      <c r="J108" s="258">
        <v>581.25000000000023</v>
      </c>
      <c r="K108" s="257">
        <v>569.95000000000005</v>
      </c>
      <c r="L108" s="257">
        <v>559.04999999999995</v>
      </c>
      <c r="M108" s="257">
        <v>1.12296</v>
      </c>
      <c r="N108" s="1"/>
      <c r="O108" s="1"/>
    </row>
    <row r="109" spans="1:15" ht="12.75" customHeight="1">
      <c r="A109" s="30">
        <v>99</v>
      </c>
      <c r="B109" s="266" t="s">
        <v>327</v>
      </c>
      <c r="C109" s="257">
        <v>772.2</v>
      </c>
      <c r="D109" s="258">
        <v>775.35</v>
      </c>
      <c r="E109" s="258">
        <v>763.7</v>
      </c>
      <c r="F109" s="258">
        <v>755.2</v>
      </c>
      <c r="G109" s="258">
        <v>743.55000000000007</v>
      </c>
      <c r="H109" s="258">
        <v>783.85</v>
      </c>
      <c r="I109" s="258">
        <v>795.49999999999989</v>
      </c>
      <c r="J109" s="258">
        <v>804</v>
      </c>
      <c r="K109" s="257">
        <v>787</v>
      </c>
      <c r="L109" s="257">
        <v>766.85</v>
      </c>
      <c r="M109" s="257">
        <v>1.70509</v>
      </c>
      <c r="N109" s="1"/>
      <c r="O109" s="1"/>
    </row>
    <row r="110" spans="1:15" ht="12.75" customHeight="1">
      <c r="A110" s="30">
        <v>100</v>
      </c>
      <c r="B110" s="266" t="s">
        <v>328</v>
      </c>
      <c r="C110" s="257">
        <v>5309.25</v>
      </c>
      <c r="D110" s="258">
        <v>5308.7333333333336</v>
      </c>
      <c r="E110" s="258">
        <v>5250.5166666666673</v>
      </c>
      <c r="F110" s="258">
        <v>5191.7833333333338</v>
      </c>
      <c r="G110" s="258">
        <v>5133.5666666666675</v>
      </c>
      <c r="H110" s="258">
        <v>5367.4666666666672</v>
      </c>
      <c r="I110" s="258">
        <v>5425.6833333333343</v>
      </c>
      <c r="J110" s="258">
        <v>5484.416666666667</v>
      </c>
      <c r="K110" s="257">
        <v>5366.95</v>
      </c>
      <c r="L110" s="257">
        <v>5250</v>
      </c>
      <c r="M110" s="257">
        <v>0.21572</v>
      </c>
      <c r="N110" s="1"/>
      <c r="O110" s="1"/>
    </row>
    <row r="111" spans="1:15" ht="12.75" customHeight="1">
      <c r="A111" s="30">
        <v>101</v>
      </c>
      <c r="B111" s="266" t="s">
        <v>329</v>
      </c>
      <c r="C111" s="257">
        <v>365.85</v>
      </c>
      <c r="D111" s="258">
        <v>365.88333333333338</v>
      </c>
      <c r="E111" s="258">
        <v>363.26666666666677</v>
      </c>
      <c r="F111" s="258">
        <v>360.68333333333339</v>
      </c>
      <c r="G111" s="258">
        <v>358.06666666666678</v>
      </c>
      <c r="H111" s="258">
        <v>368.46666666666675</v>
      </c>
      <c r="I111" s="258">
        <v>371.08333333333343</v>
      </c>
      <c r="J111" s="258">
        <v>373.66666666666674</v>
      </c>
      <c r="K111" s="257">
        <v>368.5</v>
      </c>
      <c r="L111" s="257">
        <v>363.3</v>
      </c>
      <c r="M111" s="257">
        <v>0.38871</v>
      </c>
      <c r="N111" s="1"/>
      <c r="O111" s="1"/>
    </row>
    <row r="112" spans="1:15" ht="12.75" customHeight="1">
      <c r="A112" s="30">
        <v>102</v>
      </c>
      <c r="B112" s="266" t="s">
        <v>330</v>
      </c>
      <c r="C112" s="257">
        <v>312.10000000000002</v>
      </c>
      <c r="D112" s="258">
        <v>311.75</v>
      </c>
      <c r="E112" s="258">
        <v>308.5</v>
      </c>
      <c r="F112" s="258">
        <v>304.89999999999998</v>
      </c>
      <c r="G112" s="258">
        <v>301.64999999999998</v>
      </c>
      <c r="H112" s="258">
        <v>315.35000000000002</v>
      </c>
      <c r="I112" s="258">
        <v>318.60000000000002</v>
      </c>
      <c r="J112" s="258">
        <v>322.20000000000005</v>
      </c>
      <c r="K112" s="257">
        <v>315</v>
      </c>
      <c r="L112" s="257">
        <v>308.14999999999998</v>
      </c>
      <c r="M112" s="257">
        <v>27.936309999999999</v>
      </c>
      <c r="N112" s="1"/>
      <c r="O112" s="1"/>
    </row>
    <row r="113" spans="1:15" ht="12.75" customHeight="1">
      <c r="A113" s="30">
        <v>103</v>
      </c>
      <c r="B113" s="266" t="s">
        <v>819</v>
      </c>
      <c r="C113" s="257">
        <v>466.3</v>
      </c>
      <c r="D113" s="258">
        <v>456.05</v>
      </c>
      <c r="E113" s="258">
        <v>436.3</v>
      </c>
      <c r="F113" s="258">
        <v>406.3</v>
      </c>
      <c r="G113" s="258">
        <v>386.55</v>
      </c>
      <c r="H113" s="258">
        <v>486.05</v>
      </c>
      <c r="I113" s="258">
        <v>505.8</v>
      </c>
      <c r="J113" s="258">
        <v>535.79999999999995</v>
      </c>
      <c r="K113" s="257">
        <v>475.8</v>
      </c>
      <c r="L113" s="257">
        <v>426.05</v>
      </c>
      <c r="M113" s="257">
        <v>13.86951</v>
      </c>
      <c r="N113" s="1"/>
      <c r="O113" s="1"/>
    </row>
    <row r="114" spans="1:15" ht="12.75" customHeight="1">
      <c r="A114" s="30">
        <v>104</v>
      </c>
      <c r="B114" s="266" t="s">
        <v>331</v>
      </c>
      <c r="C114" s="257">
        <v>609.5</v>
      </c>
      <c r="D114" s="258">
        <v>607.18333333333328</v>
      </c>
      <c r="E114" s="258">
        <v>603.26666666666654</v>
      </c>
      <c r="F114" s="258">
        <v>597.0333333333333</v>
      </c>
      <c r="G114" s="258">
        <v>593.11666666666656</v>
      </c>
      <c r="H114" s="258">
        <v>613.41666666666652</v>
      </c>
      <c r="I114" s="258">
        <v>617.33333333333326</v>
      </c>
      <c r="J114" s="258">
        <v>623.56666666666649</v>
      </c>
      <c r="K114" s="257">
        <v>611.1</v>
      </c>
      <c r="L114" s="257">
        <v>600.95000000000005</v>
      </c>
      <c r="M114" s="257">
        <v>0.19295000000000001</v>
      </c>
      <c r="N114" s="1"/>
      <c r="O114" s="1"/>
    </row>
    <row r="115" spans="1:15" ht="12.75" customHeight="1">
      <c r="A115" s="30">
        <v>105</v>
      </c>
      <c r="B115" s="266" t="s">
        <v>83</v>
      </c>
      <c r="C115" s="257">
        <v>742.85</v>
      </c>
      <c r="D115" s="258">
        <v>742.7166666666667</v>
      </c>
      <c r="E115" s="258">
        <v>734.88333333333344</v>
      </c>
      <c r="F115" s="258">
        <v>726.91666666666674</v>
      </c>
      <c r="G115" s="258">
        <v>719.08333333333348</v>
      </c>
      <c r="H115" s="258">
        <v>750.68333333333339</v>
      </c>
      <c r="I115" s="258">
        <v>758.51666666666665</v>
      </c>
      <c r="J115" s="258">
        <v>766.48333333333335</v>
      </c>
      <c r="K115" s="257">
        <v>750.55</v>
      </c>
      <c r="L115" s="257">
        <v>734.75</v>
      </c>
      <c r="M115" s="257">
        <v>13.104039999999999</v>
      </c>
      <c r="N115" s="1"/>
      <c r="O115" s="1"/>
    </row>
    <row r="116" spans="1:15" ht="12.75" customHeight="1">
      <c r="A116" s="30">
        <v>106</v>
      </c>
      <c r="B116" s="266" t="s">
        <v>84</v>
      </c>
      <c r="C116" s="257">
        <v>1107.5</v>
      </c>
      <c r="D116" s="258">
        <v>1107.8833333333334</v>
      </c>
      <c r="E116" s="258">
        <v>1102.7666666666669</v>
      </c>
      <c r="F116" s="258">
        <v>1098.0333333333335</v>
      </c>
      <c r="G116" s="258">
        <v>1092.916666666667</v>
      </c>
      <c r="H116" s="258">
        <v>1112.6166666666668</v>
      </c>
      <c r="I116" s="258">
        <v>1117.7333333333331</v>
      </c>
      <c r="J116" s="258">
        <v>1122.4666666666667</v>
      </c>
      <c r="K116" s="257">
        <v>1113</v>
      </c>
      <c r="L116" s="257">
        <v>1103.1500000000001</v>
      </c>
      <c r="M116" s="257">
        <v>8.0831499999999998</v>
      </c>
      <c r="N116" s="1"/>
      <c r="O116" s="1"/>
    </row>
    <row r="117" spans="1:15" ht="12.75" customHeight="1">
      <c r="A117" s="30">
        <v>107</v>
      </c>
      <c r="B117" s="266" t="s">
        <v>91</v>
      </c>
      <c r="C117" s="257">
        <v>196.1</v>
      </c>
      <c r="D117" s="258">
        <v>195.08333333333334</v>
      </c>
      <c r="E117" s="258">
        <v>193.01666666666668</v>
      </c>
      <c r="F117" s="258">
        <v>189.93333333333334</v>
      </c>
      <c r="G117" s="258">
        <v>187.86666666666667</v>
      </c>
      <c r="H117" s="258">
        <v>198.16666666666669</v>
      </c>
      <c r="I117" s="258">
        <v>200.23333333333335</v>
      </c>
      <c r="J117" s="258">
        <v>203.31666666666669</v>
      </c>
      <c r="K117" s="257">
        <v>197.15</v>
      </c>
      <c r="L117" s="257">
        <v>192</v>
      </c>
      <c r="M117" s="257">
        <v>22.987300000000001</v>
      </c>
      <c r="N117" s="1"/>
      <c r="O117" s="1"/>
    </row>
    <row r="118" spans="1:15" ht="12.75" customHeight="1">
      <c r="A118" s="30">
        <v>108</v>
      </c>
      <c r="B118" s="266" t="s">
        <v>809</v>
      </c>
      <c r="C118" s="257">
        <v>1574.65</v>
      </c>
      <c r="D118" s="258">
        <v>1568.2166666666665</v>
      </c>
      <c r="E118" s="258">
        <v>1546.4333333333329</v>
      </c>
      <c r="F118" s="258">
        <v>1518.2166666666665</v>
      </c>
      <c r="G118" s="258">
        <v>1496.4333333333329</v>
      </c>
      <c r="H118" s="258">
        <v>1596.4333333333329</v>
      </c>
      <c r="I118" s="258">
        <v>1618.2166666666662</v>
      </c>
      <c r="J118" s="258">
        <v>1646.4333333333329</v>
      </c>
      <c r="K118" s="257">
        <v>1590</v>
      </c>
      <c r="L118" s="257">
        <v>1540</v>
      </c>
      <c r="M118" s="257">
        <v>0.82225000000000004</v>
      </c>
      <c r="N118" s="1"/>
      <c r="O118" s="1"/>
    </row>
    <row r="119" spans="1:15" ht="12.75" customHeight="1">
      <c r="A119" s="30">
        <v>109</v>
      </c>
      <c r="B119" s="266" t="s">
        <v>85</v>
      </c>
      <c r="C119" s="257">
        <v>230.4</v>
      </c>
      <c r="D119" s="258">
        <v>230.21666666666667</v>
      </c>
      <c r="E119" s="258">
        <v>229.18333333333334</v>
      </c>
      <c r="F119" s="258">
        <v>227.96666666666667</v>
      </c>
      <c r="G119" s="258">
        <v>226.93333333333334</v>
      </c>
      <c r="H119" s="258">
        <v>231.43333333333334</v>
      </c>
      <c r="I119" s="258">
        <v>232.4666666666667</v>
      </c>
      <c r="J119" s="258">
        <v>233.68333333333334</v>
      </c>
      <c r="K119" s="257">
        <v>231.25</v>
      </c>
      <c r="L119" s="257">
        <v>229</v>
      </c>
      <c r="M119" s="257">
        <v>31.357060000000001</v>
      </c>
      <c r="N119" s="1"/>
      <c r="O119" s="1"/>
    </row>
    <row r="120" spans="1:15" ht="12.75" customHeight="1">
      <c r="A120" s="30">
        <v>110</v>
      </c>
      <c r="B120" s="266" t="s">
        <v>332</v>
      </c>
      <c r="C120" s="257">
        <v>632.25</v>
      </c>
      <c r="D120" s="258">
        <v>626.43333333333328</v>
      </c>
      <c r="E120" s="258">
        <v>610.86666666666656</v>
      </c>
      <c r="F120" s="258">
        <v>589.48333333333323</v>
      </c>
      <c r="G120" s="258">
        <v>573.91666666666652</v>
      </c>
      <c r="H120" s="258">
        <v>647.81666666666661</v>
      </c>
      <c r="I120" s="258">
        <v>663.38333333333344</v>
      </c>
      <c r="J120" s="258">
        <v>684.76666666666665</v>
      </c>
      <c r="K120" s="257">
        <v>642</v>
      </c>
      <c r="L120" s="257">
        <v>605.04999999999995</v>
      </c>
      <c r="M120" s="257">
        <v>29.893999999999998</v>
      </c>
      <c r="N120" s="1"/>
      <c r="O120" s="1"/>
    </row>
    <row r="121" spans="1:15" ht="12.75" customHeight="1">
      <c r="A121" s="30">
        <v>111</v>
      </c>
      <c r="B121" s="266" t="s">
        <v>87</v>
      </c>
      <c r="C121" s="257">
        <v>3985.8</v>
      </c>
      <c r="D121" s="258">
        <v>4003.9833333333336</v>
      </c>
      <c r="E121" s="258">
        <v>3956.8166666666671</v>
      </c>
      <c r="F121" s="258">
        <v>3927.8333333333335</v>
      </c>
      <c r="G121" s="258">
        <v>3880.666666666667</v>
      </c>
      <c r="H121" s="258">
        <v>4032.9666666666672</v>
      </c>
      <c r="I121" s="258">
        <v>4080.1333333333332</v>
      </c>
      <c r="J121" s="258">
        <v>4109.1166666666668</v>
      </c>
      <c r="K121" s="257">
        <v>4051.15</v>
      </c>
      <c r="L121" s="257">
        <v>3975</v>
      </c>
      <c r="M121" s="257">
        <v>2.2141799999999998</v>
      </c>
      <c r="N121" s="1"/>
      <c r="O121" s="1"/>
    </row>
    <row r="122" spans="1:15" ht="12.75" customHeight="1">
      <c r="A122" s="30">
        <v>112</v>
      </c>
      <c r="B122" s="266" t="s">
        <v>88</v>
      </c>
      <c r="C122" s="257">
        <v>1636.8</v>
      </c>
      <c r="D122" s="258">
        <v>1638.05</v>
      </c>
      <c r="E122" s="258">
        <v>1619.3999999999999</v>
      </c>
      <c r="F122" s="258">
        <v>1602</v>
      </c>
      <c r="G122" s="258">
        <v>1583.35</v>
      </c>
      <c r="H122" s="258">
        <v>1655.4499999999998</v>
      </c>
      <c r="I122" s="258">
        <v>1674.1</v>
      </c>
      <c r="J122" s="258">
        <v>1691.4999999999998</v>
      </c>
      <c r="K122" s="257">
        <v>1656.7</v>
      </c>
      <c r="L122" s="257">
        <v>1620.65</v>
      </c>
      <c r="M122" s="257">
        <v>6.7115400000000003</v>
      </c>
      <c r="N122" s="1"/>
      <c r="O122" s="1"/>
    </row>
    <row r="123" spans="1:15" ht="12.75" customHeight="1">
      <c r="A123" s="30">
        <v>113</v>
      </c>
      <c r="B123" s="266" t="s">
        <v>333</v>
      </c>
      <c r="C123" s="257">
        <v>2203.35</v>
      </c>
      <c r="D123" s="258">
        <v>2220.7166666666667</v>
      </c>
      <c r="E123" s="258">
        <v>2182.6333333333332</v>
      </c>
      <c r="F123" s="258">
        <v>2161.9166666666665</v>
      </c>
      <c r="G123" s="258">
        <v>2123.833333333333</v>
      </c>
      <c r="H123" s="258">
        <v>2241.4333333333334</v>
      </c>
      <c r="I123" s="258">
        <v>2279.5166666666664</v>
      </c>
      <c r="J123" s="258">
        <v>2300.2333333333336</v>
      </c>
      <c r="K123" s="257">
        <v>2258.8000000000002</v>
      </c>
      <c r="L123" s="257">
        <v>2200</v>
      </c>
      <c r="M123" s="257">
        <v>3.5799799999999999</v>
      </c>
      <c r="N123" s="1"/>
      <c r="O123" s="1"/>
    </row>
    <row r="124" spans="1:15" ht="12.75" customHeight="1">
      <c r="A124" s="30">
        <v>114</v>
      </c>
      <c r="B124" s="266" t="s">
        <v>89</v>
      </c>
      <c r="C124" s="257">
        <v>786.05</v>
      </c>
      <c r="D124" s="258">
        <v>781.7166666666667</v>
      </c>
      <c r="E124" s="258">
        <v>774.58333333333337</v>
      </c>
      <c r="F124" s="258">
        <v>763.11666666666667</v>
      </c>
      <c r="G124" s="258">
        <v>755.98333333333335</v>
      </c>
      <c r="H124" s="258">
        <v>793.18333333333339</v>
      </c>
      <c r="I124" s="258">
        <v>800.31666666666661</v>
      </c>
      <c r="J124" s="258">
        <v>811.78333333333342</v>
      </c>
      <c r="K124" s="257">
        <v>788.85</v>
      </c>
      <c r="L124" s="257">
        <v>770.25</v>
      </c>
      <c r="M124" s="257">
        <v>16.567530000000001</v>
      </c>
      <c r="N124" s="1"/>
      <c r="O124" s="1"/>
    </row>
    <row r="125" spans="1:15" ht="12.75" customHeight="1">
      <c r="A125" s="30">
        <v>115</v>
      </c>
      <c r="B125" s="266" t="s">
        <v>90</v>
      </c>
      <c r="C125" s="257">
        <v>966.25</v>
      </c>
      <c r="D125" s="258">
        <v>951.88333333333333</v>
      </c>
      <c r="E125" s="258">
        <v>934.06666666666661</v>
      </c>
      <c r="F125" s="258">
        <v>901.88333333333333</v>
      </c>
      <c r="G125" s="258">
        <v>884.06666666666661</v>
      </c>
      <c r="H125" s="258">
        <v>984.06666666666661</v>
      </c>
      <c r="I125" s="258">
        <v>1001.8833333333334</v>
      </c>
      <c r="J125" s="258">
        <v>1034.0666666666666</v>
      </c>
      <c r="K125" s="257">
        <v>969.7</v>
      </c>
      <c r="L125" s="257">
        <v>919.7</v>
      </c>
      <c r="M125" s="257">
        <v>20.159970000000001</v>
      </c>
      <c r="N125" s="1"/>
      <c r="O125" s="1"/>
    </row>
    <row r="126" spans="1:15" ht="12.75" customHeight="1">
      <c r="A126" s="30">
        <v>116</v>
      </c>
      <c r="B126" s="266" t="s">
        <v>334</v>
      </c>
      <c r="C126" s="257">
        <v>899.95</v>
      </c>
      <c r="D126" s="258">
        <v>904.36666666666667</v>
      </c>
      <c r="E126" s="258">
        <v>885.73333333333335</v>
      </c>
      <c r="F126" s="258">
        <v>871.51666666666665</v>
      </c>
      <c r="G126" s="258">
        <v>852.88333333333333</v>
      </c>
      <c r="H126" s="258">
        <v>918.58333333333337</v>
      </c>
      <c r="I126" s="258">
        <v>937.21666666666681</v>
      </c>
      <c r="J126" s="258">
        <v>951.43333333333339</v>
      </c>
      <c r="K126" s="257">
        <v>923</v>
      </c>
      <c r="L126" s="257">
        <v>890.15</v>
      </c>
      <c r="M126" s="257">
        <v>4.4106300000000003</v>
      </c>
      <c r="N126" s="1"/>
      <c r="O126" s="1"/>
    </row>
    <row r="127" spans="1:15" ht="12.75" customHeight="1">
      <c r="A127" s="30">
        <v>117</v>
      </c>
      <c r="B127" s="266" t="s">
        <v>248</v>
      </c>
      <c r="C127" s="257">
        <v>351.85</v>
      </c>
      <c r="D127" s="258">
        <v>353.73333333333329</v>
      </c>
      <c r="E127" s="258">
        <v>349.26666666666659</v>
      </c>
      <c r="F127" s="258">
        <v>346.68333333333328</v>
      </c>
      <c r="G127" s="258">
        <v>342.21666666666658</v>
      </c>
      <c r="H127" s="258">
        <v>356.31666666666661</v>
      </c>
      <c r="I127" s="258">
        <v>360.7833333333333</v>
      </c>
      <c r="J127" s="258">
        <v>363.36666666666662</v>
      </c>
      <c r="K127" s="257">
        <v>358.2</v>
      </c>
      <c r="L127" s="257">
        <v>351.15</v>
      </c>
      <c r="M127" s="257">
        <v>11.037269999999999</v>
      </c>
      <c r="N127" s="1"/>
      <c r="O127" s="1"/>
    </row>
    <row r="128" spans="1:15" ht="12.75" customHeight="1">
      <c r="A128" s="30">
        <v>118</v>
      </c>
      <c r="B128" s="266" t="s">
        <v>92</v>
      </c>
      <c r="C128" s="257">
        <v>1469</v>
      </c>
      <c r="D128" s="258">
        <v>1462.8999999999999</v>
      </c>
      <c r="E128" s="258">
        <v>1450.7999999999997</v>
      </c>
      <c r="F128" s="258">
        <v>1432.6</v>
      </c>
      <c r="G128" s="258">
        <v>1420.4999999999998</v>
      </c>
      <c r="H128" s="258">
        <v>1481.0999999999997</v>
      </c>
      <c r="I128" s="258">
        <v>1493.1999999999996</v>
      </c>
      <c r="J128" s="258">
        <v>1511.3999999999996</v>
      </c>
      <c r="K128" s="257">
        <v>1475</v>
      </c>
      <c r="L128" s="257">
        <v>1444.7</v>
      </c>
      <c r="M128" s="257">
        <v>4.8079400000000003</v>
      </c>
      <c r="N128" s="1"/>
      <c r="O128" s="1"/>
    </row>
    <row r="129" spans="1:15" ht="12.75" customHeight="1">
      <c r="A129" s="30">
        <v>119</v>
      </c>
      <c r="B129" s="266" t="s">
        <v>335</v>
      </c>
      <c r="C129" s="257">
        <v>839.05</v>
      </c>
      <c r="D129" s="258">
        <v>841.93333333333328</v>
      </c>
      <c r="E129" s="258">
        <v>833.96666666666658</v>
      </c>
      <c r="F129" s="258">
        <v>828.88333333333333</v>
      </c>
      <c r="G129" s="258">
        <v>820.91666666666663</v>
      </c>
      <c r="H129" s="258">
        <v>847.01666666666654</v>
      </c>
      <c r="I129" s="258">
        <v>854.98333333333323</v>
      </c>
      <c r="J129" s="258">
        <v>860.06666666666649</v>
      </c>
      <c r="K129" s="257">
        <v>849.9</v>
      </c>
      <c r="L129" s="257">
        <v>836.85</v>
      </c>
      <c r="M129" s="257">
        <v>0.67259000000000002</v>
      </c>
      <c r="N129" s="1"/>
      <c r="O129" s="1"/>
    </row>
    <row r="130" spans="1:15" ht="12.75" customHeight="1">
      <c r="A130" s="30">
        <v>120</v>
      </c>
      <c r="B130" s="266" t="s">
        <v>337</v>
      </c>
      <c r="C130" s="257">
        <v>891.35</v>
      </c>
      <c r="D130" s="258">
        <v>895.23333333333323</v>
      </c>
      <c r="E130" s="258">
        <v>884.11666666666645</v>
      </c>
      <c r="F130" s="258">
        <v>876.88333333333321</v>
      </c>
      <c r="G130" s="258">
        <v>865.76666666666642</v>
      </c>
      <c r="H130" s="258">
        <v>902.46666666666647</v>
      </c>
      <c r="I130" s="258">
        <v>913.58333333333326</v>
      </c>
      <c r="J130" s="258">
        <v>920.81666666666649</v>
      </c>
      <c r="K130" s="257">
        <v>906.35</v>
      </c>
      <c r="L130" s="257">
        <v>888</v>
      </c>
      <c r="M130" s="257">
        <v>0.18895000000000001</v>
      </c>
      <c r="N130" s="1"/>
      <c r="O130" s="1"/>
    </row>
    <row r="131" spans="1:15" ht="12.75" customHeight="1">
      <c r="A131" s="30">
        <v>121</v>
      </c>
      <c r="B131" s="266" t="s">
        <v>97</v>
      </c>
      <c r="C131" s="257">
        <v>404.95</v>
      </c>
      <c r="D131" s="258">
        <v>406.09999999999997</v>
      </c>
      <c r="E131" s="258">
        <v>401.49999999999994</v>
      </c>
      <c r="F131" s="258">
        <v>398.04999999999995</v>
      </c>
      <c r="G131" s="258">
        <v>393.44999999999993</v>
      </c>
      <c r="H131" s="258">
        <v>409.54999999999995</v>
      </c>
      <c r="I131" s="258">
        <v>414.15</v>
      </c>
      <c r="J131" s="258">
        <v>417.59999999999997</v>
      </c>
      <c r="K131" s="257">
        <v>410.7</v>
      </c>
      <c r="L131" s="257">
        <v>402.65</v>
      </c>
      <c r="M131" s="257">
        <v>21.549530000000001</v>
      </c>
      <c r="N131" s="1"/>
      <c r="O131" s="1"/>
    </row>
    <row r="132" spans="1:15" ht="12.75" customHeight="1">
      <c r="A132" s="30">
        <v>122</v>
      </c>
      <c r="B132" s="266" t="s">
        <v>93</v>
      </c>
      <c r="C132" s="257">
        <v>604.4</v>
      </c>
      <c r="D132" s="258">
        <v>603.4</v>
      </c>
      <c r="E132" s="258">
        <v>599.79999999999995</v>
      </c>
      <c r="F132" s="258">
        <v>595.19999999999993</v>
      </c>
      <c r="G132" s="258">
        <v>591.59999999999991</v>
      </c>
      <c r="H132" s="258">
        <v>608</v>
      </c>
      <c r="I132" s="258">
        <v>611.60000000000014</v>
      </c>
      <c r="J132" s="258">
        <v>616.20000000000005</v>
      </c>
      <c r="K132" s="257">
        <v>607</v>
      </c>
      <c r="L132" s="257">
        <v>598.79999999999995</v>
      </c>
      <c r="M132" s="257">
        <v>18.25451</v>
      </c>
      <c r="N132" s="1"/>
      <c r="O132" s="1"/>
    </row>
    <row r="133" spans="1:15" ht="12.75" customHeight="1">
      <c r="A133" s="30">
        <v>123</v>
      </c>
      <c r="B133" s="266" t="s">
        <v>249</v>
      </c>
      <c r="C133" s="257">
        <v>1853.15</v>
      </c>
      <c r="D133" s="258">
        <v>1854.75</v>
      </c>
      <c r="E133" s="258">
        <v>1834.5</v>
      </c>
      <c r="F133" s="258">
        <v>1815.85</v>
      </c>
      <c r="G133" s="258">
        <v>1795.6</v>
      </c>
      <c r="H133" s="258">
        <v>1873.4</v>
      </c>
      <c r="I133" s="258">
        <v>1893.65</v>
      </c>
      <c r="J133" s="258">
        <v>1912.3000000000002</v>
      </c>
      <c r="K133" s="257">
        <v>1875</v>
      </c>
      <c r="L133" s="257">
        <v>1836.1</v>
      </c>
      <c r="M133" s="257">
        <v>1.2955300000000001</v>
      </c>
      <c r="N133" s="1"/>
      <c r="O133" s="1"/>
    </row>
    <row r="134" spans="1:15" ht="12.75" customHeight="1">
      <c r="A134" s="30">
        <v>124</v>
      </c>
      <c r="B134" s="266" t="s">
        <v>861</v>
      </c>
      <c r="C134" s="257">
        <v>803</v>
      </c>
      <c r="D134" s="258">
        <v>807.11666666666667</v>
      </c>
      <c r="E134" s="258">
        <v>796.23333333333335</v>
      </c>
      <c r="F134" s="258">
        <v>789.4666666666667</v>
      </c>
      <c r="G134" s="258">
        <v>778.58333333333337</v>
      </c>
      <c r="H134" s="258">
        <v>813.88333333333333</v>
      </c>
      <c r="I134" s="258">
        <v>824.76666666666677</v>
      </c>
      <c r="J134" s="258">
        <v>831.5333333333333</v>
      </c>
      <c r="K134" s="257">
        <v>818</v>
      </c>
      <c r="L134" s="257">
        <v>800.35</v>
      </c>
      <c r="M134" s="257">
        <v>4.3299700000000003</v>
      </c>
      <c r="N134" s="1"/>
      <c r="O134" s="1"/>
    </row>
    <row r="135" spans="1:15" ht="12.75" customHeight="1">
      <c r="A135" s="30">
        <v>125</v>
      </c>
      <c r="B135" s="266" t="s">
        <v>94</v>
      </c>
      <c r="C135" s="257">
        <v>2239.5</v>
      </c>
      <c r="D135" s="258">
        <v>2233.8333333333335</v>
      </c>
      <c r="E135" s="258">
        <v>2217.666666666667</v>
      </c>
      <c r="F135" s="258">
        <v>2195.8333333333335</v>
      </c>
      <c r="G135" s="258">
        <v>2179.666666666667</v>
      </c>
      <c r="H135" s="258">
        <v>2255.666666666667</v>
      </c>
      <c r="I135" s="258">
        <v>2271.8333333333339</v>
      </c>
      <c r="J135" s="258">
        <v>2293.666666666667</v>
      </c>
      <c r="K135" s="257">
        <v>2250</v>
      </c>
      <c r="L135" s="257">
        <v>2212</v>
      </c>
      <c r="M135" s="257">
        <v>2.86192</v>
      </c>
      <c r="N135" s="1"/>
      <c r="O135" s="1"/>
    </row>
    <row r="136" spans="1:15" ht="12.75" customHeight="1">
      <c r="A136" s="30">
        <v>126</v>
      </c>
      <c r="B136" s="266" t="s">
        <v>854</v>
      </c>
      <c r="C136" s="257">
        <v>338.5</v>
      </c>
      <c r="D136" s="258">
        <v>339</v>
      </c>
      <c r="E136" s="258">
        <v>336.25</v>
      </c>
      <c r="F136" s="258">
        <v>334</v>
      </c>
      <c r="G136" s="258">
        <v>331.25</v>
      </c>
      <c r="H136" s="258">
        <v>341.25</v>
      </c>
      <c r="I136" s="258">
        <v>344</v>
      </c>
      <c r="J136" s="258">
        <v>346.25</v>
      </c>
      <c r="K136" s="257">
        <v>341.75</v>
      </c>
      <c r="L136" s="257">
        <v>336.75</v>
      </c>
      <c r="M136" s="257">
        <v>6.3249700000000004</v>
      </c>
      <c r="N136" s="1"/>
      <c r="O136" s="1"/>
    </row>
    <row r="137" spans="1:15" ht="12.75" customHeight="1">
      <c r="A137" s="30">
        <v>127</v>
      </c>
      <c r="B137" s="266" t="s">
        <v>338</v>
      </c>
      <c r="C137" s="257">
        <v>227.05</v>
      </c>
      <c r="D137" s="258">
        <v>226.96666666666667</v>
      </c>
      <c r="E137" s="258">
        <v>224.33333333333334</v>
      </c>
      <c r="F137" s="258">
        <v>221.61666666666667</v>
      </c>
      <c r="G137" s="258">
        <v>218.98333333333335</v>
      </c>
      <c r="H137" s="258">
        <v>229.68333333333334</v>
      </c>
      <c r="I137" s="258">
        <v>232.31666666666666</v>
      </c>
      <c r="J137" s="258">
        <v>235.03333333333333</v>
      </c>
      <c r="K137" s="257">
        <v>229.6</v>
      </c>
      <c r="L137" s="257">
        <v>224.25</v>
      </c>
      <c r="M137" s="257">
        <v>31.847090000000001</v>
      </c>
      <c r="N137" s="1"/>
      <c r="O137" s="1"/>
    </row>
    <row r="138" spans="1:15" ht="12.75" customHeight="1">
      <c r="A138" s="30">
        <v>128</v>
      </c>
      <c r="B138" s="266" t="s">
        <v>820</v>
      </c>
      <c r="C138" s="257">
        <v>189.15</v>
      </c>
      <c r="D138" s="258">
        <v>189.63333333333333</v>
      </c>
      <c r="E138" s="258">
        <v>186.51666666666665</v>
      </c>
      <c r="F138" s="258">
        <v>183.88333333333333</v>
      </c>
      <c r="G138" s="258">
        <v>180.76666666666665</v>
      </c>
      <c r="H138" s="258">
        <v>192.26666666666665</v>
      </c>
      <c r="I138" s="258">
        <v>195.38333333333333</v>
      </c>
      <c r="J138" s="258">
        <v>198.01666666666665</v>
      </c>
      <c r="K138" s="257">
        <v>192.75</v>
      </c>
      <c r="L138" s="257">
        <v>187</v>
      </c>
      <c r="M138" s="257">
        <v>12.38841</v>
      </c>
      <c r="N138" s="1"/>
      <c r="O138" s="1"/>
    </row>
    <row r="139" spans="1:15" ht="12.75" customHeight="1">
      <c r="A139" s="30">
        <v>129</v>
      </c>
      <c r="B139" s="266" t="s">
        <v>250</v>
      </c>
      <c r="C139" s="257">
        <v>43.7</v>
      </c>
      <c r="D139" s="258">
        <v>44.183333333333337</v>
      </c>
      <c r="E139" s="258">
        <v>42.916666666666671</v>
      </c>
      <c r="F139" s="258">
        <v>42.133333333333333</v>
      </c>
      <c r="G139" s="258">
        <v>40.866666666666667</v>
      </c>
      <c r="H139" s="258">
        <v>44.966666666666676</v>
      </c>
      <c r="I139" s="258">
        <v>46.233333333333341</v>
      </c>
      <c r="J139" s="258">
        <v>47.01666666666668</v>
      </c>
      <c r="K139" s="257">
        <v>45.45</v>
      </c>
      <c r="L139" s="257">
        <v>43.4</v>
      </c>
      <c r="M139" s="257">
        <v>24.579940000000001</v>
      </c>
      <c r="N139" s="1"/>
      <c r="O139" s="1"/>
    </row>
    <row r="140" spans="1:15" ht="12.75" customHeight="1">
      <c r="A140" s="30">
        <v>130</v>
      </c>
      <c r="B140" s="266" t="s">
        <v>339</v>
      </c>
      <c r="C140" s="257">
        <v>234.7</v>
      </c>
      <c r="D140" s="258">
        <v>236.18333333333331</v>
      </c>
      <c r="E140" s="258">
        <v>232.16666666666663</v>
      </c>
      <c r="F140" s="258">
        <v>229.63333333333333</v>
      </c>
      <c r="G140" s="258">
        <v>225.61666666666665</v>
      </c>
      <c r="H140" s="258">
        <v>238.71666666666661</v>
      </c>
      <c r="I140" s="258">
        <v>242.73333333333332</v>
      </c>
      <c r="J140" s="258">
        <v>245.26666666666659</v>
      </c>
      <c r="K140" s="257">
        <v>240.2</v>
      </c>
      <c r="L140" s="257">
        <v>233.65</v>
      </c>
      <c r="M140" s="257">
        <v>2.8027799999999998</v>
      </c>
      <c r="N140" s="1"/>
      <c r="O140" s="1"/>
    </row>
    <row r="141" spans="1:15" ht="12.75" customHeight="1">
      <c r="A141" s="30">
        <v>131</v>
      </c>
      <c r="B141" s="266" t="s">
        <v>95</v>
      </c>
      <c r="C141" s="257">
        <v>3287.45</v>
      </c>
      <c r="D141" s="258">
        <v>3307.6</v>
      </c>
      <c r="E141" s="258">
        <v>3264.35</v>
      </c>
      <c r="F141" s="258">
        <v>3241.25</v>
      </c>
      <c r="G141" s="258">
        <v>3198</v>
      </c>
      <c r="H141" s="258">
        <v>3330.7</v>
      </c>
      <c r="I141" s="258">
        <v>3373.95</v>
      </c>
      <c r="J141" s="258">
        <v>3397.0499999999997</v>
      </c>
      <c r="K141" s="257">
        <v>3350.85</v>
      </c>
      <c r="L141" s="257">
        <v>3284.5</v>
      </c>
      <c r="M141" s="257">
        <v>3.4788000000000001</v>
      </c>
      <c r="N141" s="1"/>
      <c r="O141" s="1"/>
    </row>
    <row r="142" spans="1:15" ht="12.75" customHeight="1">
      <c r="A142" s="30">
        <v>132</v>
      </c>
      <c r="B142" s="266" t="s">
        <v>251</v>
      </c>
      <c r="C142" s="257">
        <v>4164.25</v>
      </c>
      <c r="D142" s="258">
        <v>4196.4333333333334</v>
      </c>
      <c r="E142" s="258">
        <v>4107.8166666666666</v>
      </c>
      <c r="F142" s="258">
        <v>4051.3833333333332</v>
      </c>
      <c r="G142" s="258">
        <v>3962.7666666666664</v>
      </c>
      <c r="H142" s="258">
        <v>4252.8666666666668</v>
      </c>
      <c r="I142" s="258">
        <v>4341.4833333333336</v>
      </c>
      <c r="J142" s="258">
        <v>4397.916666666667</v>
      </c>
      <c r="K142" s="257">
        <v>4285.05</v>
      </c>
      <c r="L142" s="257">
        <v>4140</v>
      </c>
      <c r="M142" s="257">
        <v>1.8677900000000001</v>
      </c>
      <c r="N142" s="1"/>
      <c r="O142" s="1"/>
    </row>
    <row r="143" spans="1:15" ht="12.75" customHeight="1">
      <c r="A143" s="30">
        <v>133</v>
      </c>
      <c r="B143" s="266" t="s">
        <v>143</v>
      </c>
      <c r="C143" s="257">
        <v>2453.9499999999998</v>
      </c>
      <c r="D143" s="258">
        <v>2457.5833333333335</v>
      </c>
      <c r="E143" s="258">
        <v>2438.6166666666668</v>
      </c>
      <c r="F143" s="258">
        <v>2423.2833333333333</v>
      </c>
      <c r="G143" s="258">
        <v>2404.3166666666666</v>
      </c>
      <c r="H143" s="258">
        <v>2472.916666666667</v>
      </c>
      <c r="I143" s="258">
        <v>2491.8833333333332</v>
      </c>
      <c r="J143" s="258">
        <v>2507.2166666666672</v>
      </c>
      <c r="K143" s="257">
        <v>2476.5500000000002</v>
      </c>
      <c r="L143" s="257">
        <v>2442.25</v>
      </c>
      <c r="M143" s="257">
        <v>0.62844</v>
      </c>
      <c r="N143" s="1"/>
      <c r="O143" s="1"/>
    </row>
    <row r="144" spans="1:15" ht="12.75" customHeight="1">
      <c r="A144" s="30">
        <v>134</v>
      </c>
      <c r="B144" s="266" t="s">
        <v>98</v>
      </c>
      <c r="C144" s="257">
        <v>4356.2</v>
      </c>
      <c r="D144" s="258">
        <v>4355.5</v>
      </c>
      <c r="E144" s="258">
        <v>4331.75</v>
      </c>
      <c r="F144" s="258">
        <v>4307.3</v>
      </c>
      <c r="G144" s="258">
        <v>4283.55</v>
      </c>
      <c r="H144" s="258">
        <v>4379.95</v>
      </c>
      <c r="I144" s="258">
        <v>4403.7</v>
      </c>
      <c r="J144" s="258">
        <v>4428.1499999999996</v>
      </c>
      <c r="K144" s="257">
        <v>4379.25</v>
      </c>
      <c r="L144" s="257">
        <v>4331.05</v>
      </c>
      <c r="M144" s="257">
        <v>2.77325</v>
      </c>
      <c r="N144" s="1"/>
      <c r="O144" s="1"/>
    </row>
    <row r="145" spans="1:15" ht="12.75" customHeight="1">
      <c r="A145" s="30">
        <v>135</v>
      </c>
      <c r="B145" s="266" t="s">
        <v>340</v>
      </c>
      <c r="C145" s="257">
        <v>588.20000000000005</v>
      </c>
      <c r="D145" s="258">
        <v>591.23333333333335</v>
      </c>
      <c r="E145" s="258">
        <v>577.4666666666667</v>
      </c>
      <c r="F145" s="258">
        <v>566.73333333333335</v>
      </c>
      <c r="G145" s="258">
        <v>552.9666666666667</v>
      </c>
      <c r="H145" s="258">
        <v>601.9666666666667</v>
      </c>
      <c r="I145" s="258">
        <v>615.73333333333335</v>
      </c>
      <c r="J145" s="258">
        <v>626.4666666666667</v>
      </c>
      <c r="K145" s="257">
        <v>605</v>
      </c>
      <c r="L145" s="257">
        <v>580.5</v>
      </c>
      <c r="M145" s="257">
        <v>1.93438</v>
      </c>
      <c r="N145" s="1"/>
      <c r="O145" s="1"/>
    </row>
    <row r="146" spans="1:15" ht="12.75" customHeight="1">
      <c r="A146" s="30">
        <v>136</v>
      </c>
      <c r="B146" s="266" t="s">
        <v>341</v>
      </c>
      <c r="C146" s="257">
        <v>184.65</v>
      </c>
      <c r="D146" s="258">
        <v>183.94999999999996</v>
      </c>
      <c r="E146" s="258">
        <v>182.39999999999992</v>
      </c>
      <c r="F146" s="258">
        <v>180.14999999999995</v>
      </c>
      <c r="G146" s="258">
        <v>178.59999999999991</v>
      </c>
      <c r="H146" s="258">
        <v>186.19999999999993</v>
      </c>
      <c r="I146" s="258">
        <v>187.74999999999994</v>
      </c>
      <c r="J146" s="258">
        <v>189.99999999999994</v>
      </c>
      <c r="K146" s="257">
        <v>185.5</v>
      </c>
      <c r="L146" s="257">
        <v>181.7</v>
      </c>
      <c r="M146" s="257">
        <v>2.0373000000000001</v>
      </c>
      <c r="N146" s="1"/>
      <c r="O146" s="1"/>
    </row>
    <row r="147" spans="1:15" ht="12.75" customHeight="1">
      <c r="A147" s="30">
        <v>137</v>
      </c>
      <c r="B147" s="266" t="s">
        <v>342</v>
      </c>
      <c r="C147" s="257">
        <v>158.6</v>
      </c>
      <c r="D147" s="258">
        <v>159.36666666666665</v>
      </c>
      <c r="E147" s="258">
        <v>157.2833333333333</v>
      </c>
      <c r="F147" s="258">
        <v>155.96666666666667</v>
      </c>
      <c r="G147" s="258">
        <v>153.88333333333333</v>
      </c>
      <c r="H147" s="258">
        <v>160.68333333333328</v>
      </c>
      <c r="I147" s="258">
        <v>162.76666666666659</v>
      </c>
      <c r="J147" s="258">
        <v>164.08333333333326</v>
      </c>
      <c r="K147" s="257">
        <v>161.44999999999999</v>
      </c>
      <c r="L147" s="257">
        <v>158.05000000000001</v>
      </c>
      <c r="M147" s="257">
        <v>1.08711</v>
      </c>
      <c r="N147" s="1"/>
      <c r="O147" s="1"/>
    </row>
    <row r="148" spans="1:15" ht="12.75" customHeight="1">
      <c r="A148" s="30">
        <v>138</v>
      </c>
      <c r="B148" s="266" t="s">
        <v>821</v>
      </c>
      <c r="C148" s="257">
        <v>54.4</v>
      </c>
      <c r="D148" s="258">
        <v>55.04999999999999</v>
      </c>
      <c r="E148" s="258">
        <v>52.649999999999977</v>
      </c>
      <c r="F148" s="258">
        <v>50.899999999999984</v>
      </c>
      <c r="G148" s="258">
        <v>48.499999999999972</v>
      </c>
      <c r="H148" s="258">
        <v>56.799999999999983</v>
      </c>
      <c r="I148" s="258">
        <v>59.2</v>
      </c>
      <c r="J148" s="258">
        <v>60.949999999999989</v>
      </c>
      <c r="K148" s="257">
        <v>57.45</v>
      </c>
      <c r="L148" s="257">
        <v>53.3</v>
      </c>
      <c r="M148" s="257">
        <v>158.55615</v>
      </c>
      <c r="N148" s="1"/>
      <c r="O148" s="1"/>
    </row>
    <row r="149" spans="1:15" ht="12.75" customHeight="1">
      <c r="A149" s="30">
        <v>139</v>
      </c>
      <c r="B149" s="266" t="s">
        <v>343</v>
      </c>
      <c r="C149" s="257">
        <v>68.900000000000006</v>
      </c>
      <c r="D149" s="258">
        <v>68.833333333333329</v>
      </c>
      <c r="E149" s="258">
        <v>66.86666666666666</v>
      </c>
      <c r="F149" s="258">
        <v>64.833333333333329</v>
      </c>
      <c r="G149" s="258">
        <v>62.86666666666666</v>
      </c>
      <c r="H149" s="258">
        <v>70.86666666666666</v>
      </c>
      <c r="I149" s="258">
        <v>72.833333333333329</v>
      </c>
      <c r="J149" s="258">
        <v>74.86666666666666</v>
      </c>
      <c r="K149" s="257">
        <v>70.8</v>
      </c>
      <c r="L149" s="257">
        <v>66.8</v>
      </c>
      <c r="M149" s="257">
        <v>27.440670000000001</v>
      </c>
      <c r="N149" s="1"/>
      <c r="O149" s="1"/>
    </row>
    <row r="150" spans="1:15" ht="12.75" customHeight="1">
      <c r="A150" s="30">
        <v>140</v>
      </c>
      <c r="B150" s="266" t="s">
        <v>99</v>
      </c>
      <c r="C150" s="257">
        <v>3322.3</v>
      </c>
      <c r="D150" s="258">
        <v>3309.4333333333329</v>
      </c>
      <c r="E150" s="258">
        <v>3288.8666666666659</v>
      </c>
      <c r="F150" s="258">
        <v>3255.4333333333329</v>
      </c>
      <c r="G150" s="258">
        <v>3234.8666666666659</v>
      </c>
      <c r="H150" s="258">
        <v>3342.8666666666659</v>
      </c>
      <c r="I150" s="258">
        <v>3363.4333333333325</v>
      </c>
      <c r="J150" s="258">
        <v>3396.8666666666659</v>
      </c>
      <c r="K150" s="257">
        <v>3330</v>
      </c>
      <c r="L150" s="257">
        <v>3276</v>
      </c>
      <c r="M150" s="257">
        <v>8.6249000000000002</v>
      </c>
      <c r="N150" s="1"/>
      <c r="O150" s="1"/>
    </row>
    <row r="151" spans="1:15" ht="12.75" customHeight="1">
      <c r="A151" s="30">
        <v>141</v>
      </c>
      <c r="B151" s="266" t="s">
        <v>344</v>
      </c>
      <c r="C151" s="257">
        <v>527.65</v>
      </c>
      <c r="D151" s="258">
        <v>525.26666666666654</v>
      </c>
      <c r="E151" s="258">
        <v>518.73333333333312</v>
      </c>
      <c r="F151" s="258">
        <v>509.81666666666661</v>
      </c>
      <c r="G151" s="258">
        <v>503.28333333333319</v>
      </c>
      <c r="H151" s="258">
        <v>534.18333333333305</v>
      </c>
      <c r="I151" s="258">
        <v>540.71666666666658</v>
      </c>
      <c r="J151" s="258">
        <v>549.63333333333298</v>
      </c>
      <c r="K151" s="257">
        <v>531.79999999999995</v>
      </c>
      <c r="L151" s="257">
        <v>516.35</v>
      </c>
      <c r="M151" s="257">
        <v>3.7436699999999998</v>
      </c>
      <c r="N151" s="1"/>
      <c r="O151" s="1"/>
    </row>
    <row r="152" spans="1:15" ht="12.75" customHeight="1">
      <c r="A152" s="30">
        <v>142</v>
      </c>
      <c r="B152" s="266" t="s">
        <v>252</v>
      </c>
      <c r="C152" s="257">
        <v>454.05</v>
      </c>
      <c r="D152" s="258">
        <v>455.73333333333335</v>
      </c>
      <c r="E152" s="258">
        <v>451.31666666666672</v>
      </c>
      <c r="F152" s="258">
        <v>448.58333333333337</v>
      </c>
      <c r="G152" s="258">
        <v>444.16666666666674</v>
      </c>
      <c r="H152" s="258">
        <v>458.4666666666667</v>
      </c>
      <c r="I152" s="258">
        <v>462.88333333333333</v>
      </c>
      <c r="J152" s="258">
        <v>465.61666666666667</v>
      </c>
      <c r="K152" s="257">
        <v>460.15</v>
      </c>
      <c r="L152" s="257">
        <v>453</v>
      </c>
      <c r="M152" s="257">
        <v>0.70952999999999999</v>
      </c>
      <c r="N152" s="1"/>
      <c r="O152" s="1"/>
    </row>
    <row r="153" spans="1:15" ht="12.75" customHeight="1">
      <c r="A153" s="30">
        <v>143</v>
      </c>
      <c r="B153" s="266" t="s">
        <v>253</v>
      </c>
      <c r="C153" s="257">
        <v>1469.1</v>
      </c>
      <c r="D153" s="258">
        <v>1466.7833333333335</v>
      </c>
      <c r="E153" s="258">
        <v>1457.5666666666671</v>
      </c>
      <c r="F153" s="258">
        <v>1446.0333333333335</v>
      </c>
      <c r="G153" s="258">
        <v>1436.8166666666671</v>
      </c>
      <c r="H153" s="258">
        <v>1478.3166666666671</v>
      </c>
      <c r="I153" s="258">
        <v>1487.5333333333338</v>
      </c>
      <c r="J153" s="258">
        <v>1499.0666666666671</v>
      </c>
      <c r="K153" s="257">
        <v>1476</v>
      </c>
      <c r="L153" s="257">
        <v>1455.25</v>
      </c>
      <c r="M153" s="257">
        <v>8.6319999999999994E-2</v>
      </c>
      <c r="N153" s="1"/>
      <c r="O153" s="1"/>
    </row>
    <row r="154" spans="1:15" ht="12.75" customHeight="1">
      <c r="A154" s="30">
        <v>144</v>
      </c>
      <c r="B154" s="266" t="s">
        <v>345</v>
      </c>
      <c r="C154" s="257">
        <v>80.45</v>
      </c>
      <c r="D154" s="258">
        <v>80.483333333333334</v>
      </c>
      <c r="E154" s="258">
        <v>79.166666666666671</v>
      </c>
      <c r="F154" s="258">
        <v>77.88333333333334</v>
      </c>
      <c r="G154" s="258">
        <v>76.566666666666677</v>
      </c>
      <c r="H154" s="258">
        <v>81.766666666666666</v>
      </c>
      <c r="I154" s="258">
        <v>83.083333333333329</v>
      </c>
      <c r="J154" s="258">
        <v>84.36666666666666</v>
      </c>
      <c r="K154" s="257">
        <v>81.8</v>
      </c>
      <c r="L154" s="257">
        <v>79.2</v>
      </c>
      <c r="M154" s="257">
        <v>36.259250000000002</v>
      </c>
      <c r="N154" s="1"/>
      <c r="O154" s="1"/>
    </row>
    <row r="155" spans="1:15" ht="12.75" customHeight="1">
      <c r="A155" s="30">
        <v>145</v>
      </c>
      <c r="B155" s="266" t="s">
        <v>776</v>
      </c>
      <c r="C155" s="257">
        <v>58.6</v>
      </c>
      <c r="D155" s="258">
        <v>58.616666666666674</v>
      </c>
      <c r="E155" s="258">
        <v>57.933333333333351</v>
      </c>
      <c r="F155" s="258">
        <v>57.26666666666668</v>
      </c>
      <c r="G155" s="258">
        <v>56.583333333333357</v>
      </c>
      <c r="H155" s="258">
        <v>59.283333333333346</v>
      </c>
      <c r="I155" s="258">
        <v>59.966666666666669</v>
      </c>
      <c r="J155" s="258">
        <v>60.63333333333334</v>
      </c>
      <c r="K155" s="257">
        <v>59.3</v>
      </c>
      <c r="L155" s="257">
        <v>57.95</v>
      </c>
      <c r="M155" s="257">
        <v>10.036049999999999</v>
      </c>
      <c r="N155" s="1"/>
      <c r="O155" s="1"/>
    </row>
    <row r="156" spans="1:15" ht="12.75" customHeight="1">
      <c r="A156" s="30">
        <v>146</v>
      </c>
      <c r="B156" s="266" t="s">
        <v>100</v>
      </c>
      <c r="C156" s="257">
        <v>2289.4499999999998</v>
      </c>
      <c r="D156" s="258">
        <v>2293.8666666666663</v>
      </c>
      <c r="E156" s="258">
        <v>2270.7833333333328</v>
      </c>
      <c r="F156" s="258">
        <v>2252.1166666666663</v>
      </c>
      <c r="G156" s="258">
        <v>2229.0333333333328</v>
      </c>
      <c r="H156" s="258">
        <v>2312.5333333333328</v>
      </c>
      <c r="I156" s="258">
        <v>2335.6166666666659</v>
      </c>
      <c r="J156" s="258">
        <v>2354.2833333333328</v>
      </c>
      <c r="K156" s="257">
        <v>2316.9499999999998</v>
      </c>
      <c r="L156" s="257">
        <v>2275.1999999999998</v>
      </c>
      <c r="M156" s="257">
        <v>1.79328</v>
      </c>
      <c r="N156" s="1"/>
      <c r="O156" s="1"/>
    </row>
    <row r="157" spans="1:15" ht="12.75" customHeight="1">
      <c r="A157" s="30">
        <v>147</v>
      </c>
      <c r="B157" s="266" t="s">
        <v>101</v>
      </c>
      <c r="C157" s="257">
        <v>193.05</v>
      </c>
      <c r="D157" s="258">
        <v>192.25</v>
      </c>
      <c r="E157" s="258">
        <v>190.85</v>
      </c>
      <c r="F157" s="258">
        <v>188.65</v>
      </c>
      <c r="G157" s="258">
        <v>187.25</v>
      </c>
      <c r="H157" s="258">
        <v>194.45</v>
      </c>
      <c r="I157" s="258">
        <v>195.84999999999997</v>
      </c>
      <c r="J157" s="258">
        <v>198.04999999999998</v>
      </c>
      <c r="K157" s="257">
        <v>193.65</v>
      </c>
      <c r="L157" s="257">
        <v>190.05</v>
      </c>
      <c r="M157" s="257">
        <v>28.43937</v>
      </c>
      <c r="N157" s="1"/>
      <c r="O157" s="1"/>
    </row>
    <row r="158" spans="1:15" ht="12.75" customHeight="1">
      <c r="A158" s="30">
        <v>148</v>
      </c>
      <c r="B158" s="266" t="s">
        <v>346</v>
      </c>
      <c r="C158" s="257">
        <v>288.10000000000002</v>
      </c>
      <c r="D158" s="258">
        <v>287.08333333333331</v>
      </c>
      <c r="E158" s="258">
        <v>285.16666666666663</v>
      </c>
      <c r="F158" s="258">
        <v>282.23333333333329</v>
      </c>
      <c r="G158" s="258">
        <v>280.31666666666661</v>
      </c>
      <c r="H158" s="258">
        <v>290.01666666666665</v>
      </c>
      <c r="I158" s="258">
        <v>291.93333333333328</v>
      </c>
      <c r="J158" s="258">
        <v>294.86666666666667</v>
      </c>
      <c r="K158" s="257">
        <v>289</v>
      </c>
      <c r="L158" s="257">
        <v>284.14999999999998</v>
      </c>
      <c r="M158" s="257">
        <v>0.63392000000000004</v>
      </c>
      <c r="N158" s="1"/>
      <c r="O158" s="1"/>
    </row>
    <row r="159" spans="1:15" ht="12.75" customHeight="1">
      <c r="A159" s="30">
        <v>149</v>
      </c>
      <c r="B159" s="266" t="s">
        <v>810</v>
      </c>
      <c r="C159" s="257">
        <v>173.05</v>
      </c>
      <c r="D159" s="258">
        <v>173.06666666666669</v>
      </c>
      <c r="E159" s="258">
        <v>171.73333333333338</v>
      </c>
      <c r="F159" s="258">
        <v>170.41666666666669</v>
      </c>
      <c r="G159" s="258">
        <v>169.08333333333337</v>
      </c>
      <c r="H159" s="258">
        <v>174.38333333333338</v>
      </c>
      <c r="I159" s="258">
        <v>175.7166666666667</v>
      </c>
      <c r="J159" s="258">
        <v>177.03333333333339</v>
      </c>
      <c r="K159" s="257">
        <v>174.4</v>
      </c>
      <c r="L159" s="257">
        <v>171.75</v>
      </c>
      <c r="M159" s="257">
        <v>50.523470000000003</v>
      </c>
      <c r="N159" s="1"/>
      <c r="O159" s="1"/>
    </row>
    <row r="160" spans="1:15" ht="12.75" customHeight="1">
      <c r="A160" s="30">
        <v>150</v>
      </c>
      <c r="B160" s="266" t="s">
        <v>102</v>
      </c>
      <c r="C160" s="257">
        <v>135.75</v>
      </c>
      <c r="D160" s="258">
        <v>134.73333333333332</v>
      </c>
      <c r="E160" s="258">
        <v>133.26666666666665</v>
      </c>
      <c r="F160" s="258">
        <v>130.78333333333333</v>
      </c>
      <c r="G160" s="258">
        <v>129.31666666666666</v>
      </c>
      <c r="H160" s="258">
        <v>137.21666666666664</v>
      </c>
      <c r="I160" s="258">
        <v>138.68333333333328</v>
      </c>
      <c r="J160" s="258">
        <v>141.16666666666663</v>
      </c>
      <c r="K160" s="257">
        <v>136.19999999999999</v>
      </c>
      <c r="L160" s="257">
        <v>132.25</v>
      </c>
      <c r="M160" s="257">
        <v>169.28789</v>
      </c>
      <c r="N160" s="1"/>
      <c r="O160" s="1"/>
    </row>
    <row r="161" spans="1:15" ht="12.75" customHeight="1">
      <c r="A161" s="30">
        <v>151</v>
      </c>
      <c r="B161" s="266" t="s">
        <v>777</v>
      </c>
      <c r="C161" s="257">
        <v>170.9</v>
      </c>
      <c r="D161" s="258">
        <v>171.03333333333333</v>
      </c>
      <c r="E161" s="258">
        <v>168.11666666666667</v>
      </c>
      <c r="F161" s="258">
        <v>165.33333333333334</v>
      </c>
      <c r="G161" s="258">
        <v>162.41666666666669</v>
      </c>
      <c r="H161" s="258">
        <v>173.81666666666666</v>
      </c>
      <c r="I161" s="258">
        <v>176.73333333333335</v>
      </c>
      <c r="J161" s="258">
        <v>179.51666666666665</v>
      </c>
      <c r="K161" s="257">
        <v>173.95</v>
      </c>
      <c r="L161" s="257">
        <v>168.25</v>
      </c>
      <c r="M161" s="257">
        <v>72.591669999999993</v>
      </c>
      <c r="N161" s="1"/>
      <c r="O161" s="1"/>
    </row>
    <row r="162" spans="1:15" ht="12.75" customHeight="1">
      <c r="A162" s="30">
        <v>152</v>
      </c>
      <c r="B162" s="266" t="s">
        <v>347</v>
      </c>
      <c r="C162" s="257">
        <v>6024.65</v>
      </c>
      <c r="D162" s="258">
        <v>6047.3833333333341</v>
      </c>
      <c r="E162" s="258">
        <v>5979.2666666666682</v>
      </c>
      <c r="F162" s="258">
        <v>5933.8833333333341</v>
      </c>
      <c r="G162" s="258">
        <v>5865.7666666666682</v>
      </c>
      <c r="H162" s="258">
        <v>6092.7666666666682</v>
      </c>
      <c r="I162" s="258">
        <v>6160.883333333335</v>
      </c>
      <c r="J162" s="258">
        <v>6206.2666666666682</v>
      </c>
      <c r="K162" s="257">
        <v>6115.5</v>
      </c>
      <c r="L162" s="257">
        <v>6002</v>
      </c>
      <c r="M162" s="257">
        <v>0.17030999999999999</v>
      </c>
      <c r="N162" s="1"/>
      <c r="O162" s="1"/>
    </row>
    <row r="163" spans="1:15" ht="12.75" customHeight="1">
      <c r="A163" s="30">
        <v>153</v>
      </c>
      <c r="B163" s="266" t="s">
        <v>348</v>
      </c>
      <c r="C163" s="257">
        <v>569.25</v>
      </c>
      <c r="D163" s="258">
        <v>567.13333333333333</v>
      </c>
      <c r="E163" s="258">
        <v>561.36666666666667</v>
      </c>
      <c r="F163" s="258">
        <v>553.48333333333335</v>
      </c>
      <c r="G163" s="258">
        <v>547.7166666666667</v>
      </c>
      <c r="H163" s="258">
        <v>575.01666666666665</v>
      </c>
      <c r="I163" s="258">
        <v>580.7833333333333</v>
      </c>
      <c r="J163" s="258">
        <v>588.66666666666663</v>
      </c>
      <c r="K163" s="257">
        <v>572.9</v>
      </c>
      <c r="L163" s="257">
        <v>559.25</v>
      </c>
      <c r="M163" s="257">
        <v>1.9569799999999999</v>
      </c>
      <c r="N163" s="1"/>
      <c r="O163" s="1"/>
    </row>
    <row r="164" spans="1:15" ht="12.75" customHeight="1">
      <c r="A164" s="30">
        <v>154</v>
      </c>
      <c r="B164" s="266" t="s">
        <v>349</v>
      </c>
      <c r="C164" s="257">
        <v>178.65</v>
      </c>
      <c r="D164" s="258">
        <v>175.88333333333333</v>
      </c>
      <c r="E164" s="258">
        <v>170.26666666666665</v>
      </c>
      <c r="F164" s="258">
        <v>161.88333333333333</v>
      </c>
      <c r="G164" s="258">
        <v>156.26666666666665</v>
      </c>
      <c r="H164" s="258">
        <v>184.26666666666665</v>
      </c>
      <c r="I164" s="258">
        <v>189.88333333333333</v>
      </c>
      <c r="J164" s="258">
        <v>198.26666666666665</v>
      </c>
      <c r="K164" s="257">
        <v>181.5</v>
      </c>
      <c r="L164" s="257">
        <v>167.5</v>
      </c>
      <c r="M164" s="257">
        <v>23.12799</v>
      </c>
      <c r="N164" s="1"/>
      <c r="O164" s="1"/>
    </row>
    <row r="165" spans="1:15" ht="12.75" customHeight="1">
      <c r="A165" s="30">
        <v>155</v>
      </c>
      <c r="B165" s="266" t="s">
        <v>350</v>
      </c>
      <c r="C165" s="257">
        <v>110.85</v>
      </c>
      <c r="D165" s="258">
        <v>110.66666666666667</v>
      </c>
      <c r="E165" s="258">
        <v>109.83333333333334</v>
      </c>
      <c r="F165" s="258">
        <v>108.81666666666668</v>
      </c>
      <c r="G165" s="258">
        <v>107.98333333333335</v>
      </c>
      <c r="H165" s="258">
        <v>111.68333333333334</v>
      </c>
      <c r="I165" s="258">
        <v>112.51666666666668</v>
      </c>
      <c r="J165" s="258">
        <v>113.53333333333333</v>
      </c>
      <c r="K165" s="257">
        <v>111.5</v>
      </c>
      <c r="L165" s="257">
        <v>109.65</v>
      </c>
      <c r="M165" s="257">
        <v>12.097580000000001</v>
      </c>
      <c r="N165" s="1"/>
      <c r="O165" s="1"/>
    </row>
    <row r="166" spans="1:15" ht="12.75" customHeight="1">
      <c r="A166" s="30">
        <v>156</v>
      </c>
      <c r="B166" s="266" t="s">
        <v>254</v>
      </c>
      <c r="C166" s="257">
        <v>282.55</v>
      </c>
      <c r="D166" s="258">
        <v>284.06666666666666</v>
      </c>
      <c r="E166" s="258">
        <v>279.88333333333333</v>
      </c>
      <c r="F166" s="258">
        <v>277.21666666666664</v>
      </c>
      <c r="G166" s="258">
        <v>273.0333333333333</v>
      </c>
      <c r="H166" s="258">
        <v>286.73333333333335</v>
      </c>
      <c r="I166" s="258">
        <v>290.91666666666663</v>
      </c>
      <c r="J166" s="258">
        <v>293.58333333333337</v>
      </c>
      <c r="K166" s="257">
        <v>288.25</v>
      </c>
      <c r="L166" s="257">
        <v>281.39999999999998</v>
      </c>
      <c r="M166" s="257">
        <v>3.1244399999999999</v>
      </c>
      <c r="N166" s="1"/>
      <c r="O166" s="1"/>
    </row>
    <row r="167" spans="1:15" ht="12.75" customHeight="1">
      <c r="A167" s="30">
        <v>157</v>
      </c>
      <c r="B167" s="266" t="s">
        <v>822</v>
      </c>
      <c r="C167" s="257">
        <v>1218.8</v>
      </c>
      <c r="D167" s="258">
        <v>1218.7333333333333</v>
      </c>
      <c r="E167" s="258">
        <v>1208.4666666666667</v>
      </c>
      <c r="F167" s="258">
        <v>1198.1333333333334</v>
      </c>
      <c r="G167" s="258">
        <v>1187.8666666666668</v>
      </c>
      <c r="H167" s="258">
        <v>1229.0666666666666</v>
      </c>
      <c r="I167" s="258">
        <v>1239.3333333333335</v>
      </c>
      <c r="J167" s="258">
        <v>1249.6666666666665</v>
      </c>
      <c r="K167" s="257">
        <v>1229</v>
      </c>
      <c r="L167" s="257">
        <v>1208.4000000000001</v>
      </c>
      <c r="M167" s="257">
        <v>5.8450000000000002E-2</v>
      </c>
      <c r="N167" s="1"/>
      <c r="O167" s="1"/>
    </row>
    <row r="168" spans="1:15" ht="12.75" customHeight="1">
      <c r="A168" s="30">
        <v>158</v>
      </c>
      <c r="B168" s="266" t="s">
        <v>103</v>
      </c>
      <c r="C168" s="257">
        <v>92.55</v>
      </c>
      <c r="D168" s="258">
        <v>92.816666666666663</v>
      </c>
      <c r="E168" s="258">
        <v>92.183333333333323</v>
      </c>
      <c r="F168" s="258">
        <v>91.816666666666663</v>
      </c>
      <c r="G168" s="258">
        <v>91.183333333333323</v>
      </c>
      <c r="H168" s="258">
        <v>93.183333333333323</v>
      </c>
      <c r="I168" s="258">
        <v>93.816666666666649</v>
      </c>
      <c r="J168" s="258">
        <v>94.183333333333323</v>
      </c>
      <c r="K168" s="257">
        <v>93.45</v>
      </c>
      <c r="L168" s="257">
        <v>92.45</v>
      </c>
      <c r="M168" s="257">
        <v>106.14975</v>
      </c>
      <c r="N168" s="1"/>
      <c r="O168" s="1"/>
    </row>
    <row r="169" spans="1:15" ht="12.75" customHeight="1">
      <c r="A169" s="30">
        <v>159</v>
      </c>
      <c r="B169" s="266" t="s">
        <v>352</v>
      </c>
      <c r="C169" s="257">
        <v>1947.15</v>
      </c>
      <c r="D169" s="258">
        <v>1942.7666666666667</v>
      </c>
      <c r="E169" s="258">
        <v>1917.5333333333333</v>
      </c>
      <c r="F169" s="258">
        <v>1887.9166666666667</v>
      </c>
      <c r="G169" s="258">
        <v>1862.6833333333334</v>
      </c>
      <c r="H169" s="258">
        <v>1972.3833333333332</v>
      </c>
      <c r="I169" s="258">
        <v>1997.6166666666663</v>
      </c>
      <c r="J169" s="258">
        <v>2027.2333333333331</v>
      </c>
      <c r="K169" s="257">
        <v>1968</v>
      </c>
      <c r="L169" s="257">
        <v>1913.15</v>
      </c>
      <c r="M169" s="257">
        <v>1.14428</v>
      </c>
      <c r="N169" s="1"/>
      <c r="O169" s="1"/>
    </row>
    <row r="170" spans="1:15" ht="12.75" customHeight="1">
      <c r="A170" s="30">
        <v>160</v>
      </c>
      <c r="B170" s="266" t="s">
        <v>106</v>
      </c>
      <c r="C170" s="257">
        <v>43.85</v>
      </c>
      <c r="D170" s="258">
        <v>43.6</v>
      </c>
      <c r="E170" s="258">
        <v>43.1</v>
      </c>
      <c r="F170" s="258">
        <v>42.35</v>
      </c>
      <c r="G170" s="258">
        <v>41.85</v>
      </c>
      <c r="H170" s="258">
        <v>44.35</v>
      </c>
      <c r="I170" s="258">
        <v>44.85</v>
      </c>
      <c r="J170" s="258">
        <v>45.6</v>
      </c>
      <c r="K170" s="257">
        <v>44.1</v>
      </c>
      <c r="L170" s="257">
        <v>42.85</v>
      </c>
      <c r="M170" s="257">
        <v>143.71642</v>
      </c>
      <c r="N170" s="1"/>
      <c r="O170" s="1"/>
    </row>
    <row r="171" spans="1:15" ht="12.75" customHeight="1">
      <c r="A171" s="30">
        <v>161</v>
      </c>
      <c r="B171" s="266" t="s">
        <v>353</v>
      </c>
      <c r="C171" s="257">
        <v>2724.1</v>
      </c>
      <c r="D171" s="258">
        <v>2729.0666666666666</v>
      </c>
      <c r="E171" s="258">
        <v>2701.083333333333</v>
      </c>
      <c r="F171" s="258">
        <v>2678.0666666666666</v>
      </c>
      <c r="G171" s="258">
        <v>2650.083333333333</v>
      </c>
      <c r="H171" s="258">
        <v>2752.083333333333</v>
      </c>
      <c r="I171" s="258">
        <v>2780.0666666666666</v>
      </c>
      <c r="J171" s="258">
        <v>2803.083333333333</v>
      </c>
      <c r="K171" s="257">
        <v>2757.05</v>
      </c>
      <c r="L171" s="257">
        <v>2706.05</v>
      </c>
      <c r="M171" s="257">
        <v>0.14824999999999999</v>
      </c>
      <c r="N171" s="1"/>
      <c r="O171" s="1"/>
    </row>
    <row r="172" spans="1:15" ht="12.75" customHeight="1">
      <c r="A172" s="30">
        <v>162</v>
      </c>
      <c r="B172" s="266" t="s">
        <v>354</v>
      </c>
      <c r="C172" s="257">
        <v>3400.5</v>
      </c>
      <c r="D172" s="258">
        <v>3396.5666666666671</v>
      </c>
      <c r="E172" s="258">
        <v>3373.0333333333342</v>
      </c>
      <c r="F172" s="258">
        <v>3345.5666666666671</v>
      </c>
      <c r="G172" s="258">
        <v>3322.0333333333342</v>
      </c>
      <c r="H172" s="258">
        <v>3424.0333333333342</v>
      </c>
      <c r="I172" s="258">
        <v>3447.5666666666671</v>
      </c>
      <c r="J172" s="258">
        <v>3475.0333333333342</v>
      </c>
      <c r="K172" s="257">
        <v>3420.1</v>
      </c>
      <c r="L172" s="257">
        <v>3369.1</v>
      </c>
      <c r="M172" s="257">
        <v>8.2030000000000006E-2</v>
      </c>
      <c r="N172" s="1"/>
      <c r="O172" s="1"/>
    </row>
    <row r="173" spans="1:15" ht="12.75" customHeight="1">
      <c r="A173" s="30">
        <v>163</v>
      </c>
      <c r="B173" s="266" t="s">
        <v>355</v>
      </c>
      <c r="C173" s="257">
        <v>145.94999999999999</v>
      </c>
      <c r="D173" s="258">
        <v>146.75</v>
      </c>
      <c r="E173" s="258">
        <v>144.44999999999999</v>
      </c>
      <c r="F173" s="258">
        <v>142.94999999999999</v>
      </c>
      <c r="G173" s="258">
        <v>140.64999999999998</v>
      </c>
      <c r="H173" s="258">
        <v>148.25</v>
      </c>
      <c r="I173" s="258">
        <v>150.55000000000001</v>
      </c>
      <c r="J173" s="258">
        <v>152.05000000000001</v>
      </c>
      <c r="K173" s="257">
        <v>149.05000000000001</v>
      </c>
      <c r="L173" s="257">
        <v>145.25</v>
      </c>
      <c r="M173" s="257">
        <v>2.7578200000000002</v>
      </c>
      <c r="N173" s="1"/>
      <c r="O173" s="1"/>
    </row>
    <row r="174" spans="1:15" ht="12.75" customHeight="1">
      <c r="A174" s="30">
        <v>164</v>
      </c>
      <c r="B174" s="266" t="s">
        <v>255</v>
      </c>
      <c r="C174" s="257">
        <v>1715.6</v>
      </c>
      <c r="D174" s="258">
        <v>1719.25</v>
      </c>
      <c r="E174" s="258">
        <v>1699.55</v>
      </c>
      <c r="F174" s="258">
        <v>1683.5</v>
      </c>
      <c r="G174" s="258">
        <v>1663.8</v>
      </c>
      <c r="H174" s="258">
        <v>1735.3</v>
      </c>
      <c r="I174" s="258">
        <v>1754.9999999999998</v>
      </c>
      <c r="J174" s="258">
        <v>1771.05</v>
      </c>
      <c r="K174" s="257">
        <v>1738.95</v>
      </c>
      <c r="L174" s="257">
        <v>1703.2</v>
      </c>
      <c r="M174" s="257">
        <v>2.0368400000000002</v>
      </c>
      <c r="N174" s="1"/>
      <c r="O174" s="1"/>
    </row>
    <row r="175" spans="1:15" ht="12.75" customHeight="1">
      <c r="A175" s="30">
        <v>165</v>
      </c>
      <c r="B175" s="266" t="s">
        <v>356</v>
      </c>
      <c r="C175" s="257">
        <v>1334.2</v>
      </c>
      <c r="D175" s="258">
        <v>1334.2833333333333</v>
      </c>
      <c r="E175" s="258">
        <v>1327.5666666666666</v>
      </c>
      <c r="F175" s="258">
        <v>1320.9333333333334</v>
      </c>
      <c r="G175" s="258">
        <v>1314.2166666666667</v>
      </c>
      <c r="H175" s="258">
        <v>1340.9166666666665</v>
      </c>
      <c r="I175" s="258">
        <v>1347.6333333333332</v>
      </c>
      <c r="J175" s="258">
        <v>1354.2666666666664</v>
      </c>
      <c r="K175" s="257">
        <v>1341</v>
      </c>
      <c r="L175" s="257">
        <v>1327.65</v>
      </c>
      <c r="M175" s="257">
        <v>0.34305000000000002</v>
      </c>
      <c r="N175" s="1"/>
      <c r="O175" s="1"/>
    </row>
    <row r="176" spans="1:15" ht="12.75" customHeight="1">
      <c r="A176" s="30">
        <v>166</v>
      </c>
      <c r="B176" s="266" t="s">
        <v>104</v>
      </c>
      <c r="C176" s="257">
        <v>431.25</v>
      </c>
      <c r="D176" s="258">
        <v>428.48333333333335</v>
      </c>
      <c r="E176" s="258">
        <v>424.31666666666672</v>
      </c>
      <c r="F176" s="258">
        <v>417.38333333333338</v>
      </c>
      <c r="G176" s="258">
        <v>413.21666666666675</v>
      </c>
      <c r="H176" s="258">
        <v>435.41666666666669</v>
      </c>
      <c r="I176" s="258">
        <v>439.58333333333331</v>
      </c>
      <c r="J176" s="258">
        <v>446.51666666666665</v>
      </c>
      <c r="K176" s="257">
        <v>432.65</v>
      </c>
      <c r="L176" s="257">
        <v>421.55</v>
      </c>
      <c r="M176" s="257">
        <v>6.7636900000000004</v>
      </c>
      <c r="N176" s="1"/>
      <c r="O176" s="1"/>
    </row>
    <row r="177" spans="1:15" ht="12.75" customHeight="1">
      <c r="A177" s="30">
        <v>167</v>
      </c>
      <c r="B177" s="266" t="s">
        <v>823</v>
      </c>
      <c r="C177" s="257">
        <v>1177.2</v>
      </c>
      <c r="D177" s="258">
        <v>1176.1499999999999</v>
      </c>
      <c r="E177" s="258">
        <v>1165.8499999999997</v>
      </c>
      <c r="F177" s="258">
        <v>1154.4999999999998</v>
      </c>
      <c r="G177" s="258">
        <v>1144.1999999999996</v>
      </c>
      <c r="H177" s="258">
        <v>1187.4999999999998</v>
      </c>
      <c r="I177" s="258">
        <v>1197.8</v>
      </c>
      <c r="J177" s="258">
        <v>1209.1499999999999</v>
      </c>
      <c r="K177" s="257">
        <v>1186.45</v>
      </c>
      <c r="L177" s="257">
        <v>1164.8</v>
      </c>
      <c r="M177" s="257">
        <v>1.79436</v>
      </c>
      <c r="N177" s="1"/>
      <c r="O177" s="1"/>
    </row>
    <row r="178" spans="1:15" ht="12.75" customHeight="1">
      <c r="A178" s="30">
        <v>168</v>
      </c>
      <c r="B178" s="266" t="s">
        <v>357</v>
      </c>
      <c r="C178" s="257">
        <v>1912.2</v>
      </c>
      <c r="D178" s="258">
        <v>1884.5833333333333</v>
      </c>
      <c r="E178" s="258">
        <v>1819.2166666666665</v>
      </c>
      <c r="F178" s="258">
        <v>1726.2333333333331</v>
      </c>
      <c r="G178" s="258">
        <v>1660.8666666666663</v>
      </c>
      <c r="H178" s="258">
        <v>1977.5666666666666</v>
      </c>
      <c r="I178" s="258">
        <v>2042.9333333333334</v>
      </c>
      <c r="J178" s="258">
        <v>2135.916666666667</v>
      </c>
      <c r="K178" s="257">
        <v>1949.95</v>
      </c>
      <c r="L178" s="257">
        <v>1791.6</v>
      </c>
      <c r="M178" s="257">
        <v>10.5204</v>
      </c>
      <c r="N178" s="1"/>
      <c r="O178" s="1"/>
    </row>
    <row r="179" spans="1:15" ht="12.75" customHeight="1">
      <c r="A179" s="30">
        <v>169</v>
      </c>
      <c r="B179" s="266" t="s">
        <v>256</v>
      </c>
      <c r="C179" s="257">
        <v>490.85</v>
      </c>
      <c r="D179" s="258">
        <v>490.34999999999997</v>
      </c>
      <c r="E179" s="258">
        <v>482.69999999999993</v>
      </c>
      <c r="F179" s="258">
        <v>474.54999999999995</v>
      </c>
      <c r="G179" s="258">
        <v>466.89999999999992</v>
      </c>
      <c r="H179" s="258">
        <v>498.49999999999994</v>
      </c>
      <c r="I179" s="258">
        <v>506.14999999999992</v>
      </c>
      <c r="J179" s="258">
        <v>514.29999999999995</v>
      </c>
      <c r="K179" s="257">
        <v>498</v>
      </c>
      <c r="L179" s="257">
        <v>482.2</v>
      </c>
      <c r="M179" s="257">
        <v>1.0084500000000001</v>
      </c>
      <c r="N179" s="1"/>
      <c r="O179" s="1"/>
    </row>
    <row r="180" spans="1:15" ht="12.75" customHeight="1">
      <c r="A180" s="30">
        <v>170</v>
      </c>
      <c r="B180" s="266" t="s">
        <v>107</v>
      </c>
      <c r="C180" s="257">
        <v>901.45</v>
      </c>
      <c r="D180" s="258">
        <v>900.83333333333337</v>
      </c>
      <c r="E180" s="258">
        <v>896.66666666666674</v>
      </c>
      <c r="F180" s="258">
        <v>891.88333333333333</v>
      </c>
      <c r="G180" s="258">
        <v>887.7166666666667</v>
      </c>
      <c r="H180" s="258">
        <v>905.61666666666679</v>
      </c>
      <c r="I180" s="258">
        <v>909.78333333333353</v>
      </c>
      <c r="J180" s="258">
        <v>914.56666666666683</v>
      </c>
      <c r="K180" s="257">
        <v>905</v>
      </c>
      <c r="L180" s="257">
        <v>896.05</v>
      </c>
      <c r="M180" s="257">
        <v>6.3469600000000002</v>
      </c>
      <c r="N180" s="1"/>
      <c r="O180" s="1"/>
    </row>
    <row r="181" spans="1:15" ht="12.75" customHeight="1">
      <c r="A181" s="30">
        <v>171</v>
      </c>
      <c r="B181" s="266" t="s">
        <v>257</v>
      </c>
      <c r="C181" s="257">
        <v>481.3</v>
      </c>
      <c r="D181" s="258">
        <v>480.95</v>
      </c>
      <c r="E181" s="258">
        <v>477.15</v>
      </c>
      <c r="F181" s="258">
        <v>473</v>
      </c>
      <c r="G181" s="258">
        <v>469.2</v>
      </c>
      <c r="H181" s="258">
        <v>485.09999999999997</v>
      </c>
      <c r="I181" s="258">
        <v>488.90000000000003</v>
      </c>
      <c r="J181" s="258">
        <v>493.04999999999995</v>
      </c>
      <c r="K181" s="257">
        <v>484.75</v>
      </c>
      <c r="L181" s="257">
        <v>476.8</v>
      </c>
      <c r="M181" s="257">
        <v>2.20343</v>
      </c>
      <c r="N181" s="1"/>
      <c r="O181" s="1"/>
    </row>
    <row r="182" spans="1:15" ht="12.75" customHeight="1">
      <c r="A182" s="30">
        <v>172</v>
      </c>
      <c r="B182" s="266" t="s">
        <v>108</v>
      </c>
      <c r="C182" s="257">
        <v>1300.6500000000001</v>
      </c>
      <c r="D182" s="258">
        <v>1305.55</v>
      </c>
      <c r="E182" s="258">
        <v>1288.0999999999999</v>
      </c>
      <c r="F182" s="258">
        <v>1275.55</v>
      </c>
      <c r="G182" s="258">
        <v>1258.0999999999999</v>
      </c>
      <c r="H182" s="258">
        <v>1318.1</v>
      </c>
      <c r="I182" s="258">
        <v>1335.5500000000002</v>
      </c>
      <c r="J182" s="258">
        <v>1348.1</v>
      </c>
      <c r="K182" s="257">
        <v>1323</v>
      </c>
      <c r="L182" s="257">
        <v>1293</v>
      </c>
      <c r="M182" s="257">
        <v>4.3262900000000002</v>
      </c>
      <c r="N182" s="1"/>
      <c r="O182" s="1"/>
    </row>
    <row r="183" spans="1:15" ht="12.75" customHeight="1">
      <c r="A183" s="30">
        <v>173</v>
      </c>
      <c r="B183" s="266" t="s">
        <v>109</v>
      </c>
      <c r="C183" s="257">
        <v>334.35</v>
      </c>
      <c r="D183" s="258">
        <v>335.43333333333334</v>
      </c>
      <c r="E183" s="258">
        <v>332.06666666666666</v>
      </c>
      <c r="F183" s="258">
        <v>329.7833333333333</v>
      </c>
      <c r="G183" s="258">
        <v>326.41666666666663</v>
      </c>
      <c r="H183" s="258">
        <v>337.7166666666667</v>
      </c>
      <c r="I183" s="258">
        <v>341.08333333333337</v>
      </c>
      <c r="J183" s="258">
        <v>343.36666666666673</v>
      </c>
      <c r="K183" s="257">
        <v>338.8</v>
      </c>
      <c r="L183" s="257">
        <v>333.15</v>
      </c>
      <c r="M183" s="257">
        <v>6.1511500000000003</v>
      </c>
      <c r="N183" s="1"/>
      <c r="O183" s="1"/>
    </row>
    <row r="184" spans="1:15" ht="12.75" customHeight="1">
      <c r="A184" s="30">
        <v>174</v>
      </c>
      <c r="B184" s="266" t="s">
        <v>358</v>
      </c>
      <c r="C184" s="257">
        <v>396.65</v>
      </c>
      <c r="D184" s="258">
        <v>398.25</v>
      </c>
      <c r="E184" s="258">
        <v>394</v>
      </c>
      <c r="F184" s="258">
        <v>391.35</v>
      </c>
      <c r="G184" s="258">
        <v>387.1</v>
      </c>
      <c r="H184" s="258">
        <v>400.9</v>
      </c>
      <c r="I184" s="258">
        <v>405.15</v>
      </c>
      <c r="J184" s="258">
        <v>407.79999999999995</v>
      </c>
      <c r="K184" s="257">
        <v>402.5</v>
      </c>
      <c r="L184" s="257">
        <v>395.6</v>
      </c>
      <c r="M184" s="257">
        <v>4.3299500000000002</v>
      </c>
      <c r="N184" s="1"/>
      <c r="O184" s="1"/>
    </row>
    <row r="185" spans="1:15" ht="12.75" customHeight="1">
      <c r="A185" s="30">
        <v>175</v>
      </c>
      <c r="B185" s="266" t="s">
        <v>110</v>
      </c>
      <c r="C185" s="257">
        <v>1812.45</v>
      </c>
      <c r="D185" s="258">
        <v>1814.6000000000001</v>
      </c>
      <c r="E185" s="258">
        <v>1803.9000000000003</v>
      </c>
      <c r="F185" s="258">
        <v>1795.3500000000001</v>
      </c>
      <c r="G185" s="258">
        <v>1784.6500000000003</v>
      </c>
      <c r="H185" s="258">
        <v>1823.1500000000003</v>
      </c>
      <c r="I185" s="258">
        <v>1833.8500000000001</v>
      </c>
      <c r="J185" s="258">
        <v>1842.4000000000003</v>
      </c>
      <c r="K185" s="257">
        <v>1825.3</v>
      </c>
      <c r="L185" s="257">
        <v>1806.05</v>
      </c>
      <c r="M185" s="257">
        <v>3.3305500000000001</v>
      </c>
      <c r="N185" s="1"/>
      <c r="O185" s="1"/>
    </row>
    <row r="186" spans="1:15" ht="12.75" customHeight="1">
      <c r="A186" s="30">
        <v>176</v>
      </c>
      <c r="B186" s="266" t="s">
        <v>359</v>
      </c>
      <c r="C186" s="257">
        <v>691</v>
      </c>
      <c r="D186" s="258">
        <v>688.81666666666661</v>
      </c>
      <c r="E186" s="258">
        <v>678.28333333333319</v>
      </c>
      <c r="F186" s="258">
        <v>665.56666666666661</v>
      </c>
      <c r="G186" s="258">
        <v>655.03333333333319</v>
      </c>
      <c r="H186" s="258">
        <v>701.53333333333319</v>
      </c>
      <c r="I186" s="258">
        <v>712.06666666666649</v>
      </c>
      <c r="J186" s="258">
        <v>724.78333333333319</v>
      </c>
      <c r="K186" s="257">
        <v>699.35</v>
      </c>
      <c r="L186" s="257">
        <v>676.1</v>
      </c>
      <c r="M186" s="257">
        <v>2.5636999999999999</v>
      </c>
      <c r="N186" s="1"/>
      <c r="O186" s="1"/>
    </row>
    <row r="187" spans="1:15" ht="12.75" customHeight="1">
      <c r="A187" s="30">
        <v>177</v>
      </c>
      <c r="B187" s="266" t="s">
        <v>862</v>
      </c>
      <c r="C187" s="257">
        <v>352.3</v>
      </c>
      <c r="D187" s="258">
        <v>356.43333333333334</v>
      </c>
      <c r="E187" s="258">
        <v>346.86666666666667</v>
      </c>
      <c r="F187" s="258">
        <v>341.43333333333334</v>
      </c>
      <c r="G187" s="258">
        <v>331.86666666666667</v>
      </c>
      <c r="H187" s="258">
        <v>361.86666666666667</v>
      </c>
      <c r="I187" s="258">
        <v>371.43333333333339</v>
      </c>
      <c r="J187" s="258">
        <v>376.86666666666667</v>
      </c>
      <c r="K187" s="257">
        <v>366</v>
      </c>
      <c r="L187" s="257">
        <v>351</v>
      </c>
      <c r="M187" s="257">
        <v>3.9009399999999999</v>
      </c>
      <c r="N187" s="1"/>
      <c r="O187" s="1"/>
    </row>
    <row r="188" spans="1:15" ht="12.75" customHeight="1">
      <c r="A188" s="30">
        <v>178</v>
      </c>
      <c r="B188" s="266" t="s">
        <v>361</v>
      </c>
      <c r="C188" s="257">
        <v>1914.55</v>
      </c>
      <c r="D188" s="258">
        <v>1923.6499999999999</v>
      </c>
      <c r="E188" s="258">
        <v>1898.8999999999996</v>
      </c>
      <c r="F188" s="258">
        <v>1883.2499999999998</v>
      </c>
      <c r="G188" s="258">
        <v>1858.4999999999995</v>
      </c>
      <c r="H188" s="258">
        <v>1939.2999999999997</v>
      </c>
      <c r="I188" s="258">
        <v>1964.0500000000002</v>
      </c>
      <c r="J188" s="258">
        <v>1979.6999999999998</v>
      </c>
      <c r="K188" s="257">
        <v>1948.4</v>
      </c>
      <c r="L188" s="257">
        <v>1908</v>
      </c>
      <c r="M188" s="257">
        <v>0.16563</v>
      </c>
      <c r="N188" s="1"/>
      <c r="O188" s="1"/>
    </row>
    <row r="189" spans="1:15" ht="12.75" customHeight="1">
      <c r="A189" s="30">
        <v>179</v>
      </c>
      <c r="B189" s="266" t="s">
        <v>362</v>
      </c>
      <c r="C189" s="257">
        <v>788.75</v>
      </c>
      <c r="D189" s="258">
        <v>791.4666666666667</v>
      </c>
      <c r="E189" s="258">
        <v>782.28333333333342</v>
      </c>
      <c r="F189" s="258">
        <v>775.81666666666672</v>
      </c>
      <c r="G189" s="258">
        <v>766.63333333333344</v>
      </c>
      <c r="H189" s="258">
        <v>797.93333333333339</v>
      </c>
      <c r="I189" s="258">
        <v>807.11666666666679</v>
      </c>
      <c r="J189" s="258">
        <v>813.58333333333337</v>
      </c>
      <c r="K189" s="257">
        <v>800.65</v>
      </c>
      <c r="L189" s="257">
        <v>785</v>
      </c>
      <c r="M189" s="257">
        <v>0.64170000000000005</v>
      </c>
      <c r="N189" s="1"/>
      <c r="O189" s="1"/>
    </row>
    <row r="190" spans="1:15" ht="12.75" customHeight="1">
      <c r="A190" s="30">
        <v>180</v>
      </c>
      <c r="B190" s="266" t="s">
        <v>363</v>
      </c>
      <c r="C190" s="257">
        <v>262.60000000000002</v>
      </c>
      <c r="D190" s="258">
        <v>261.0333333333333</v>
      </c>
      <c r="E190" s="258">
        <v>254.36666666666662</v>
      </c>
      <c r="F190" s="258">
        <v>246.13333333333333</v>
      </c>
      <c r="G190" s="258">
        <v>239.46666666666664</v>
      </c>
      <c r="H190" s="258">
        <v>269.26666666666659</v>
      </c>
      <c r="I190" s="258">
        <v>275.93333333333334</v>
      </c>
      <c r="J190" s="258">
        <v>284.16666666666657</v>
      </c>
      <c r="K190" s="257">
        <v>267.7</v>
      </c>
      <c r="L190" s="257">
        <v>252.8</v>
      </c>
      <c r="M190" s="257">
        <v>18.432849999999998</v>
      </c>
      <c r="N190" s="1"/>
      <c r="O190" s="1"/>
    </row>
    <row r="191" spans="1:15" ht="12.75" customHeight="1">
      <c r="A191" s="30">
        <v>181</v>
      </c>
      <c r="B191" s="266" t="s">
        <v>364</v>
      </c>
      <c r="C191" s="257">
        <v>3248</v>
      </c>
      <c r="D191" s="258">
        <v>3271</v>
      </c>
      <c r="E191" s="258">
        <v>3217</v>
      </c>
      <c r="F191" s="258">
        <v>3186</v>
      </c>
      <c r="G191" s="258">
        <v>3132</v>
      </c>
      <c r="H191" s="258">
        <v>3302</v>
      </c>
      <c r="I191" s="258">
        <v>3356</v>
      </c>
      <c r="J191" s="258">
        <v>3387</v>
      </c>
      <c r="K191" s="257">
        <v>3325</v>
      </c>
      <c r="L191" s="257">
        <v>3240</v>
      </c>
      <c r="M191" s="257">
        <v>1.66414</v>
      </c>
      <c r="N191" s="1"/>
      <c r="O191" s="1"/>
    </row>
    <row r="192" spans="1:15" ht="12.75" customHeight="1">
      <c r="A192" s="30">
        <v>182</v>
      </c>
      <c r="B192" s="266" t="s">
        <v>111</v>
      </c>
      <c r="C192" s="257">
        <v>518.25</v>
      </c>
      <c r="D192" s="258">
        <v>514.4666666666667</v>
      </c>
      <c r="E192" s="258">
        <v>509.93333333333339</v>
      </c>
      <c r="F192" s="258">
        <v>501.61666666666667</v>
      </c>
      <c r="G192" s="258">
        <v>497.08333333333337</v>
      </c>
      <c r="H192" s="258">
        <v>522.78333333333342</v>
      </c>
      <c r="I192" s="258">
        <v>527.31666666666672</v>
      </c>
      <c r="J192" s="258">
        <v>535.63333333333344</v>
      </c>
      <c r="K192" s="257">
        <v>519</v>
      </c>
      <c r="L192" s="257">
        <v>506.15</v>
      </c>
      <c r="M192" s="257">
        <v>13.08991</v>
      </c>
      <c r="N192" s="1"/>
      <c r="O192" s="1"/>
    </row>
    <row r="193" spans="1:15" ht="12.75" customHeight="1">
      <c r="A193" s="30">
        <v>183</v>
      </c>
      <c r="B193" s="266" t="s">
        <v>365</v>
      </c>
      <c r="C193" s="257">
        <v>597.4</v>
      </c>
      <c r="D193" s="258">
        <v>595.54999999999995</v>
      </c>
      <c r="E193" s="258">
        <v>590.14999999999986</v>
      </c>
      <c r="F193" s="258">
        <v>582.89999999999986</v>
      </c>
      <c r="G193" s="258">
        <v>577.49999999999977</v>
      </c>
      <c r="H193" s="258">
        <v>602.79999999999995</v>
      </c>
      <c r="I193" s="258">
        <v>608.20000000000005</v>
      </c>
      <c r="J193" s="258">
        <v>615.45000000000005</v>
      </c>
      <c r="K193" s="257">
        <v>600.95000000000005</v>
      </c>
      <c r="L193" s="257">
        <v>588.29999999999995</v>
      </c>
      <c r="M193" s="257">
        <v>9.2293800000000008</v>
      </c>
      <c r="N193" s="1"/>
      <c r="O193" s="1"/>
    </row>
    <row r="194" spans="1:15" ht="12.75" customHeight="1">
      <c r="A194" s="30">
        <v>184</v>
      </c>
      <c r="B194" s="266" t="s">
        <v>366</v>
      </c>
      <c r="C194" s="257">
        <v>90.3</v>
      </c>
      <c r="D194" s="258">
        <v>90.083333333333329</v>
      </c>
      <c r="E194" s="258">
        <v>88.86666666666666</v>
      </c>
      <c r="F194" s="258">
        <v>87.433333333333337</v>
      </c>
      <c r="G194" s="258">
        <v>86.216666666666669</v>
      </c>
      <c r="H194" s="258">
        <v>91.516666666666652</v>
      </c>
      <c r="I194" s="258">
        <v>92.73333333333332</v>
      </c>
      <c r="J194" s="258">
        <v>94.166666666666643</v>
      </c>
      <c r="K194" s="257">
        <v>91.3</v>
      </c>
      <c r="L194" s="257">
        <v>88.65</v>
      </c>
      <c r="M194" s="257">
        <v>13.36322</v>
      </c>
      <c r="N194" s="1"/>
      <c r="O194" s="1"/>
    </row>
    <row r="195" spans="1:15" ht="12.75" customHeight="1">
      <c r="A195" s="30">
        <v>185</v>
      </c>
      <c r="B195" s="266" t="s">
        <v>367</v>
      </c>
      <c r="C195" s="257">
        <v>137.05000000000001</v>
      </c>
      <c r="D195" s="258">
        <v>135.94999999999999</v>
      </c>
      <c r="E195" s="258">
        <v>134.04999999999998</v>
      </c>
      <c r="F195" s="258">
        <v>131.04999999999998</v>
      </c>
      <c r="G195" s="258">
        <v>129.14999999999998</v>
      </c>
      <c r="H195" s="258">
        <v>138.94999999999999</v>
      </c>
      <c r="I195" s="258">
        <v>140.84999999999997</v>
      </c>
      <c r="J195" s="258">
        <v>143.85</v>
      </c>
      <c r="K195" s="257">
        <v>137.85</v>
      </c>
      <c r="L195" s="257">
        <v>132.94999999999999</v>
      </c>
      <c r="M195" s="257">
        <v>76.05592</v>
      </c>
      <c r="N195" s="1"/>
      <c r="O195" s="1"/>
    </row>
    <row r="196" spans="1:15" ht="12.75" customHeight="1">
      <c r="A196" s="30">
        <v>186</v>
      </c>
      <c r="B196" s="266" t="s">
        <v>258</v>
      </c>
      <c r="C196" s="257">
        <v>267.3</v>
      </c>
      <c r="D196" s="258">
        <v>268.21666666666664</v>
      </c>
      <c r="E196" s="258">
        <v>264.93333333333328</v>
      </c>
      <c r="F196" s="258">
        <v>262.56666666666666</v>
      </c>
      <c r="G196" s="258">
        <v>259.2833333333333</v>
      </c>
      <c r="H196" s="258">
        <v>270.58333333333326</v>
      </c>
      <c r="I196" s="258">
        <v>273.86666666666667</v>
      </c>
      <c r="J196" s="258">
        <v>276.23333333333323</v>
      </c>
      <c r="K196" s="257">
        <v>271.5</v>
      </c>
      <c r="L196" s="257">
        <v>265.85000000000002</v>
      </c>
      <c r="M196" s="257">
        <v>6.1496199999999996</v>
      </c>
      <c r="N196" s="1"/>
      <c r="O196" s="1"/>
    </row>
    <row r="197" spans="1:15" ht="12.75" customHeight="1">
      <c r="A197" s="30">
        <v>187</v>
      </c>
      <c r="B197" s="266" t="s">
        <v>369</v>
      </c>
      <c r="C197" s="257">
        <v>1059.0999999999999</v>
      </c>
      <c r="D197" s="258">
        <v>1063.0833333333333</v>
      </c>
      <c r="E197" s="258">
        <v>1052.1666666666665</v>
      </c>
      <c r="F197" s="258">
        <v>1045.2333333333333</v>
      </c>
      <c r="G197" s="258">
        <v>1034.3166666666666</v>
      </c>
      <c r="H197" s="258">
        <v>1070.0166666666664</v>
      </c>
      <c r="I197" s="258">
        <v>1080.9333333333329</v>
      </c>
      <c r="J197" s="258">
        <v>1087.8666666666663</v>
      </c>
      <c r="K197" s="257">
        <v>1074</v>
      </c>
      <c r="L197" s="257">
        <v>1056.1500000000001</v>
      </c>
      <c r="M197" s="257">
        <v>1.39255</v>
      </c>
      <c r="N197" s="1"/>
      <c r="O197" s="1"/>
    </row>
    <row r="198" spans="1:15" ht="12.75" customHeight="1">
      <c r="A198" s="30">
        <v>188</v>
      </c>
      <c r="B198" s="266" t="s">
        <v>113</v>
      </c>
      <c r="C198" s="257">
        <v>1101.3499999999999</v>
      </c>
      <c r="D198" s="258">
        <v>1104.6333333333332</v>
      </c>
      <c r="E198" s="258">
        <v>1095.5166666666664</v>
      </c>
      <c r="F198" s="258">
        <v>1089.6833333333332</v>
      </c>
      <c r="G198" s="258">
        <v>1080.5666666666664</v>
      </c>
      <c r="H198" s="258">
        <v>1110.4666666666665</v>
      </c>
      <c r="I198" s="258">
        <v>1119.5833333333333</v>
      </c>
      <c r="J198" s="258">
        <v>1125.4166666666665</v>
      </c>
      <c r="K198" s="257">
        <v>1113.75</v>
      </c>
      <c r="L198" s="257">
        <v>1098.8</v>
      </c>
      <c r="M198" s="257">
        <v>17.523499999999999</v>
      </c>
      <c r="N198" s="1"/>
      <c r="O198" s="1"/>
    </row>
    <row r="199" spans="1:15" ht="12.75" customHeight="1">
      <c r="A199" s="30">
        <v>189</v>
      </c>
      <c r="B199" s="266" t="s">
        <v>115</v>
      </c>
      <c r="C199" s="257">
        <v>2295.35</v>
      </c>
      <c r="D199" s="258">
        <v>2279.9166666666665</v>
      </c>
      <c r="E199" s="258">
        <v>2261.0333333333328</v>
      </c>
      <c r="F199" s="258">
        <v>2226.7166666666662</v>
      </c>
      <c r="G199" s="258">
        <v>2207.8333333333326</v>
      </c>
      <c r="H199" s="258">
        <v>2314.2333333333331</v>
      </c>
      <c r="I199" s="258">
        <v>2333.1166666666672</v>
      </c>
      <c r="J199" s="258">
        <v>2367.4333333333334</v>
      </c>
      <c r="K199" s="257">
        <v>2298.8000000000002</v>
      </c>
      <c r="L199" s="257">
        <v>2245.6</v>
      </c>
      <c r="M199" s="257">
        <v>3.8183099999999999</v>
      </c>
      <c r="N199" s="1"/>
      <c r="O199" s="1"/>
    </row>
    <row r="200" spans="1:15" ht="12.75" customHeight="1">
      <c r="A200" s="30">
        <v>190</v>
      </c>
      <c r="B200" s="266" t="s">
        <v>116</v>
      </c>
      <c r="C200" s="257">
        <v>1619.5</v>
      </c>
      <c r="D200" s="258">
        <v>1616.8333333333333</v>
      </c>
      <c r="E200" s="258">
        <v>1607.6666666666665</v>
      </c>
      <c r="F200" s="258">
        <v>1595.8333333333333</v>
      </c>
      <c r="G200" s="258">
        <v>1586.6666666666665</v>
      </c>
      <c r="H200" s="258">
        <v>1628.6666666666665</v>
      </c>
      <c r="I200" s="258">
        <v>1637.833333333333</v>
      </c>
      <c r="J200" s="258">
        <v>1649.6666666666665</v>
      </c>
      <c r="K200" s="257">
        <v>1626</v>
      </c>
      <c r="L200" s="257">
        <v>1605</v>
      </c>
      <c r="M200" s="257">
        <v>74.018169999999998</v>
      </c>
      <c r="N200" s="1"/>
      <c r="O200" s="1"/>
    </row>
    <row r="201" spans="1:15" ht="12.75" customHeight="1">
      <c r="A201" s="30">
        <v>191</v>
      </c>
      <c r="B201" s="266" t="s">
        <v>117</v>
      </c>
      <c r="C201" s="257">
        <v>577.5</v>
      </c>
      <c r="D201" s="258">
        <v>577.26666666666665</v>
      </c>
      <c r="E201" s="258">
        <v>573.73333333333335</v>
      </c>
      <c r="F201" s="258">
        <v>569.9666666666667</v>
      </c>
      <c r="G201" s="258">
        <v>566.43333333333339</v>
      </c>
      <c r="H201" s="258">
        <v>581.0333333333333</v>
      </c>
      <c r="I201" s="258">
        <v>584.56666666666661</v>
      </c>
      <c r="J201" s="258">
        <v>588.33333333333326</v>
      </c>
      <c r="K201" s="257">
        <v>580.79999999999995</v>
      </c>
      <c r="L201" s="257">
        <v>573.5</v>
      </c>
      <c r="M201" s="257">
        <v>31.71602</v>
      </c>
      <c r="N201" s="1"/>
      <c r="O201" s="1"/>
    </row>
    <row r="202" spans="1:15" ht="12.75" customHeight="1">
      <c r="A202" s="30">
        <v>192</v>
      </c>
      <c r="B202" s="266" t="s">
        <v>370</v>
      </c>
      <c r="C202" s="257">
        <v>83.2</v>
      </c>
      <c r="D202" s="258">
        <v>83.733333333333334</v>
      </c>
      <c r="E202" s="258">
        <v>82.266666666666666</v>
      </c>
      <c r="F202" s="258">
        <v>81.333333333333329</v>
      </c>
      <c r="G202" s="258">
        <v>79.86666666666666</v>
      </c>
      <c r="H202" s="258">
        <v>84.666666666666671</v>
      </c>
      <c r="I202" s="258">
        <v>86.13333333333334</v>
      </c>
      <c r="J202" s="258">
        <v>87.066666666666677</v>
      </c>
      <c r="K202" s="257">
        <v>85.2</v>
      </c>
      <c r="L202" s="257">
        <v>82.8</v>
      </c>
      <c r="M202" s="257">
        <v>152.44999000000001</v>
      </c>
      <c r="N202" s="1"/>
      <c r="O202" s="1"/>
    </row>
    <row r="203" spans="1:15" ht="12.75" customHeight="1">
      <c r="A203" s="30">
        <v>193</v>
      </c>
      <c r="B203" s="266" t="s">
        <v>824</v>
      </c>
      <c r="C203" s="257">
        <v>661.4</v>
      </c>
      <c r="D203" s="258">
        <v>664.8</v>
      </c>
      <c r="E203" s="258">
        <v>653.64999999999986</v>
      </c>
      <c r="F203" s="258">
        <v>645.89999999999986</v>
      </c>
      <c r="G203" s="258">
        <v>634.74999999999977</v>
      </c>
      <c r="H203" s="258">
        <v>672.55</v>
      </c>
      <c r="I203" s="258">
        <v>683.7</v>
      </c>
      <c r="J203" s="258">
        <v>691.45</v>
      </c>
      <c r="K203" s="257">
        <v>675.95</v>
      </c>
      <c r="L203" s="257">
        <v>657.05</v>
      </c>
      <c r="M203" s="257">
        <v>0.29021999999999998</v>
      </c>
      <c r="N203" s="1"/>
      <c r="O203" s="1"/>
    </row>
    <row r="204" spans="1:15" ht="12.75" customHeight="1">
      <c r="A204" s="30">
        <v>194</v>
      </c>
      <c r="B204" s="266" t="s">
        <v>371</v>
      </c>
      <c r="C204" s="257">
        <v>956.05</v>
      </c>
      <c r="D204" s="258">
        <v>958.38333333333333</v>
      </c>
      <c r="E204" s="258">
        <v>952.66666666666663</v>
      </c>
      <c r="F204" s="258">
        <v>949.2833333333333</v>
      </c>
      <c r="G204" s="258">
        <v>943.56666666666661</v>
      </c>
      <c r="H204" s="258">
        <v>961.76666666666665</v>
      </c>
      <c r="I204" s="258">
        <v>967.48333333333335</v>
      </c>
      <c r="J204" s="258">
        <v>970.86666666666667</v>
      </c>
      <c r="K204" s="257">
        <v>964.1</v>
      </c>
      <c r="L204" s="257">
        <v>955</v>
      </c>
      <c r="M204" s="257">
        <v>0.83533000000000002</v>
      </c>
      <c r="N204" s="1"/>
      <c r="O204" s="1"/>
    </row>
    <row r="205" spans="1:15" ht="12.75" customHeight="1">
      <c r="A205" s="30">
        <v>195</v>
      </c>
      <c r="B205" s="266" t="s">
        <v>372</v>
      </c>
      <c r="C205" s="257">
        <v>909.3</v>
      </c>
      <c r="D205" s="258">
        <v>916.6</v>
      </c>
      <c r="E205" s="258">
        <v>895.2</v>
      </c>
      <c r="F205" s="258">
        <v>881.1</v>
      </c>
      <c r="G205" s="258">
        <v>859.7</v>
      </c>
      <c r="H205" s="258">
        <v>930.7</v>
      </c>
      <c r="I205" s="258">
        <v>952.09999999999991</v>
      </c>
      <c r="J205" s="258">
        <v>966.2</v>
      </c>
      <c r="K205" s="257">
        <v>938</v>
      </c>
      <c r="L205" s="257">
        <v>902.5</v>
      </c>
      <c r="M205" s="257">
        <v>0.33921000000000001</v>
      </c>
      <c r="N205" s="1"/>
      <c r="O205" s="1"/>
    </row>
    <row r="206" spans="1:15" ht="12.75" customHeight="1">
      <c r="A206" s="30">
        <v>196</v>
      </c>
      <c r="B206" s="266" t="s">
        <v>112</v>
      </c>
      <c r="C206" s="257">
        <v>1212.45</v>
      </c>
      <c r="D206" s="258">
        <v>1212.6333333333334</v>
      </c>
      <c r="E206" s="258">
        <v>1201.5666666666668</v>
      </c>
      <c r="F206" s="258">
        <v>1190.6833333333334</v>
      </c>
      <c r="G206" s="258">
        <v>1179.6166666666668</v>
      </c>
      <c r="H206" s="258">
        <v>1223.5166666666669</v>
      </c>
      <c r="I206" s="258">
        <v>1234.5833333333335</v>
      </c>
      <c r="J206" s="258">
        <v>1245.4666666666669</v>
      </c>
      <c r="K206" s="257">
        <v>1223.7</v>
      </c>
      <c r="L206" s="257">
        <v>1201.75</v>
      </c>
      <c r="M206" s="257">
        <v>5.2677899999999998</v>
      </c>
      <c r="N206" s="1"/>
      <c r="O206" s="1"/>
    </row>
    <row r="207" spans="1:15" ht="12.75" customHeight="1">
      <c r="A207" s="30">
        <v>197</v>
      </c>
      <c r="B207" s="266" t="s">
        <v>118</v>
      </c>
      <c r="C207" s="257">
        <v>2758.2</v>
      </c>
      <c r="D207" s="258">
        <v>2760.75</v>
      </c>
      <c r="E207" s="258">
        <v>2742.7</v>
      </c>
      <c r="F207" s="258">
        <v>2727.2</v>
      </c>
      <c r="G207" s="258">
        <v>2709.1499999999996</v>
      </c>
      <c r="H207" s="258">
        <v>2776.25</v>
      </c>
      <c r="I207" s="258">
        <v>2794.3</v>
      </c>
      <c r="J207" s="258">
        <v>2809.8</v>
      </c>
      <c r="K207" s="257">
        <v>2778.8</v>
      </c>
      <c r="L207" s="257">
        <v>2745.25</v>
      </c>
      <c r="M207" s="257">
        <v>1.9046799999999999</v>
      </c>
      <c r="N207" s="1"/>
      <c r="O207" s="1"/>
    </row>
    <row r="208" spans="1:15" ht="12.75" customHeight="1">
      <c r="A208" s="30">
        <v>198</v>
      </c>
      <c r="B208" s="266" t="s">
        <v>770</v>
      </c>
      <c r="C208" s="257">
        <v>393.6</v>
      </c>
      <c r="D208" s="258">
        <v>392.84999999999997</v>
      </c>
      <c r="E208" s="258">
        <v>381.49999999999994</v>
      </c>
      <c r="F208" s="258">
        <v>369.4</v>
      </c>
      <c r="G208" s="258">
        <v>358.04999999999995</v>
      </c>
      <c r="H208" s="258">
        <v>404.94999999999993</v>
      </c>
      <c r="I208" s="258">
        <v>416.29999999999995</v>
      </c>
      <c r="J208" s="258">
        <v>428.39999999999992</v>
      </c>
      <c r="K208" s="257">
        <v>404.2</v>
      </c>
      <c r="L208" s="257">
        <v>380.75</v>
      </c>
      <c r="M208" s="257">
        <v>34.725270000000002</v>
      </c>
      <c r="N208" s="1"/>
      <c r="O208" s="1"/>
    </row>
    <row r="209" spans="1:15" ht="12.75" customHeight="1">
      <c r="A209" s="30">
        <v>199</v>
      </c>
      <c r="B209" s="266" t="s">
        <v>120</v>
      </c>
      <c r="C209" s="257">
        <v>471.65</v>
      </c>
      <c r="D209" s="258">
        <v>468.63333333333327</v>
      </c>
      <c r="E209" s="258">
        <v>464.31666666666655</v>
      </c>
      <c r="F209" s="258">
        <v>456.98333333333329</v>
      </c>
      <c r="G209" s="258">
        <v>452.66666666666657</v>
      </c>
      <c r="H209" s="258">
        <v>475.96666666666653</v>
      </c>
      <c r="I209" s="258">
        <v>480.28333333333325</v>
      </c>
      <c r="J209" s="258">
        <v>487.6166666666665</v>
      </c>
      <c r="K209" s="257">
        <v>472.95</v>
      </c>
      <c r="L209" s="257">
        <v>461.3</v>
      </c>
      <c r="M209" s="257">
        <v>49.020029999999998</v>
      </c>
      <c r="N209" s="1"/>
      <c r="O209" s="1"/>
    </row>
    <row r="210" spans="1:15" ht="12.75" customHeight="1">
      <c r="A210" s="30">
        <v>200</v>
      </c>
      <c r="B210" s="266" t="s">
        <v>778</v>
      </c>
      <c r="C210" s="257">
        <v>1344.3</v>
      </c>
      <c r="D210" s="258">
        <v>1352.9333333333334</v>
      </c>
      <c r="E210" s="258">
        <v>1315.8666666666668</v>
      </c>
      <c r="F210" s="258">
        <v>1287.4333333333334</v>
      </c>
      <c r="G210" s="258">
        <v>1250.3666666666668</v>
      </c>
      <c r="H210" s="258">
        <v>1381.3666666666668</v>
      </c>
      <c r="I210" s="258">
        <v>1418.4333333333334</v>
      </c>
      <c r="J210" s="258">
        <v>1446.8666666666668</v>
      </c>
      <c r="K210" s="257">
        <v>1390</v>
      </c>
      <c r="L210" s="257">
        <v>1324.5</v>
      </c>
      <c r="M210" s="257">
        <v>0.52571000000000001</v>
      </c>
      <c r="N210" s="1"/>
      <c r="O210" s="1"/>
    </row>
    <row r="211" spans="1:15" ht="12.75" customHeight="1">
      <c r="A211" s="30">
        <v>201</v>
      </c>
      <c r="B211" s="266" t="s">
        <v>259</v>
      </c>
      <c r="C211" s="257">
        <v>2753</v>
      </c>
      <c r="D211" s="258">
        <v>2741.9833333333336</v>
      </c>
      <c r="E211" s="258">
        <v>2723.0166666666673</v>
      </c>
      <c r="F211" s="258">
        <v>2693.0333333333338</v>
      </c>
      <c r="G211" s="258">
        <v>2674.0666666666675</v>
      </c>
      <c r="H211" s="258">
        <v>2771.9666666666672</v>
      </c>
      <c r="I211" s="258">
        <v>2790.9333333333334</v>
      </c>
      <c r="J211" s="258">
        <v>2820.916666666667</v>
      </c>
      <c r="K211" s="257">
        <v>2760.95</v>
      </c>
      <c r="L211" s="257">
        <v>2712</v>
      </c>
      <c r="M211" s="257">
        <v>5.1073599999999999</v>
      </c>
      <c r="N211" s="1"/>
      <c r="O211" s="1"/>
    </row>
    <row r="212" spans="1:15" ht="12.75" customHeight="1">
      <c r="A212" s="30">
        <v>202</v>
      </c>
      <c r="B212" s="266" t="s">
        <v>374</v>
      </c>
      <c r="C212" s="257">
        <v>118.1</v>
      </c>
      <c r="D212" s="258">
        <v>117.66666666666667</v>
      </c>
      <c r="E212" s="258">
        <v>116.63333333333334</v>
      </c>
      <c r="F212" s="258">
        <v>115.16666666666667</v>
      </c>
      <c r="G212" s="258">
        <v>114.13333333333334</v>
      </c>
      <c r="H212" s="258">
        <v>119.13333333333334</v>
      </c>
      <c r="I212" s="258">
        <v>120.16666666666667</v>
      </c>
      <c r="J212" s="258">
        <v>121.63333333333334</v>
      </c>
      <c r="K212" s="257">
        <v>118.7</v>
      </c>
      <c r="L212" s="257">
        <v>116.2</v>
      </c>
      <c r="M212" s="257">
        <v>16.08858</v>
      </c>
      <c r="N212" s="1"/>
      <c r="O212" s="1"/>
    </row>
    <row r="213" spans="1:15" ht="12.75" customHeight="1">
      <c r="A213" s="30">
        <v>203</v>
      </c>
      <c r="B213" s="266" t="s">
        <v>121</v>
      </c>
      <c r="C213" s="257">
        <v>235.2</v>
      </c>
      <c r="D213" s="258">
        <v>234.65</v>
      </c>
      <c r="E213" s="258">
        <v>231.8</v>
      </c>
      <c r="F213" s="258">
        <v>228.4</v>
      </c>
      <c r="G213" s="258">
        <v>225.55</v>
      </c>
      <c r="H213" s="258">
        <v>238.05</v>
      </c>
      <c r="I213" s="258">
        <v>240.89999999999998</v>
      </c>
      <c r="J213" s="258">
        <v>244.3</v>
      </c>
      <c r="K213" s="257">
        <v>237.5</v>
      </c>
      <c r="L213" s="257">
        <v>231.25</v>
      </c>
      <c r="M213" s="257">
        <v>42.101300000000002</v>
      </c>
      <c r="N213" s="1"/>
      <c r="O213" s="1"/>
    </row>
    <row r="214" spans="1:15" ht="12.75" customHeight="1">
      <c r="A214" s="30">
        <v>204</v>
      </c>
      <c r="B214" s="266" t="s">
        <v>122</v>
      </c>
      <c r="C214" s="257">
        <v>2705.45</v>
      </c>
      <c r="D214" s="258">
        <v>2700.75</v>
      </c>
      <c r="E214" s="258">
        <v>2690.45</v>
      </c>
      <c r="F214" s="258">
        <v>2675.45</v>
      </c>
      <c r="G214" s="258">
        <v>2665.1499999999996</v>
      </c>
      <c r="H214" s="258">
        <v>2715.75</v>
      </c>
      <c r="I214" s="258">
        <v>2726.05</v>
      </c>
      <c r="J214" s="258">
        <v>2741.05</v>
      </c>
      <c r="K214" s="257">
        <v>2711.05</v>
      </c>
      <c r="L214" s="257">
        <v>2685.75</v>
      </c>
      <c r="M214" s="257">
        <v>13.147030000000001</v>
      </c>
      <c r="N214" s="1"/>
      <c r="O214" s="1"/>
    </row>
    <row r="215" spans="1:15" ht="12.75" customHeight="1">
      <c r="A215" s="30">
        <v>205</v>
      </c>
      <c r="B215" s="266" t="s">
        <v>260</v>
      </c>
      <c r="C215" s="257">
        <v>317.2</v>
      </c>
      <c r="D215" s="258">
        <v>316.89999999999998</v>
      </c>
      <c r="E215" s="258">
        <v>315.39999999999998</v>
      </c>
      <c r="F215" s="258">
        <v>313.60000000000002</v>
      </c>
      <c r="G215" s="258">
        <v>312.10000000000002</v>
      </c>
      <c r="H215" s="258">
        <v>318.69999999999993</v>
      </c>
      <c r="I215" s="258">
        <v>320.19999999999993</v>
      </c>
      <c r="J215" s="258">
        <v>321.99999999999989</v>
      </c>
      <c r="K215" s="257">
        <v>318.39999999999998</v>
      </c>
      <c r="L215" s="257">
        <v>315.10000000000002</v>
      </c>
      <c r="M215" s="257">
        <v>4.9093</v>
      </c>
      <c r="N215" s="1"/>
      <c r="O215" s="1"/>
    </row>
    <row r="216" spans="1:15" ht="12.75" customHeight="1">
      <c r="A216" s="30">
        <v>206</v>
      </c>
      <c r="B216" s="266" t="s">
        <v>288</v>
      </c>
      <c r="C216" s="257">
        <v>3055.6</v>
      </c>
      <c r="D216" s="258">
        <v>3057</v>
      </c>
      <c r="E216" s="258">
        <v>3005.6</v>
      </c>
      <c r="F216" s="258">
        <v>2955.6</v>
      </c>
      <c r="G216" s="258">
        <v>2904.2</v>
      </c>
      <c r="H216" s="258">
        <v>3107</v>
      </c>
      <c r="I216" s="258">
        <v>3158.3999999999996</v>
      </c>
      <c r="J216" s="258">
        <v>3208.4</v>
      </c>
      <c r="K216" s="257">
        <v>3108.4</v>
      </c>
      <c r="L216" s="257">
        <v>3007</v>
      </c>
      <c r="M216" s="257">
        <v>0.67708999999999997</v>
      </c>
      <c r="N216" s="1"/>
      <c r="O216" s="1"/>
    </row>
    <row r="217" spans="1:15" ht="12.75" customHeight="1">
      <c r="A217" s="30">
        <v>207</v>
      </c>
      <c r="B217" s="266" t="s">
        <v>779</v>
      </c>
      <c r="C217" s="257">
        <v>758.9</v>
      </c>
      <c r="D217" s="258">
        <v>760.83333333333337</v>
      </c>
      <c r="E217" s="258">
        <v>748.86666666666679</v>
      </c>
      <c r="F217" s="258">
        <v>738.83333333333337</v>
      </c>
      <c r="G217" s="258">
        <v>726.86666666666679</v>
      </c>
      <c r="H217" s="258">
        <v>770.86666666666679</v>
      </c>
      <c r="I217" s="258">
        <v>782.83333333333326</v>
      </c>
      <c r="J217" s="258">
        <v>792.86666666666679</v>
      </c>
      <c r="K217" s="257">
        <v>772.8</v>
      </c>
      <c r="L217" s="257">
        <v>750.8</v>
      </c>
      <c r="M217" s="257">
        <v>0.57347999999999999</v>
      </c>
      <c r="N217" s="1"/>
      <c r="O217" s="1"/>
    </row>
    <row r="218" spans="1:15" ht="12.75" customHeight="1">
      <c r="A218" s="30">
        <v>208</v>
      </c>
      <c r="B218" s="266" t="s">
        <v>375</v>
      </c>
      <c r="C218" s="257">
        <v>41676.15</v>
      </c>
      <c r="D218" s="258">
        <v>41466.049999999996</v>
      </c>
      <c r="E218" s="258">
        <v>41112.099999999991</v>
      </c>
      <c r="F218" s="258">
        <v>40548.049999999996</v>
      </c>
      <c r="G218" s="258">
        <v>40194.099999999991</v>
      </c>
      <c r="H218" s="258">
        <v>42030.099999999991</v>
      </c>
      <c r="I218" s="258">
        <v>42384.049999999988</v>
      </c>
      <c r="J218" s="258">
        <v>42948.099999999991</v>
      </c>
      <c r="K218" s="257">
        <v>41820</v>
      </c>
      <c r="L218" s="257">
        <v>40902</v>
      </c>
      <c r="M218" s="257">
        <v>3.39E-2</v>
      </c>
      <c r="N218" s="1"/>
      <c r="O218" s="1"/>
    </row>
    <row r="219" spans="1:15" ht="12.75" customHeight="1">
      <c r="A219" s="30">
        <v>209</v>
      </c>
      <c r="B219" s="266" t="s">
        <v>376</v>
      </c>
      <c r="C219" s="257">
        <v>51.8</v>
      </c>
      <c r="D219" s="258">
        <v>52.133333333333333</v>
      </c>
      <c r="E219" s="258">
        <v>51.166666666666664</v>
      </c>
      <c r="F219" s="258">
        <v>50.533333333333331</v>
      </c>
      <c r="G219" s="258">
        <v>49.566666666666663</v>
      </c>
      <c r="H219" s="258">
        <v>52.766666666666666</v>
      </c>
      <c r="I219" s="258">
        <v>53.733333333333334</v>
      </c>
      <c r="J219" s="258">
        <v>54.366666666666667</v>
      </c>
      <c r="K219" s="257">
        <v>53.1</v>
      </c>
      <c r="L219" s="257">
        <v>51.5</v>
      </c>
      <c r="M219" s="257">
        <v>58.383850000000002</v>
      </c>
      <c r="N219" s="1"/>
      <c r="O219" s="1"/>
    </row>
    <row r="220" spans="1:15" ht="12.75" customHeight="1">
      <c r="A220" s="30">
        <v>210</v>
      </c>
      <c r="B220" s="266" t="s">
        <v>114</v>
      </c>
      <c r="C220" s="257">
        <v>2664.8</v>
      </c>
      <c r="D220" s="258">
        <v>2662.2166666666667</v>
      </c>
      <c r="E220" s="258">
        <v>2650.0333333333333</v>
      </c>
      <c r="F220" s="258">
        <v>2635.2666666666664</v>
      </c>
      <c r="G220" s="258">
        <v>2623.083333333333</v>
      </c>
      <c r="H220" s="258">
        <v>2676.9833333333336</v>
      </c>
      <c r="I220" s="258">
        <v>2689.166666666667</v>
      </c>
      <c r="J220" s="258">
        <v>2703.9333333333338</v>
      </c>
      <c r="K220" s="257">
        <v>2674.4</v>
      </c>
      <c r="L220" s="257">
        <v>2647.45</v>
      </c>
      <c r="M220" s="257">
        <v>27.084720000000001</v>
      </c>
      <c r="N220" s="1"/>
      <c r="O220" s="1"/>
    </row>
    <row r="221" spans="1:15" ht="12.75" customHeight="1">
      <c r="A221" s="30">
        <v>211</v>
      </c>
      <c r="B221" s="266" t="s">
        <v>124</v>
      </c>
      <c r="C221" s="257">
        <v>931.9</v>
      </c>
      <c r="D221" s="258">
        <v>929.75</v>
      </c>
      <c r="E221" s="258">
        <v>925.95</v>
      </c>
      <c r="F221" s="258">
        <v>920</v>
      </c>
      <c r="G221" s="258">
        <v>916.2</v>
      </c>
      <c r="H221" s="258">
        <v>935.7</v>
      </c>
      <c r="I221" s="258">
        <v>939.5</v>
      </c>
      <c r="J221" s="258">
        <v>945.45</v>
      </c>
      <c r="K221" s="257">
        <v>933.55</v>
      </c>
      <c r="L221" s="257">
        <v>923.8</v>
      </c>
      <c r="M221" s="257">
        <v>101.3687</v>
      </c>
      <c r="N221" s="1"/>
      <c r="O221" s="1"/>
    </row>
    <row r="222" spans="1:15" ht="12.75" customHeight="1">
      <c r="A222" s="30">
        <v>212</v>
      </c>
      <c r="B222" s="266" t="s">
        <v>125</v>
      </c>
      <c r="C222" s="257">
        <v>1249.1500000000001</v>
      </c>
      <c r="D222" s="258">
        <v>1250.6000000000001</v>
      </c>
      <c r="E222" s="258">
        <v>1240.2000000000003</v>
      </c>
      <c r="F222" s="258">
        <v>1231.2500000000002</v>
      </c>
      <c r="G222" s="258">
        <v>1220.8500000000004</v>
      </c>
      <c r="H222" s="258">
        <v>1259.5500000000002</v>
      </c>
      <c r="I222" s="258">
        <v>1269.9500000000003</v>
      </c>
      <c r="J222" s="258">
        <v>1278.9000000000001</v>
      </c>
      <c r="K222" s="257">
        <v>1261</v>
      </c>
      <c r="L222" s="257">
        <v>1241.6500000000001</v>
      </c>
      <c r="M222" s="257">
        <v>7.78965</v>
      </c>
      <c r="N222" s="1"/>
      <c r="O222" s="1"/>
    </row>
    <row r="223" spans="1:15" ht="12.75" customHeight="1">
      <c r="A223" s="30">
        <v>213</v>
      </c>
      <c r="B223" s="266" t="s">
        <v>126</v>
      </c>
      <c r="C223" s="257">
        <v>462.25</v>
      </c>
      <c r="D223" s="258">
        <v>463.01666666666665</v>
      </c>
      <c r="E223" s="258">
        <v>459.48333333333329</v>
      </c>
      <c r="F223" s="258">
        <v>456.71666666666664</v>
      </c>
      <c r="G223" s="258">
        <v>453.18333333333328</v>
      </c>
      <c r="H223" s="258">
        <v>465.7833333333333</v>
      </c>
      <c r="I223" s="258">
        <v>469.31666666666661</v>
      </c>
      <c r="J223" s="258">
        <v>472.08333333333331</v>
      </c>
      <c r="K223" s="257">
        <v>466.55</v>
      </c>
      <c r="L223" s="257">
        <v>460.25</v>
      </c>
      <c r="M223" s="257">
        <v>12.33437</v>
      </c>
      <c r="N223" s="1"/>
      <c r="O223" s="1"/>
    </row>
    <row r="224" spans="1:15" ht="12.75" customHeight="1">
      <c r="A224" s="30">
        <v>214</v>
      </c>
      <c r="B224" s="266" t="s">
        <v>261</v>
      </c>
      <c r="C224" s="257">
        <v>528.20000000000005</v>
      </c>
      <c r="D224" s="258">
        <v>527.18333333333328</v>
      </c>
      <c r="E224" s="258">
        <v>522.56666666666661</v>
      </c>
      <c r="F224" s="258">
        <v>516.93333333333328</v>
      </c>
      <c r="G224" s="258">
        <v>512.31666666666661</v>
      </c>
      <c r="H224" s="258">
        <v>532.81666666666661</v>
      </c>
      <c r="I224" s="258">
        <v>537.43333333333317</v>
      </c>
      <c r="J224" s="258">
        <v>543.06666666666661</v>
      </c>
      <c r="K224" s="257">
        <v>531.79999999999995</v>
      </c>
      <c r="L224" s="257">
        <v>521.54999999999995</v>
      </c>
      <c r="M224" s="257">
        <v>2.0215800000000002</v>
      </c>
      <c r="N224" s="1"/>
      <c r="O224" s="1"/>
    </row>
    <row r="225" spans="1:15" ht="12.75" customHeight="1">
      <c r="A225" s="30">
        <v>215</v>
      </c>
      <c r="B225" s="266" t="s">
        <v>378</v>
      </c>
      <c r="C225" s="257">
        <v>58</v>
      </c>
      <c r="D225" s="258">
        <v>58.65</v>
      </c>
      <c r="E225" s="258">
        <v>56.849999999999994</v>
      </c>
      <c r="F225" s="258">
        <v>55.699999999999996</v>
      </c>
      <c r="G225" s="258">
        <v>53.899999999999991</v>
      </c>
      <c r="H225" s="258">
        <v>59.8</v>
      </c>
      <c r="I225" s="258">
        <v>61.599999999999994</v>
      </c>
      <c r="J225" s="258">
        <v>62.75</v>
      </c>
      <c r="K225" s="257">
        <v>60.45</v>
      </c>
      <c r="L225" s="257">
        <v>57.5</v>
      </c>
      <c r="M225" s="257">
        <v>309.03530000000001</v>
      </c>
      <c r="N225" s="1"/>
      <c r="O225" s="1"/>
    </row>
    <row r="226" spans="1:15" ht="12.75" customHeight="1">
      <c r="A226" s="30">
        <v>216</v>
      </c>
      <c r="B226" s="266" t="s">
        <v>128</v>
      </c>
      <c r="C226" s="257">
        <v>59.7</v>
      </c>
      <c r="D226" s="258">
        <v>59.65</v>
      </c>
      <c r="E226" s="258">
        <v>59.25</v>
      </c>
      <c r="F226" s="258">
        <v>58.800000000000004</v>
      </c>
      <c r="G226" s="258">
        <v>58.400000000000006</v>
      </c>
      <c r="H226" s="258">
        <v>60.099999999999994</v>
      </c>
      <c r="I226" s="258">
        <v>60.499999999999986</v>
      </c>
      <c r="J226" s="258">
        <v>60.949999999999989</v>
      </c>
      <c r="K226" s="257">
        <v>60.05</v>
      </c>
      <c r="L226" s="257">
        <v>59.2</v>
      </c>
      <c r="M226" s="257">
        <v>232.24440999999999</v>
      </c>
      <c r="N226" s="1"/>
      <c r="O226" s="1"/>
    </row>
    <row r="227" spans="1:15" ht="12.75" customHeight="1">
      <c r="A227" s="30">
        <v>217</v>
      </c>
      <c r="B227" s="266" t="s">
        <v>379</v>
      </c>
      <c r="C227" s="257">
        <v>84.05</v>
      </c>
      <c r="D227" s="258">
        <v>83.716666666666669</v>
      </c>
      <c r="E227" s="258">
        <v>83.233333333333334</v>
      </c>
      <c r="F227" s="258">
        <v>82.416666666666671</v>
      </c>
      <c r="G227" s="258">
        <v>81.933333333333337</v>
      </c>
      <c r="H227" s="258">
        <v>84.533333333333331</v>
      </c>
      <c r="I227" s="258">
        <v>85.01666666666668</v>
      </c>
      <c r="J227" s="258">
        <v>85.833333333333329</v>
      </c>
      <c r="K227" s="257">
        <v>84.2</v>
      </c>
      <c r="L227" s="257">
        <v>82.9</v>
      </c>
      <c r="M227" s="257">
        <v>30.177230000000002</v>
      </c>
      <c r="N227" s="1"/>
      <c r="O227" s="1"/>
    </row>
    <row r="228" spans="1:15" ht="12.75" customHeight="1">
      <c r="A228" s="30">
        <v>218</v>
      </c>
      <c r="B228" s="266" t="s">
        <v>380</v>
      </c>
      <c r="C228" s="257">
        <v>954.15</v>
      </c>
      <c r="D228" s="258">
        <v>950.96666666666658</v>
      </c>
      <c r="E228" s="258">
        <v>929.23333333333312</v>
      </c>
      <c r="F228" s="258">
        <v>904.31666666666649</v>
      </c>
      <c r="G228" s="258">
        <v>882.58333333333303</v>
      </c>
      <c r="H228" s="258">
        <v>975.88333333333321</v>
      </c>
      <c r="I228" s="258">
        <v>997.61666666666656</v>
      </c>
      <c r="J228" s="258">
        <v>1022.5333333333333</v>
      </c>
      <c r="K228" s="257">
        <v>972.7</v>
      </c>
      <c r="L228" s="257">
        <v>926.05</v>
      </c>
      <c r="M228" s="257">
        <v>1.3430299999999999</v>
      </c>
      <c r="N228" s="1"/>
      <c r="O228" s="1"/>
    </row>
    <row r="229" spans="1:15" ht="12.75" customHeight="1">
      <c r="A229" s="30">
        <v>219</v>
      </c>
      <c r="B229" s="266" t="s">
        <v>381</v>
      </c>
      <c r="C229" s="257">
        <v>481.45</v>
      </c>
      <c r="D229" s="258">
        <v>480.41666666666669</v>
      </c>
      <c r="E229" s="258">
        <v>475.83333333333337</v>
      </c>
      <c r="F229" s="258">
        <v>470.2166666666667</v>
      </c>
      <c r="G229" s="258">
        <v>465.63333333333338</v>
      </c>
      <c r="H229" s="258">
        <v>486.03333333333336</v>
      </c>
      <c r="I229" s="258">
        <v>490.61666666666673</v>
      </c>
      <c r="J229" s="258">
        <v>496.23333333333335</v>
      </c>
      <c r="K229" s="257">
        <v>485</v>
      </c>
      <c r="L229" s="257">
        <v>474.8</v>
      </c>
      <c r="M229" s="257">
        <v>12.745240000000001</v>
      </c>
      <c r="N229" s="1"/>
      <c r="O229" s="1"/>
    </row>
    <row r="230" spans="1:15" ht="12.75" customHeight="1">
      <c r="A230" s="30">
        <v>220</v>
      </c>
      <c r="B230" s="266" t="s">
        <v>382</v>
      </c>
      <c r="C230" s="257">
        <v>1784.15</v>
      </c>
      <c r="D230" s="258">
        <v>1781.0666666666666</v>
      </c>
      <c r="E230" s="258">
        <v>1768.1333333333332</v>
      </c>
      <c r="F230" s="258">
        <v>1752.1166666666666</v>
      </c>
      <c r="G230" s="258">
        <v>1739.1833333333332</v>
      </c>
      <c r="H230" s="258">
        <v>1797.0833333333333</v>
      </c>
      <c r="I230" s="258">
        <v>1810.0166666666667</v>
      </c>
      <c r="J230" s="258">
        <v>1826.0333333333333</v>
      </c>
      <c r="K230" s="257">
        <v>1794</v>
      </c>
      <c r="L230" s="257">
        <v>1765.05</v>
      </c>
      <c r="M230" s="257">
        <v>0.21998999999999999</v>
      </c>
      <c r="N230" s="1"/>
      <c r="O230" s="1"/>
    </row>
    <row r="231" spans="1:15" ht="12.75" customHeight="1">
      <c r="A231" s="30">
        <v>221</v>
      </c>
      <c r="B231" s="266" t="s">
        <v>383</v>
      </c>
      <c r="C231" s="257">
        <v>286</v>
      </c>
      <c r="D231" s="258">
        <v>286.8</v>
      </c>
      <c r="E231" s="258">
        <v>279.70000000000005</v>
      </c>
      <c r="F231" s="258">
        <v>273.40000000000003</v>
      </c>
      <c r="G231" s="258">
        <v>266.30000000000007</v>
      </c>
      <c r="H231" s="258">
        <v>293.10000000000002</v>
      </c>
      <c r="I231" s="258">
        <v>300.20000000000005</v>
      </c>
      <c r="J231" s="258">
        <v>306.5</v>
      </c>
      <c r="K231" s="257">
        <v>293.89999999999998</v>
      </c>
      <c r="L231" s="257">
        <v>280.5</v>
      </c>
      <c r="M231" s="257">
        <v>43.253169999999997</v>
      </c>
      <c r="N231" s="1"/>
      <c r="O231" s="1"/>
    </row>
    <row r="232" spans="1:15" ht="12.75" customHeight="1">
      <c r="A232" s="30">
        <v>222</v>
      </c>
      <c r="B232" s="266" t="s">
        <v>137</v>
      </c>
      <c r="C232" s="257">
        <v>338.4</v>
      </c>
      <c r="D232" s="258">
        <v>339.34999999999997</v>
      </c>
      <c r="E232" s="258">
        <v>336.54999999999995</v>
      </c>
      <c r="F232" s="258">
        <v>334.7</v>
      </c>
      <c r="G232" s="258">
        <v>331.9</v>
      </c>
      <c r="H232" s="258">
        <v>341.19999999999993</v>
      </c>
      <c r="I232" s="258">
        <v>344</v>
      </c>
      <c r="J232" s="258">
        <v>345.84999999999991</v>
      </c>
      <c r="K232" s="257">
        <v>342.15</v>
      </c>
      <c r="L232" s="257">
        <v>337.5</v>
      </c>
      <c r="M232" s="257">
        <v>62.004469999999998</v>
      </c>
      <c r="N232" s="1"/>
      <c r="O232" s="1"/>
    </row>
    <row r="233" spans="1:15" ht="12.75" customHeight="1">
      <c r="A233" s="30">
        <v>223</v>
      </c>
      <c r="B233" s="266" t="s">
        <v>385</v>
      </c>
      <c r="C233" s="257">
        <v>113.4</v>
      </c>
      <c r="D233" s="258">
        <v>114.43333333333334</v>
      </c>
      <c r="E233" s="258">
        <v>111.96666666666667</v>
      </c>
      <c r="F233" s="258">
        <v>110.53333333333333</v>
      </c>
      <c r="G233" s="258">
        <v>108.06666666666666</v>
      </c>
      <c r="H233" s="258">
        <v>115.86666666666667</v>
      </c>
      <c r="I233" s="258">
        <v>118.33333333333334</v>
      </c>
      <c r="J233" s="258">
        <v>119.76666666666668</v>
      </c>
      <c r="K233" s="257">
        <v>116.9</v>
      </c>
      <c r="L233" s="257">
        <v>113</v>
      </c>
      <c r="M233" s="257">
        <v>2.78538</v>
      </c>
      <c r="N233" s="1"/>
      <c r="O233" s="1"/>
    </row>
    <row r="234" spans="1:15" ht="12.75" customHeight="1">
      <c r="A234" s="30">
        <v>224</v>
      </c>
      <c r="B234" s="266" t="s">
        <v>386</v>
      </c>
      <c r="C234" s="257">
        <v>247.2</v>
      </c>
      <c r="D234" s="258">
        <v>246.33333333333334</v>
      </c>
      <c r="E234" s="258">
        <v>244.11666666666667</v>
      </c>
      <c r="F234" s="258">
        <v>241.03333333333333</v>
      </c>
      <c r="G234" s="258">
        <v>238.81666666666666</v>
      </c>
      <c r="H234" s="258">
        <v>249.41666666666669</v>
      </c>
      <c r="I234" s="258">
        <v>251.63333333333333</v>
      </c>
      <c r="J234" s="258">
        <v>254.7166666666667</v>
      </c>
      <c r="K234" s="257">
        <v>248.55</v>
      </c>
      <c r="L234" s="257">
        <v>243.25</v>
      </c>
      <c r="M234" s="257">
        <v>17.740749999999998</v>
      </c>
      <c r="N234" s="1"/>
      <c r="O234" s="1"/>
    </row>
    <row r="235" spans="1:15" ht="12.75" customHeight="1">
      <c r="A235" s="30">
        <v>225</v>
      </c>
      <c r="B235" s="266" t="s">
        <v>123</v>
      </c>
      <c r="C235" s="257">
        <v>140.44999999999999</v>
      </c>
      <c r="D235" s="258">
        <v>142.01666666666665</v>
      </c>
      <c r="E235" s="258">
        <v>137.5333333333333</v>
      </c>
      <c r="F235" s="258">
        <v>134.61666666666665</v>
      </c>
      <c r="G235" s="258">
        <v>130.1333333333333</v>
      </c>
      <c r="H235" s="258">
        <v>144.93333333333331</v>
      </c>
      <c r="I235" s="258">
        <v>149.41666666666666</v>
      </c>
      <c r="J235" s="258">
        <v>152.33333333333331</v>
      </c>
      <c r="K235" s="257">
        <v>146.5</v>
      </c>
      <c r="L235" s="257">
        <v>139.1</v>
      </c>
      <c r="M235" s="257">
        <v>78.458659999999995</v>
      </c>
      <c r="N235" s="1"/>
      <c r="O235" s="1"/>
    </row>
    <row r="236" spans="1:15" ht="12.75" customHeight="1">
      <c r="A236" s="30">
        <v>226</v>
      </c>
      <c r="B236" s="266" t="s">
        <v>387</v>
      </c>
      <c r="C236" s="257">
        <v>90.25</v>
      </c>
      <c r="D236" s="258">
        <v>91.166666666666671</v>
      </c>
      <c r="E236" s="258">
        <v>88.333333333333343</v>
      </c>
      <c r="F236" s="258">
        <v>86.416666666666671</v>
      </c>
      <c r="G236" s="258">
        <v>83.583333333333343</v>
      </c>
      <c r="H236" s="258">
        <v>93.083333333333343</v>
      </c>
      <c r="I236" s="258">
        <v>95.916666666666686</v>
      </c>
      <c r="J236" s="258">
        <v>97.833333333333343</v>
      </c>
      <c r="K236" s="257">
        <v>94</v>
      </c>
      <c r="L236" s="257">
        <v>89.25</v>
      </c>
      <c r="M236" s="257">
        <v>154.89138</v>
      </c>
      <c r="N236" s="1"/>
      <c r="O236" s="1"/>
    </row>
    <row r="237" spans="1:15" ht="12.75" customHeight="1">
      <c r="A237" s="30">
        <v>227</v>
      </c>
      <c r="B237" s="266" t="s">
        <v>262</v>
      </c>
      <c r="C237" s="257">
        <v>4418.7</v>
      </c>
      <c r="D237" s="258">
        <v>4412.75</v>
      </c>
      <c r="E237" s="258">
        <v>4383.5</v>
      </c>
      <c r="F237" s="258">
        <v>4348.3</v>
      </c>
      <c r="G237" s="258">
        <v>4319.05</v>
      </c>
      <c r="H237" s="258">
        <v>4447.95</v>
      </c>
      <c r="I237" s="258">
        <v>4477.2</v>
      </c>
      <c r="J237" s="258">
        <v>4512.3999999999996</v>
      </c>
      <c r="K237" s="257">
        <v>4442</v>
      </c>
      <c r="L237" s="257">
        <v>4377.55</v>
      </c>
      <c r="M237" s="257">
        <v>0.31104999999999999</v>
      </c>
      <c r="N237" s="1"/>
      <c r="O237" s="1"/>
    </row>
    <row r="238" spans="1:15" ht="12.75" customHeight="1">
      <c r="A238" s="30">
        <v>228</v>
      </c>
      <c r="B238" s="266" t="s">
        <v>388</v>
      </c>
      <c r="C238" s="257">
        <v>294.95</v>
      </c>
      <c r="D238" s="258">
        <v>293.16666666666669</v>
      </c>
      <c r="E238" s="258">
        <v>289.33333333333337</v>
      </c>
      <c r="F238" s="258">
        <v>283.7166666666667</v>
      </c>
      <c r="G238" s="258">
        <v>279.88333333333338</v>
      </c>
      <c r="H238" s="258">
        <v>298.78333333333336</v>
      </c>
      <c r="I238" s="258">
        <v>302.61666666666673</v>
      </c>
      <c r="J238" s="258">
        <v>308.23333333333335</v>
      </c>
      <c r="K238" s="257">
        <v>297</v>
      </c>
      <c r="L238" s="257">
        <v>287.55</v>
      </c>
      <c r="M238" s="257">
        <v>18.390560000000001</v>
      </c>
      <c r="N238" s="1"/>
      <c r="O238" s="1"/>
    </row>
    <row r="239" spans="1:15" ht="12.75" customHeight="1">
      <c r="A239" s="30">
        <v>229</v>
      </c>
      <c r="B239" s="266" t="s">
        <v>389</v>
      </c>
      <c r="C239" s="257">
        <v>148.25</v>
      </c>
      <c r="D239" s="258">
        <v>147.58333333333334</v>
      </c>
      <c r="E239" s="258">
        <v>146.66666666666669</v>
      </c>
      <c r="F239" s="258">
        <v>145.08333333333334</v>
      </c>
      <c r="G239" s="258">
        <v>144.16666666666669</v>
      </c>
      <c r="H239" s="258">
        <v>149.16666666666669</v>
      </c>
      <c r="I239" s="258">
        <v>150.08333333333337</v>
      </c>
      <c r="J239" s="258">
        <v>151.66666666666669</v>
      </c>
      <c r="K239" s="257">
        <v>148.5</v>
      </c>
      <c r="L239" s="257">
        <v>146</v>
      </c>
      <c r="M239" s="257">
        <v>26.093620000000001</v>
      </c>
      <c r="N239" s="1"/>
      <c r="O239" s="1"/>
    </row>
    <row r="240" spans="1:15" ht="12.75" customHeight="1">
      <c r="A240" s="30">
        <v>230</v>
      </c>
      <c r="B240" s="266" t="s">
        <v>130</v>
      </c>
      <c r="C240" s="257">
        <v>327.10000000000002</v>
      </c>
      <c r="D240" s="258">
        <v>326.78333333333336</v>
      </c>
      <c r="E240" s="258">
        <v>325.01666666666671</v>
      </c>
      <c r="F240" s="258">
        <v>322.93333333333334</v>
      </c>
      <c r="G240" s="258">
        <v>321.16666666666669</v>
      </c>
      <c r="H240" s="258">
        <v>328.86666666666673</v>
      </c>
      <c r="I240" s="258">
        <v>330.63333333333338</v>
      </c>
      <c r="J240" s="258">
        <v>332.71666666666675</v>
      </c>
      <c r="K240" s="257">
        <v>328.55</v>
      </c>
      <c r="L240" s="257">
        <v>324.7</v>
      </c>
      <c r="M240" s="257">
        <v>18.662199999999999</v>
      </c>
      <c r="N240" s="1"/>
      <c r="O240" s="1"/>
    </row>
    <row r="241" spans="1:15" ht="12.75" customHeight="1">
      <c r="A241" s="30">
        <v>231</v>
      </c>
      <c r="B241" s="266" t="s">
        <v>135</v>
      </c>
      <c r="C241" s="257">
        <v>76.75</v>
      </c>
      <c r="D241" s="258">
        <v>76.916666666666671</v>
      </c>
      <c r="E241" s="258">
        <v>76.333333333333343</v>
      </c>
      <c r="F241" s="258">
        <v>75.916666666666671</v>
      </c>
      <c r="G241" s="258">
        <v>75.333333333333343</v>
      </c>
      <c r="H241" s="258">
        <v>77.333333333333343</v>
      </c>
      <c r="I241" s="258">
        <v>77.916666666666686</v>
      </c>
      <c r="J241" s="258">
        <v>78.333333333333343</v>
      </c>
      <c r="K241" s="257">
        <v>77.5</v>
      </c>
      <c r="L241" s="257">
        <v>76.5</v>
      </c>
      <c r="M241" s="257">
        <v>119.96025</v>
      </c>
      <c r="N241" s="1"/>
      <c r="O241" s="1"/>
    </row>
    <row r="242" spans="1:15" ht="12.75" customHeight="1">
      <c r="A242" s="30">
        <v>232</v>
      </c>
      <c r="B242" s="266" t="s">
        <v>390</v>
      </c>
      <c r="C242" s="257">
        <v>25.6</v>
      </c>
      <c r="D242" s="258">
        <v>25.283333333333335</v>
      </c>
      <c r="E242" s="258">
        <v>24.516666666666669</v>
      </c>
      <c r="F242" s="258">
        <v>23.433333333333334</v>
      </c>
      <c r="G242" s="258">
        <v>22.666666666666668</v>
      </c>
      <c r="H242" s="258">
        <v>26.366666666666671</v>
      </c>
      <c r="I242" s="258">
        <v>27.133333333333336</v>
      </c>
      <c r="J242" s="258">
        <v>28.216666666666672</v>
      </c>
      <c r="K242" s="257">
        <v>26.05</v>
      </c>
      <c r="L242" s="257">
        <v>24.2</v>
      </c>
      <c r="M242" s="257">
        <v>713.7242</v>
      </c>
      <c r="N242" s="1"/>
      <c r="O242" s="1"/>
    </row>
    <row r="243" spans="1:15" ht="12.75" customHeight="1">
      <c r="A243" s="30">
        <v>233</v>
      </c>
      <c r="B243" s="266" t="s">
        <v>136</v>
      </c>
      <c r="C243" s="257">
        <v>720.65</v>
      </c>
      <c r="D243" s="258">
        <v>719.56666666666661</v>
      </c>
      <c r="E243" s="258">
        <v>716.58333333333326</v>
      </c>
      <c r="F243" s="258">
        <v>712.51666666666665</v>
      </c>
      <c r="G243" s="258">
        <v>709.5333333333333</v>
      </c>
      <c r="H243" s="258">
        <v>723.63333333333321</v>
      </c>
      <c r="I243" s="258">
        <v>726.61666666666656</v>
      </c>
      <c r="J243" s="258">
        <v>730.68333333333317</v>
      </c>
      <c r="K243" s="257">
        <v>722.55</v>
      </c>
      <c r="L243" s="257">
        <v>715.5</v>
      </c>
      <c r="M243" s="257">
        <v>10.90422</v>
      </c>
      <c r="N243" s="1"/>
      <c r="O243" s="1"/>
    </row>
    <row r="244" spans="1:15" ht="12.75" customHeight="1">
      <c r="A244" s="30">
        <v>234</v>
      </c>
      <c r="B244" s="266" t="s">
        <v>774</v>
      </c>
      <c r="C244" s="257">
        <v>32.200000000000003</v>
      </c>
      <c r="D244" s="258">
        <v>32.483333333333334</v>
      </c>
      <c r="E244" s="258">
        <v>31.666666666666671</v>
      </c>
      <c r="F244" s="258">
        <v>31.133333333333336</v>
      </c>
      <c r="G244" s="258">
        <v>30.316666666666674</v>
      </c>
      <c r="H244" s="258">
        <v>33.016666666666666</v>
      </c>
      <c r="I244" s="258">
        <v>33.833333333333329</v>
      </c>
      <c r="J244" s="258">
        <v>34.366666666666667</v>
      </c>
      <c r="K244" s="257">
        <v>33.299999999999997</v>
      </c>
      <c r="L244" s="257">
        <v>31.95</v>
      </c>
      <c r="M244" s="257">
        <v>553.12941999999998</v>
      </c>
      <c r="N244" s="1"/>
      <c r="O244" s="1"/>
    </row>
    <row r="245" spans="1:15" ht="12.75" customHeight="1">
      <c r="A245" s="30">
        <v>235</v>
      </c>
      <c r="B245" s="266" t="s">
        <v>780</v>
      </c>
      <c r="C245" s="257">
        <v>1329.8</v>
      </c>
      <c r="D245" s="258">
        <v>1330.6333333333332</v>
      </c>
      <c r="E245" s="258">
        <v>1324.2166666666665</v>
      </c>
      <c r="F245" s="258">
        <v>1318.6333333333332</v>
      </c>
      <c r="G245" s="258">
        <v>1312.2166666666665</v>
      </c>
      <c r="H245" s="258">
        <v>1336.2166666666665</v>
      </c>
      <c r="I245" s="258">
        <v>1342.6333333333334</v>
      </c>
      <c r="J245" s="258">
        <v>1348.2166666666665</v>
      </c>
      <c r="K245" s="257">
        <v>1337.05</v>
      </c>
      <c r="L245" s="257">
        <v>1325.05</v>
      </c>
      <c r="M245" s="257">
        <v>0.31691000000000003</v>
      </c>
      <c r="N245" s="1"/>
      <c r="O245" s="1"/>
    </row>
    <row r="246" spans="1:15" ht="12.75" customHeight="1">
      <c r="A246" s="30">
        <v>236</v>
      </c>
      <c r="B246" s="266" t="s">
        <v>391</v>
      </c>
      <c r="C246" s="257">
        <v>397.95</v>
      </c>
      <c r="D246" s="258">
        <v>397.34999999999997</v>
      </c>
      <c r="E246" s="258">
        <v>393.59999999999991</v>
      </c>
      <c r="F246" s="258">
        <v>389.24999999999994</v>
      </c>
      <c r="G246" s="258">
        <v>385.49999999999989</v>
      </c>
      <c r="H246" s="258">
        <v>401.69999999999993</v>
      </c>
      <c r="I246" s="258">
        <v>405.45000000000005</v>
      </c>
      <c r="J246" s="258">
        <v>409.79999999999995</v>
      </c>
      <c r="K246" s="257">
        <v>401.1</v>
      </c>
      <c r="L246" s="257">
        <v>393</v>
      </c>
      <c r="M246" s="257">
        <v>0.42448999999999998</v>
      </c>
      <c r="N246" s="1"/>
      <c r="O246" s="1"/>
    </row>
    <row r="247" spans="1:15" ht="12.75" customHeight="1">
      <c r="A247" s="30">
        <v>237</v>
      </c>
      <c r="B247" s="266" t="s">
        <v>129</v>
      </c>
      <c r="C247" s="257">
        <v>437.3</v>
      </c>
      <c r="D247" s="258">
        <v>436.33333333333331</v>
      </c>
      <c r="E247" s="258">
        <v>434.26666666666665</v>
      </c>
      <c r="F247" s="258">
        <v>431.23333333333335</v>
      </c>
      <c r="G247" s="258">
        <v>429.16666666666669</v>
      </c>
      <c r="H247" s="258">
        <v>439.36666666666662</v>
      </c>
      <c r="I247" s="258">
        <v>441.43333333333334</v>
      </c>
      <c r="J247" s="258">
        <v>444.46666666666658</v>
      </c>
      <c r="K247" s="257">
        <v>438.4</v>
      </c>
      <c r="L247" s="257">
        <v>433.3</v>
      </c>
      <c r="M247" s="257">
        <v>7.5360500000000004</v>
      </c>
      <c r="N247" s="1"/>
      <c r="O247" s="1"/>
    </row>
    <row r="248" spans="1:15" ht="12.75" customHeight="1">
      <c r="A248" s="30">
        <v>238</v>
      </c>
      <c r="B248" s="266" t="s">
        <v>133</v>
      </c>
      <c r="C248" s="257">
        <v>194.5</v>
      </c>
      <c r="D248" s="258">
        <v>195.11666666666667</v>
      </c>
      <c r="E248" s="258">
        <v>193.38333333333335</v>
      </c>
      <c r="F248" s="258">
        <v>192.26666666666668</v>
      </c>
      <c r="G248" s="258">
        <v>190.53333333333336</v>
      </c>
      <c r="H248" s="258">
        <v>196.23333333333335</v>
      </c>
      <c r="I248" s="258">
        <v>197.9666666666667</v>
      </c>
      <c r="J248" s="258">
        <v>199.08333333333334</v>
      </c>
      <c r="K248" s="257">
        <v>196.85</v>
      </c>
      <c r="L248" s="257">
        <v>194</v>
      </c>
      <c r="M248" s="257">
        <v>10.32619</v>
      </c>
      <c r="N248" s="1"/>
      <c r="O248" s="1"/>
    </row>
    <row r="249" spans="1:15" ht="12.75" customHeight="1">
      <c r="A249" s="30">
        <v>239</v>
      </c>
      <c r="B249" s="266" t="s">
        <v>132</v>
      </c>
      <c r="C249" s="257">
        <v>1190.8499999999999</v>
      </c>
      <c r="D249" s="258">
        <v>1182.7333333333333</v>
      </c>
      <c r="E249" s="258">
        <v>1171.1666666666667</v>
      </c>
      <c r="F249" s="258">
        <v>1151.4833333333333</v>
      </c>
      <c r="G249" s="258">
        <v>1139.9166666666667</v>
      </c>
      <c r="H249" s="258">
        <v>1202.4166666666667</v>
      </c>
      <c r="I249" s="258">
        <v>1213.9833333333333</v>
      </c>
      <c r="J249" s="258">
        <v>1233.6666666666667</v>
      </c>
      <c r="K249" s="257">
        <v>1194.3</v>
      </c>
      <c r="L249" s="257">
        <v>1163.05</v>
      </c>
      <c r="M249" s="257">
        <v>36.664319999999996</v>
      </c>
      <c r="N249" s="1"/>
      <c r="O249" s="1"/>
    </row>
    <row r="250" spans="1:15" ht="12.75" customHeight="1">
      <c r="A250" s="30">
        <v>240</v>
      </c>
      <c r="B250" s="266" t="s">
        <v>392</v>
      </c>
      <c r="C250" s="257">
        <v>17.7</v>
      </c>
      <c r="D250" s="258">
        <v>17.7</v>
      </c>
      <c r="E250" s="258">
        <v>17.5</v>
      </c>
      <c r="F250" s="258">
        <v>17.3</v>
      </c>
      <c r="G250" s="258">
        <v>17.100000000000001</v>
      </c>
      <c r="H250" s="258">
        <v>17.899999999999999</v>
      </c>
      <c r="I250" s="258">
        <v>18.099999999999994</v>
      </c>
      <c r="J250" s="258">
        <v>18.299999999999997</v>
      </c>
      <c r="K250" s="257">
        <v>17.899999999999999</v>
      </c>
      <c r="L250" s="257">
        <v>17.5</v>
      </c>
      <c r="M250" s="257">
        <v>42.560250000000003</v>
      </c>
      <c r="N250" s="1"/>
      <c r="O250" s="1"/>
    </row>
    <row r="251" spans="1:15" ht="12.75" customHeight="1">
      <c r="A251" s="30">
        <v>241</v>
      </c>
      <c r="B251" s="266" t="s">
        <v>163</v>
      </c>
      <c r="C251" s="257">
        <v>4015.35</v>
      </c>
      <c r="D251" s="258">
        <v>4003.1</v>
      </c>
      <c r="E251" s="258">
        <v>3967.25</v>
      </c>
      <c r="F251" s="258">
        <v>3919.15</v>
      </c>
      <c r="G251" s="258">
        <v>3883.3</v>
      </c>
      <c r="H251" s="258">
        <v>4051.2</v>
      </c>
      <c r="I251" s="258">
        <v>4087.0499999999993</v>
      </c>
      <c r="J251" s="258">
        <v>4135.1499999999996</v>
      </c>
      <c r="K251" s="257">
        <v>4038.95</v>
      </c>
      <c r="L251" s="257">
        <v>3955</v>
      </c>
      <c r="M251" s="257">
        <v>2.46407</v>
      </c>
      <c r="N251" s="1"/>
      <c r="O251" s="1"/>
    </row>
    <row r="252" spans="1:15" ht="12.75" customHeight="1">
      <c r="A252" s="30">
        <v>242</v>
      </c>
      <c r="B252" s="266" t="s">
        <v>134</v>
      </c>
      <c r="C252" s="257">
        <v>1620.15</v>
      </c>
      <c r="D252" s="258">
        <v>1614.1833333333334</v>
      </c>
      <c r="E252" s="258">
        <v>1604.4666666666667</v>
      </c>
      <c r="F252" s="258">
        <v>1588.7833333333333</v>
      </c>
      <c r="G252" s="258">
        <v>1579.0666666666666</v>
      </c>
      <c r="H252" s="258">
        <v>1629.8666666666668</v>
      </c>
      <c r="I252" s="258">
        <v>1639.5833333333335</v>
      </c>
      <c r="J252" s="258">
        <v>1655.2666666666669</v>
      </c>
      <c r="K252" s="257">
        <v>1623.9</v>
      </c>
      <c r="L252" s="257">
        <v>1598.5</v>
      </c>
      <c r="M252" s="257">
        <v>42.068370000000002</v>
      </c>
      <c r="N252" s="1"/>
      <c r="O252" s="1"/>
    </row>
    <row r="253" spans="1:15" ht="12.75" customHeight="1">
      <c r="A253" s="30">
        <v>243</v>
      </c>
      <c r="B253" s="266" t="s">
        <v>393</v>
      </c>
      <c r="C253" s="257">
        <v>556.6</v>
      </c>
      <c r="D253" s="258">
        <v>553.96666666666658</v>
      </c>
      <c r="E253" s="258">
        <v>547.93333333333317</v>
      </c>
      <c r="F253" s="258">
        <v>539.26666666666654</v>
      </c>
      <c r="G253" s="258">
        <v>533.23333333333312</v>
      </c>
      <c r="H253" s="258">
        <v>562.63333333333321</v>
      </c>
      <c r="I253" s="258">
        <v>568.66666666666674</v>
      </c>
      <c r="J253" s="258">
        <v>577.33333333333326</v>
      </c>
      <c r="K253" s="257">
        <v>560</v>
      </c>
      <c r="L253" s="257">
        <v>545.29999999999995</v>
      </c>
      <c r="M253" s="257">
        <v>1.1118300000000001</v>
      </c>
      <c r="N253" s="1"/>
      <c r="O253" s="1"/>
    </row>
    <row r="254" spans="1:15" ht="12.75" customHeight="1">
      <c r="A254" s="30">
        <v>244</v>
      </c>
      <c r="B254" s="266" t="s">
        <v>394</v>
      </c>
      <c r="C254" s="257">
        <v>452.15</v>
      </c>
      <c r="D254" s="258">
        <v>450.45</v>
      </c>
      <c r="E254" s="258">
        <v>446.34999999999997</v>
      </c>
      <c r="F254" s="258">
        <v>440.54999999999995</v>
      </c>
      <c r="G254" s="258">
        <v>436.44999999999993</v>
      </c>
      <c r="H254" s="258">
        <v>456.25</v>
      </c>
      <c r="I254" s="258">
        <v>460.35</v>
      </c>
      <c r="J254" s="258">
        <v>466.15000000000003</v>
      </c>
      <c r="K254" s="257">
        <v>454.55</v>
      </c>
      <c r="L254" s="257">
        <v>444.65</v>
      </c>
      <c r="M254" s="257">
        <v>2.5014099999999999</v>
      </c>
      <c r="N254" s="1"/>
      <c r="O254" s="1"/>
    </row>
    <row r="255" spans="1:15" ht="12.75" customHeight="1">
      <c r="A255" s="30">
        <v>245</v>
      </c>
      <c r="B255" s="266" t="s">
        <v>131</v>
      </c>
      <c r="C255" s="257">
        <v>2019.25</v>
      </c>
      <c r="D255" s="258">
        <v>2004.1333333333332</v>
      </c>
      <c r="E255" s="258">
        <v>1983.2666666666664</v>
      </c>
      <c r="F255" s="258">
        <v>1947.2833333333333</v>
      </c>
      <c r="G255" s="258">
        <v>1926.4166666666665</v>
      </c>
      <c r="H255" s="258">
        <v>2040.1166666666663</v>
      </c>
      <c r="I255" s="258">
        <v>2060.9833333333331</v>
      </c>
      <c r="J255" s="258">
        <v>2096.9666666666662</v>
      </c>
      <c r="K255" s="257">
        <v>2025</v>
      </c>
      <c r="L255" s="257">
        <v>1968.15</v>
      </c>
      <c r="M255" s="257">
        <v>10.38461</v>
      </c>
      <c r="N255" s="1"/>
      <c r="O255" s="1"/>
    </row>
    <row r="256" spans="1:15" ht="12.75" customHeight="1">
      <c r="A256" s="30">
        <v>246</v>
      </c>
      <c r="B256" s="266" t="s">
        <v>263</v>
      </c>
      <c r="C256" s="257">
        <v>851.1</v>
      </c>
      <c r="D256" s="258">
        <v>853.44999999999993</v>
      </c>
      <c r="E256" s="258">
        <v>846.29999999999984</v>
      </c>
      <c r="F256" s="258">
        <v>841.49999999999989</v>
      </c>
      <c r="G256" s="258">
        <v>834.3499999999998</v>
      </c>
      <c r="H256" s="258">
        <v>858.24999999999989</v>
      </c>
      <c r="I256" s="258">
        <v>865.4</v>
      </c>
      <c r="J256" s="258">
        <v>870.19999999999993</v>
      </c>
      <c r="K256" s="257">
        <v>860.6</v>
      </c>
      <c r="L256" s="257">
        <v>848.65</v>
      </c>
      <c r="M256" s="257">
        <v>0.97416999999999998</v>
      </c>
      <c r="N256" s="1"/>
      <c r="O256" s="1"/>
    </row>
    <row r="257" spans="1:15" ht="12.75" customHeight="1">
      <c r="A257" s="30">
        <v>247</v>
      </c>
      <c r="B257" s="266" t="s">
        <v>395</v>
      </c>
      <c r="C257" s="257">
        <v>2038.3</v>
      </c>
      <c r="D257" s="258">
        <v>2034.1000000000001</v>
      </c>
      <c r="E257" s="258">
        <v>2027.2000000000003</v>
      </c>
      <c r="F257" s="258">
        <v>2016.1000000000001</v>
      </c>
      <c r="G257" s="258">
        <v>2009.2000000000003</v>
      </c>
      <c r="H257" s="258">
        <v>2045.2000000000003</v>
      </c>
      <c r="I257" s="258">
        <v>2052.1000000000004</v>
      </c>
      <c r="J257" s="258">
        <v>2063.2000000000003</v>
      </c>
      <c r="K257" s="257">
        <v>2041</v>
      </c>
      <c r="L257" s="257">
        <v>2023</v>
      </c>
      <c r="M257" s="257">
        <v>0.37201000000000001</v>
      </c>
      <c r="N257" s="1"/>
      <c r="O257" s="1"/>
    </row>
    <row r="258" spans="1:15" ht="12.75" customHeight="1">
      <c r="A258" s="30">
        <v>248</v>
      </c>
      <c r="B258" s="266" t="s">
        <v>396</v>
      </c>
      <c r="C258" s="257">
        <v>3183</v>
      </c>
      <c r="D258" s="258">
        <v>3196.9666666666667</v>
      </c>
      <c r="E258" s="258">
        <v>3160.9833333333336</v>
      </c>
      <c r="F258" s="258">
        <v>3138.9666666666667</v>
      </c>
      <c r="G258" s="258">
        <v>3102.9833333333336</v>
      </c>
      <c r="H258" s="258">
        <v>3218.9833333333336</v>
      </c>
      <c r="I258" s="258">
        <v>3254.9666666666662</v>
      </c>
      <c r="J258" s="258">
        <v>3276.9833333333336</v>
      </c>
      <c r="K258" s="257">
        <v>3232.95</v>
      </c>
      <c r="L258" s="257">
        <v>3174.95</v>
      </c>
      <c r="M258" s="257">
        <v>1.0917699999999999</v>
      </c>
      <c r="N258" s="1"/>
      <c r="O258" s="1"/>
    </row>
    <row r="259" spans="1:15" ht="12.75" customHeight="1">
      <c r="A259" s="30">
        <v>249</v>
      </c>
      <c r="B259" s="266" t="s">
        <v>863</v>
      </c>
      <c r="C259" s="257">
        <v>421.45</v>
      </c>
      <c r="D259" s="258">
        <v>420.39999999999992</v>
      </c>
      <c r="E259" s="258">
        <v>417.19999999999982</v>
      </c>
      <c r="F259" s="258">
        <v>412.94999999999987</v>
      </c>
      <c r="G259" s="258">
        <v>409.74999999999977</v>
      </c>
      <c r="H259" s="258">
        <v>424.64999999999986</v>
      </c>
      <c r="I259" s="258">
        <v>427.85</v>
      </c>
      <c r="J259" s="258">
        <v>432.09999999999991</v>
      </c>
      <c r="K259" s="257">
        <v>423.6</v>
      </c>
      <c r="L259" s="257">
        <v>416.15</v>
      </c>
      <c r="M259" s="257">
        <v>0.52802000000000004</v>
      </c>
      <c r="N259" s="1"/>
      <c r="O259" s="1"/>
    </row>
    <row r="260" spans="1:15" ht="12.75" customHeight="1">
      <c r="A260" s="30">
        <v>250</v>
      </c>
      <c r="B260" s="266" t="s">
        <v>397</v>
      </c>
      <c r="C260" s="257">
        <v>852.3</v>
      </c>
      <c r="D260" s="258">
        <v>838.5</v>
      </c>
      <c r="E260" s="258">
        <v>816.6</v>
      </c>
      <c r="F260" s="258">
        <v>780.9</v>
      </c>
      <c r="G260" s="258">
        <v>759</v>
      </c>
      <c r="H260" s="258">
        <v>874.2</v>
      </c>
      <c r="I260" s="258">
        <v>896.10000000000014</v>
      </c>
      <c r="J260" s="258">
        <v>931.80000000000007</v>
      </c>
      <c r="K260" s="257">
        <v>860.4</v>
      </c>
      <c r="L260" s="257">
        <v>802.8</v>
      </c>
      <c r="M260" s="257">
        <v>48.446060000000003</v>
      </c>
      <c r="N260" s="1"/>
      <c r="O260" s="1"/>
    </row>
    <row r="261" spans="1:15" ht="12.75" customHeight="1">
      <c r="A261" s="30">
        <v>251</v>
      </c>
      <c r="B261" s="266" t="s">
        <v>398</v>
      </c>
      <c r="C261" s="257">
        <v>408.15</v>
      </c>
      <c r="D261" s="258">
        <v>406.84999999999997</v>
      </c>
      <c r="E261" s="258">
        <v>402.99999999999994</v>
      </c>
      <c r="F261" s="258">
        <v>397.84999999999997</v>
      </c>
      <c r="G261" s="258">
        <v>393.99999999999994</v>
      </c>
      <c r="H261" s="258">
        <v>411.99999999999994</v>
      </c>
      <c r="I261" s="258">
        <v>415.84999999999997</v>
      </c>
      <c r="J261" s="258">
        <v>420.99999999999994</v>
      </c>
      <c r="K261" s="257">
        <v>410.7</v>
      </c>
      <c r="L261" s="257">
        <v>401.7</v>
      </c>
      <c r="M261" s="257">
        <v>5.6427399999999999</v>
      </c>
      <c r="N261" s="1"/>
      <c r="O261" s="1"/>
    </row>
    <row r="262" spans="1:15" ht="12.75" customHeight="1">
      <c r="A262" s="30">
        <v>252</v>
      </c>
      <c r="B262" s="266" t="s">
        <v>399</v>
      </c>
      <c r="C262" s="257">
        <v>78.5</v>
      </c>
      <c r="D262" s="258">
        <v>78.566666666666663</v>
      </c>
      <c r="E262" s="258">
        <v>75.933333333333323</v>
      </c>
      <c r="F262" s="258">
        <v>73.36666666666666</v>
      </c>
      <c r="G262" s="258">
        <v>70.73333333333332</v>
      </c>
      <c r="H262" s="258">
        <v>81.133333333333326</v>
      </c>
      <c r="I262" s="258">
        <v>83.766666666666652</v>
      </c>
      <c r="J262" s="258">
        <v>86.333333333333329</v>
      </c>
      <c r="K262" s="257">
        <v>81.2</v>
      </c>
      <c r="L262" s="257">
        <v>76</v>
      </c>
      <c r="M262" s="257">
        <v>15.975149999999999</v>
      </c>
      <c r="N262" s="1"/>
      <c r="O262" s="1"/>
    </row>
    <row r="263" spans="1:15" ht="12.75" customHeight="1">
      <c r="A263" s="30">
        <v>253</v>
      </c>
      <c r="B263" s="266" t="s">
        <v>264</v>
      </c>
      <c r="C263" s="257">
        <v>301.3</v>
      </c>
      <c r="D263" s="258">
        <v>303.18333333333334</v>
      </c>
      <c r="E263" s="258">
        <v>298.16666666666669</v>
      </c>
      <c r="F263" s="258">
        <v>295.03333333333336</v>
      </c>
      <c r="G263" s="258">
        <v>290.01666666666671</v>
      </c>
      <c r="H263" s="258">
        <v>306.31666666666666</v>
      </c>
      <c r="I263" s="258">
        <v>311.33333333333331</v>
      </c>
      <c r="J263" s="258">
        <v>314.46666666666664</v>
      </c>
      <c r="K263" s="257">
        <v>308.2</v>
      </c>
      <c r="L263" s="257">
        <v>300.05</v>
      </c>
      <c r="M263" s="257">
        <v>6.8824500000000004</v>
      </c>
      <c r="N263" s="1"/>
      <c r="O263" s="1"/>
    </row>
    <row r="264" spans="1:15" ht="12.75" customHeight="1">
      <c r="A264" s="30">
        <v>254</v>
      </c>
      <c r="B264" s="266" t="s">
        <v>139</v>
      </c>
      <c r="C264" s="257">
        <v>744.7</v>
      </c>
      <c r="D264" s="258">
        <v>742.48333333333323</v>
      </c>
      <c r="E264" s="258">
        <v>738.26666666666642</v>
      </c>
      <c r="F264" s="258">
        <v>731.83333333333314</v>
      </c>
      <c r="G264" s="258">
        <v>727.61666666666633</v>
      </c>
      <c r="H264" s="258">
        <v>748.91666666666652</v>
      </c>
      <c r="I264" s="258">
        <v>753.13333333333344</v>
      </c>
      <c r="J264" s="258">
        <v>759.56666666666661</v>
      </c>
      <c r="K264" s="257">
        <v>746.7</v>
      </c>
      <c r="L264" s="257">
        <v>736.05</v>
      </c>
      <c r="M264" s="257">
        <v>10.53397</v>
      </c>
      <c r="N264" s="1"/>
      <c r="O264" s="1"/>
    </row>
    <row r="265" spans="1:15" ht="12.75" customHeight="1">
      <c r="A265" s="30">
        <v>255</v>
      </c>
      <c r="B265" s="266" t="s">
        <v>400</v>
      </c>
      <c r="C265" s="257">
        <v>109.45</v>
      </c>
      <c r="D265" s="258">
        <v>109.55</v>
      </c>
      <c r="E265" s="258">
        <v>108.8</v>
      </c>
      <c r="F265" s="258">
        <v>108.15</v>
      </c>
      <c r="G265" s="258">
        <v>107.4</v>
      </c>
      <c r="H265" s="258">
        <v>110.19999999999999</v>
      </c>
      <c r="I265" s="258">
        <v>110.94999999999999</v>
      </c>
      <c r="J265" s="258">
        <v>111.59999999999998</v>
      </c>
      <c r="K265" s="257">
        <v>110.3</v>
      </c>
      <c r="L265" s="257">
        <v>108.9</v>
      </c>
      <c r="M265" s="257">
        <v>1.7416700000000001</v>
      </c>
      <c r="N265" s="1"/>
      <c r="O265" s="1"/>
    </row>
    <row r="266" spans="1:15" ht="12.75" customHeight="1">
      <c r="A266" s="30">
        <v>256</v>
      </c>
      <c r="B266" s="266" t="s">
        <v>401</v>
      </c>
      <c r="C266" s="257">
        <v>200.2</v>
      </c>
      <c r="D266" s="258">
        <v>200.20000000000002</v>
      </c>
      <c r="E266" s="258">
        <v>197.25000000000003</v>
      </c>
      <c r="F266" s="258">
        <v>194.3</v>
      </c>
      <c r="G266" s="258">
        <v>191.35000000000002</v>
      </c>
      <c r="H266" s="258">
        <v>203.15000000000003</v>
      </c>
      <c r="I266" s="258">
        <v>206.10000000000002</v>
      </c>
      <c r="J266" s="258">
        <v>209.05000000000004</v>
      </c>
      <c r="K266" s="257">
        <v>203.15</v>
      </c>
      <c r="L266" s="257">
        <v>197.25</v>
      </c>
      <c r="M266" s="257">
        <v>8.8256700000000006</v>
      </c>
      <c r="N266" s="1"/>
      <c r="O266" s="1"/>
    </row>
    <row r="267" spans="1:15" ht="12.75" customHeight="1">
      <c r="A267" s="30">
        <v>257</v>
      </c>
      <c r="B267" s="266" t="s">
        <v>138</v>
      </c>
      <c r="C267" s="257">
        <v>559.9</v>
      </c>
      <c r="D267" s="258">
        <v>561.31666666666661</v>
      </c>
      <c r="E267" s="258">
        <v>556.58333333333326</v>
      </c>
      <c r="F267" s="258">
        <v>553.26666666666665</v>
      </c>
      <c r="G267" s="258">
        <v>548.5333333333333</v>
      </c>
      <c r="H267" s="258">
        <v>564.63333333333321</v>
      </c>
      <c r="I267" s="258">
        <v>569.36666666666656</v>
      </c>
      <c r="J267" s="258">
        <v>572.68333333333317</v>
      </c>
      <c r="K267" s="257">
        <v>566.04999999999995</v>
      </c>
      <c r="L267" s="257">
        <v>558</v>
      </c>
      <c r="M267" s="257">
        <v>33.280929999999998</v>
      </c>
      <c r="N267" s="1"/>
      <c r="O267" s="1"/>
    </row>
    <row r="268" spans="1:15" ht="12.75" customHeight="1">
      <c r="A268" s="30">
        <v>258</v>
      </c>
      <c r="B268" s="266" t="s">
        <v>140</v>
      </c>
      <c r="C268" s="257">
        <v>536.85</v>
      </c>
      <c r="D268" s="258">
        <v>537.25000000000011</v>
      </c>
      <c r="E268" s="258">
        <v>532.55000000000018</v>
      </c>
      <c r="F268" s="258">
        <v>528.25000000000011</v>
      </c>
      <c r="G268" s="258">
        <v>523.55000000000018</v>
      </c>
      <c r="H268" s="258">
        <v>541.55000000000018</v>
      </c>
      <c r="I268" s="258">
        <v>546.25000000000023</v>
      </c>
      <c r="J268" s="258">
        <v>550.55000000000018</v>
      </c>
      <c r="K268" s="257">
        <v>541.95000000000005</v>
      </c>
      <c r="L268" s="257">
        <v>532.95000000000005</v>
      </c>
      <c r="M268" s="257">
        <v>21.274989999999999</v>
      </c>
      <c r="N268" s="1"/>
      <c r="O268" s="1"/>
    </row>
    <row r="269" spans="1:15" ht="12.75" customHeight="1">
      <c r="A269" s="30">
        <v>259</v>
      </c>
      <c r="B269" s="266" t="s">
        <v>781</v>
      </c>
      <c r="C269" s="257">
        <v>518.95000000000005</v>
      </c>
      <c r="D269" s="258">
        <v>521.51666666666677</v>
      </c>
      <c r="E269" s="258">
        <v>514.03333333333353</v>
      </c>
      <c r="F269" s="258">
        <v>509.11666666666679</v>
      </c>
      <c r="G269" s="258">
        <v>501.63333333333355</v>
      </c>
      <c r="H269" s="258">
        <v>526.43333333333351</v>
      </c>
      <c r="I269" s="258">
        <v>533.91666666666686</v>
      </c>
      <c r="J269" s="258">
        <v>538.83333333333348</v>
      </c>
      <c r="K269" s="257">
        <v>529</v>
      </c>
      <c r="L269" s="257">
        <v>516.6</v>
      </c>
      <c r="M269" s="257">
        <v>2.4522699999999999</v>
      </c>
      <c r="N269" s="1"/>
      <c r="O269" s="1"/>
    </row>
    <row r="270" spans="1:15" ht="12.75" customHeight="1">
      <c r="A270" s="30">
        <v>260</v>
      </c>
      <c r="B270" s="266" t="s">
        <v>782</v>
      </c>
      <c r="C270" s="257">
        <v>388.35</v>
      </c>
      <c r="D270" s="258">
        <v>385.2166666666667</v>
      </c>
      <c r="E270" s="258">
        <v>379.53333333333342</v>
      </c>
      <c r="F270" s="258">
        <v>370.7166666666667</v>
      </c>
      <c r="G270" s="258">
        <v>365.03333333333342</v>
      </c>
      <c r="H270" s="258">
        <v>394.03333333333342</v>
      </c>
      <c r="I270" s="258">
        <v>399.7166666666667</v>
      </c>
      <c r="J270" s="258">
        <v>408.53333333333342</v>
      </c>
      <c r="K270" s="257">
        <v>390.9</v>
      </c>
      <c r="L270" s="257">
        <v>376.4</v>
      </c>
      <c r="M270" s="257">
        <v>2.2572299999999998</v>
      </c>
      <c r="N270" s="1"/>
      <c r="O270" s="1"/>
    </row>
    <row r="271" spans="1:15" ht="12.75" customHeight="1">
      <c r="A271" s="30">
        <v>261</v>
      </c>
      <c r="B271" s="266" t="s">
        <v>402</v>
      </c>
      <c r="C271" s="257">
        <v>582.70000000000005</v>
      </c>
      <c r="D271" s="258">
        <v>581.61666666666667</v>
      </c>
      <c r="E271" s="258">
        <v>578.23333333333335</v>
      </c>
      <c r="F271" s="258">
        <v>573.76666666666665</v>
      </c>
      <c r="G271" s="258">
        <v>570.38333333333333</v>
      </c>
      <c r="H271" s="258">
        <v>586.08333333333337</v>
      </c>
      <c r="I271" s="258">
        <v>589.46666666666681</v>
      </c>
      <c r="J271" s="258">
        <v>593.93333333333339</v>
      </c>
      <c r="K271" s="257">
        <v>585</v>
      </c>
      <c r="L271" s="257">
        <v>577.15</v>
      </c>
      <c r="M271" s="257">
        <v>0.87665999999999999</v>
      </c>
      <c r="N271" s="1"/>
      <c r="O271" s="1"/>
    </row>
    <row r="272" spans="1:15" ht="12.75" customHeight="1">
      <c r="A272" s="30">
        <v>262</v>
      </c>
      <c r="B272" s="266" t="s">
        <v>403</v>
      </c>
      <c r="C272" s="257">
        <v>211.95</v>
      </c>
      <c r="D272" s="258">
        <v>212.48333333333335</v>
      </c>
      <c r="E272" s="258">
        <v>210.4666666666667</v>
      </c>
      <c r="F272" s="258">
        <v>208.98333333333335</v>
      </c>
      <c r="G272" s="258">
        <v>206.9666666666667</v>
      </c>
      <c r="H272" s="258">
        <v>213.9666666666667</v>
      </c>
      <c r="I272" s="258">
        <v>215.98333333333335</v>
      </c>
      <c r="J272" s="258">
        <v>217.4666666666667</v>
      </c>
      <c r="K272" s="257">
        <v>214.5</v>
      </c>
      <c r="L272" s="257">
        <v>211</v>
      </c>
      <c r="M272" s="257">
        <v>2.10385</v>
      </c>
      <c r="N272" s="1"/>
      <c r="O272" s="1"/>
    </row>
    <row r="273" spans="1:15" ht="12.75" customHeight="1">
      <c r="A273" s="30">
        <v>263</v>
      </c>
      <c r="B273" s="266" t="s">
        <v>404</v>
      </c>
      <c r="C273" s="257">
        <v>528.75</v>
      </c>
      <c r="D273" s="258">
        <v>532.66666666666663</v>
      </c>
      <c r="E273" s="258">
        <v>523.08333333333326</v>
      </c>
      <c r="F273" s="258">
        <v>517.41666666666663</v>
      </c>
      <c r="G273" s="258">
        <v>507.83333333333326</v>
      </c>
      <c r="H273" s="258">
        <v>538.33333333333326</v>
      </c>
      <c r="I273" s="258">
        <v>547.91666666666652</v>
      </c>
      <c r="J273" s="258">
        <v>553.58333333333326</v>
      </c>
      <c r="K273" s="257">
        <v>542.25</v>
      </c>
      <c r="L273" s="257">
        <v>527</v>
      </c>
      <c r="M273" s="257">
        <v>4.5759499999999997</v>
      </c>
      <c r="N273" s="1"/>
      <c r="O273" s="1"/>
    </row>
    <row r="274" spans="1:15" ht="12.75" customHeight="1">
      <c r="A274" s="30">
        <v>264</v>
      </c>
      <c r="B274" s="266" t="s">
        <v>405</v>
      </c>
      <c r="C274" s="257">
        <v>1565.75</v>
      </c>
      <c r="D274" s="258">
        <v>1568.1499999999999</v>
      </c>
      <c r="E274" s="258">
        <v>1550.0999999999997</v>
      </c>
      <c r="F274" s="258">
        <v>1534.4499999999998</v>
      </c>
      <c r="G274" s="258">
        <v>1516.3999999999996</v>
      </c>
      <c r="H274" s="258">
        <v>1583.7999999999997</v>
      </c>
      <c r="I274" s="258">
        <v>1601.85</v>
      </c>
      <c r="J274" s="258">
        <v>1617.4999999999998</v>
      </c>
      <c r="K274" s="257">
        <v>1586.2</v>
      </c>
      <c r="L274" s="257">
        <v>1552.5</v>
      </c>
      <c r="M274" s="257">
        <v>0.95694999999999997</v>
      </c>
      <c r="N274" s="1"/>
      <c r="O274" s="1"/>
    </row>
    <row r="275" spans="1:15" ht="12.75" customHeight="1">
      <c r="A275" s="30">
        <v>265</v>
      </c>
      <c r="B275" s="266" t="s">
        <v>406</v>
      </c>
      <c r="C275" s="257">
        <v>270.55</v>
      </c>
      <c r="D275" s="258">
        <v>268.23333333333329</v>
      </c>
      <c r="E275" s="258">
        <v>262.46666666666658</v>
      </c>
      <c r="F275" s="258">
        <v>254.38333333333327</v>
      </c>
      <c r="G275" s="258">
        <v>248.61666666666656</v>
      </c>
      <c r="H275" s="258">
        <v>276.31666666666661</v>
      </c>
      <c r="I275" s="258">
        <v>282.08333333333337</v>
      </c>
      <c r="J275" s="258">
        <v>290.16666666666663</v>
      </c>
      <c r="K275" s="257">
        <v>274</v>
      </c>
      <c r="L275" s="257">
        <v>260.14999999999998</v>
      </c>
      <c r="M275" s="257">
        <v>15.519830000000001</v>
      </c>
      <c r="N275" s="1"/>
      <c r="O275" s="1"/>
    </row>
    <row r="276" spans="1:15" ht="12.75" customHeight="1">
      <c r="A276" s="30">
        <v>266</v>
      </c>
      <c r="B276" s="266" t="s">
        <v>407</v>
      </c>
      <c r="C276" s="257">
        <v>714.1</v>
      </c>
      <c r="D276" s="258">
        <v>712.88333333333321</v>
      </c>
      <c r="E276" s="258">
        <v>707.76666666666642</v>
      </c>
      <c r="F276" s="258">
        <v>701.43333333333317</v>
      </c>
      <c r="G276" s="258">
        <v>696.31666666666638</v>
      </c>
      <c r="H276" s="258">
        <v>719.21666666666647</v>
      </c>
      <c r="I276" s="258">
        <v>724.33333333333326</v>
      </c>
      <c r="J276" s="258">
        <v>730.66666666666652</v>
      </c>
      <c r="K276" s="257">
        <v>718</v>
      </c>
      <c r="L276" s="257">
        <v>706.55</v>
      </c>
      <c r="M276" s="257">
        <v>5.6034899999999999</v>
      </c>
      <c r="N276" s="1"/>
      <c r="O276" s="1"/>
    </row>
    <row r="277" spans="1:15" ht="12.75" customHeight="1">
      <c r="A277" s="30">
        <v>267</v>
      </c>
      <c r="B277" s="266" t="s">
        <v>408</v>
      </c>
      <c r="C277" s="257">
        <v>418.15</v>
      </c>
      <c r="D277" s="258">
        <v>420.95</v>
      </c>
      <c r="E277" s="258">
        <v>413.5</v>
      </c>
      <c r="F277" s="258">
        <v>408.85</v>
      </c>
      <c r="G277" s="258">
        <v>401.40000000000003</v>
      </c>
      <c r="H277" s="258">
        <v>425.59999999999997</v>
      </c>
      <c r="I277" s="258">
        <v>433.0499999999999</v>
      </c>
      <c r="J277" s="258">
        <v>437.69999999999993</v>
      </c>
      <c r="K277" s="257">
        <v>428.4</v>
      </c>
      <c r="L277" s="257">
        <v>416.3</v>
      </c>
      <c r="M277" s="257">
        <v>4.7269699999999997</v>
      </c>
      <c r="N277" s="1"/>
      <c r="O277" s="1"/>
    </row>
    <row r="278" spans="1:15" ht="12.75" customHeight="1">
      <c r="A278" s="30">
        <v>268</v>
      </c>
      <c r="B278" s="266" t="s">
        <v>409</v>
      </c>
      <c r="C278" s="257">
        <v>1147.3499999999999</v>
      </c>
      <c r="D278" s="258">
        <v>1145.8666666666666</v>
      </c>
      <c r="E278" s="258">
        <v>1134.4833333333331</v>
      </c>
      <c r="F278" s="258">
        <v>1121.6166666666666</v>
      </c>
      <c r="G278" s="258">
        <v>1110.2333333333331</v>
      </c>
      <c r="H278" s="258">
        <v>1158.7333333333331</v>
      </c>
      <c r="I278" s="258">
        <v>1170.1166666666668</v>
      </c>
      <c r="J278" s="258">
        <v>1182.9833333333331</v>
      </c>
      <c r="K278" s="257">
        <v>1157.25</v>
      </c>
      <c r="L278" s="257">
        <v>1133</v>
      </c>
      <c r="M278" s="257">
        <v>0.62844</v>
      </c>
      <c r="N278" s="1"/>
      <c r="O278" s="1"/>
    </row>
    <row r="279" spans="1:15" ht="12.75" customHeight="1">
      <c r="A279" s="30">
        <v>269</v>
      </c>
      <c r="B279" s="266" t="s">
        <v>410</v>
      </c>
      <c r="C279" s="257">
        <v>519</v>
      </c>
      <c r="D279" s="258">
        <v>513.94999999999993</v>
      </c>
      <c r="E279" s="258">
        <v>507.89999999999986</v>
      </c>
      <c r="F279" s="258">
        <v>496.79999999999995</v>
      </c>
      <c r="G279" s="258">
        <v>490.74999999999989</v>
      </c>
      <c r="H279" s="258">
        <v>525.04999999999984</v>
      </c>
      <c r="I279" s="258">
        <v>531.0999999999998</v>
      </c>
      <c r="J279" s="258">
        <v>542.19999999999982</v>
      </c>
      <c r="K279" s="257">
        <v>520</v>
      </c>
      <c r="L279" s="257">
        <v>502.85</v>
      </c>
      <c r="M279" s="257">
        <v>1.4910300000000001</v>
      </c>
      <c r="N279" s="1"/>
      <c r="O279" s="1"/>
    </row>
    <row r="280" spans="1:15" ht="12.75" customHeight="1">
      <c r="A280" s="30">
        <v>270</v>
      </c>
      <c r="B280" s="266" t="s">
        <v>783</v>
      </c>
      <c r="C280" s="257">
        <v>107.8</v>
      </c>
      <c r="D280" s="258">
        <v>108.5</v>
      </c>
      <c r="E280" s="258">
        <v>106.3</v>
      </c>
      <c r="F280" s="258">
        <v>104.8</v>
      </c>
      <c r="G280" s="258">
        <v>102.6</v>
      </c>
      <c r="H280" s="258">
        <v>110</v>
      </c>
      <c r="I280" s="258">
        <v>112.19999999999999</v>
      </c>
      <c r="J280" s="258">
        <v>113.7</v>
      </c>
      <c r="K280" s="257">
        <v>110.7</v>
      </c>
      <c r="L280" s="257">
        <v>107</v>
      </c>
      <c r="M280" s="257">
        <v>29.710149999999999</v>
      </c>
      <c r="N280" s="1"/>
      <c r="O280" s="1"/>
    </row>
    <row r="281" spans="1:15" ht="12.75" customHeight="1">
      <c r="A281" s="30">
        <v>271</v>
      </c>
      <c r="B281" s="266" t="s">
        <v>411</v>
      </c>
      <c r="C281" s="257">
        <v>446</v>
      </c>
      <c r="D281" s="258">
        <v>446.06666666666661</v>
      </c>
      <c r="E281" s="258">
        <v>444.3333333333332</v>
      </c>
      <c r="F281" s="258">
        <v>442.66666666666657</v>
      </c>
      <c r="G281" s="258">
        <v>440.93333333333317</v>
      </c>
      <c r="H281" s="258">
        <v>447.73333333333323</v>
      </c>
      <c r="I281" s="258">
        <v>449.46666666666658</v>
      </c>
      <c r="J281" s="258">
        <v>451.13333333333327</v>
      </c>
      <c r="K281" s="257">
        <v>447.8</v>
      </c>
      <c r="L281" s="257">
        <v>444.4</v>
      </c>
      <c r="M281" s="257">
        <v>0.28652</v>
      </c>
      <c r="N281" s="1"/>
      <c r="O281" s="1"/>
    </row>
    <row r="282" spans="1:15" ht="12.75" customHeight="1">
      <c r="A282" s="30">
        <v>272</v>
      </c>
      <c r="B282" s="266" t="s">
        <v>412</v>
      </c>
      <c r="C282" s="257">
        <v>110.9</v>
      </c>
      <c r="D282" s="258">
        <v>108.08333333333333</v>
      </c>
      <c r="E282" s="258">
        <v>104.26666666666665</v>
      </c>
      <c r="F282" s="258">
        <v>97.633333333333326</v>
      </c>
      <c r="G282" s="258">
        <v>93.816666666666649</v>
      </c>
      <c r="H282" s="258">
        <v>114.71666666666665</v>
      </c>
      <c r="I282" s="258">
        <v>118.53333333333335</v>
      </c>
      <c r="J282" s="258">
        <v>125.16666666666666</v>
      </c>
      <c r="K282" s="257">
        <v>111.9</v>
      </c>
      <c r="L282" s="257">
        <v>101.45</v>
      </c>
      <c r="M282" s="257">
        <v>250.28924000000001</v>
      </c>
      <c r="N282" s="1"/>
      <c r="O282" s="1"/>
    </row>
    <row r="283" spans="1:15" ht="12.75" customHeight="1">
      <c r="A283" s="30">
        <v>273</v>
      </c>
      <c r="B283" s="266" t="s">
        <v>413</v>
      </c>
      <c r="C283" s="257">
        <v>479.7</v>
      </c>
      <c r="D283" s="258">
        <v>466.45</v>
      </c>
      <c r="E283" s="258">
        <v>448.2</v>
      </c>
      <c r="F283" s="258">
        <v>416.7</v>
      </c>
      <c r="G283" s="258">
        <v>398.45</v>
      </c>
      <c r="H283" s="258">
        <v>497.95</v>
      </c>
      <c r="I283" s="258">
        <v>516.20000000000005</v>
      </c>
      <c r="J283" s="258">
        <v>547.70000000000005</v>
      </c>
      <c r="K283" s="257">
        <v>484.7</v>
      </c>
      <c r="L283" s="257">
        <v>434.95</v>
      </c>
      <c r="M283" s="257">
        <v>60.004130000000004</v>
      </c>
      <c r="N283" s="1"/>
      <c r="O283" s="1"/>
    </row>
    <row r="284" spans="1:15" ht="12.75" customHeight="1">
      <c r="A284" s="30">
        <v>274</v>
      </c>
      <c r="B284" s="266" t="s">
        <v>141</v>
      </c>
      <c r="C284" s="257">
        <v>1897</v>
      </c>
      <c r="D284" s="258">
        <v>1892.9666666666665</v>
      </c>
      <c r="E284" s="258">
        <v>1881.133333333333</v>
      </c>
      <c r="F284" s="258">
        <v>1865.2666666666664</v>
      </c>
      <c r="G284" s="258">
        <v>1853.4333333333329</v>
      </c>
      <c r="H284" s="258">
        <v>1908.833333333333</v>
      </c>
      <c r="I284" s="258">
        <v>1920.6666666666665</v>
      </c>
      <c r="J284" s="258">
        <v>1936.5333333333331</v>
      </c>
      <c r="K284" s="257">
        <v>1904.8</v>
      </c>
      <c r="L284" s="257">
        <v>1877.1</v>
      </c>
      <c r="M284" s="257">
        <v>126.19838</v>
      </c>
      <c r="N284" s="1"/>
      <c r="O284" s="1"/>
    </row>
    <row r="285" spans="1:15" ht="12.75" customHeight="1">
      <c r="A285" s="30">
        <v>275</v>
      </c>
      <c r="B285" s="266" t="s">
        <v>767</v>
      </c>
      <c r="C285" s="257">
        <v>1487.25</v>
      </c>
      <c r="D285" s="258">
        <v>1494.5</v>
      </c>
      <c r="E285" s="258">
        <v>1478.15</v>
      </c>
      <c r="F285" s="258">
        <v>1469.0500000000002</v>
      </c>
      <c r="G285" s="258">
        <v>1452.7000000000003</v>
      </c>
      <c r="H285" s="258">
        <v>1503.6</v>
      </c>
      <c r="I285" s="258">
        <v>1519.9499999999998</v>
      </c>
      <c r="J285" s="258">
        <v>1529.0499999999997</v>
      </c>
      <c r="K285" s="257">
        <v>1510.85</v>
      </c>
      <c r="L285" s="257">
        <v>1485.4</v>
      </c>
      <c r="M285" s="257">
        <v>0.11348999999999999</v>
      </c>
      <c r="N285" s="1"/>
      <c r="O285" s="1"/>
    </row>
    <row r="286" spans="1:15" ht="12.75" customHeight="1">
      <c r="A286" s="30">
        <v>276</v>
      </c>
      <c r="B286" s="266" t="s">
        <v>142</v>
      </c>
      <c r="C286" s="257">
        <v>93.95</v>
      </c>
      <c r="D286" s="258">
        <v>94.066666666666677</v>
      </c>
      <c r="E286" s="258">
        <v>93.233333333333348</v>
      </c>
      <c r="F286" s="258">
        <v>92.516666666666666</v>
      </c>
      <c r="G286" s="258">
        <v>91.683333333333337</v>
      </c>
      <c r="H286" s="258">
        <v>94.78333333333336</v>
      </c>
      <c r="I286" s="258">
        <v>95.616666666666703</v>
      </c>
      <c r="J286" s="258">
        <v>96.333333333333371</v>
      </c>
      <c r="K286" s="257">
        <v>94.9</v>
      </c>
      <c r="L286" s="257">
        <v>93.35</v>
      </c>
      <c r="M286" s="257">
        <v>71.916569999999993</v>
      </c>
      <c r="N286" s="1"/>
      <c r="O286" s="1"/>
    </row>
    <row r="287" spans="1:15" ht="12.75" customHeight="1">
      <c r="A287" s="30">
        <v>277</v>
      </c>
      <c r="B287" s="266" t="s">
        <v>147</v>
      </c>
      <c r="C287" s="257">
        <v>4106.5</v>
      </c>
      <c r="D287" s="258">
        <v>4109.7666666666664</v>
      </c>
      <c r="E287" s="258">
        <v>4066.7333333333327</v>
      </c>
      <c r="F287" s="258">
        <v>4026.9666666666662</v>
      </c>
      <c r="G287" s="258">
        <v>3983.9333333333325</v>
      </c>
      <c r="H287" s="258">
        <v>4149.5333333333328</v>
      </c>
      <c r="I287" s="258">
        <v>4192.5666666666657</v>
      </c>
      <c r="J287" s="258">
        <v>4232.333333333333</v>
      </c>
      <c r="K287" s="257">
        <v>4152.8</v>
      </c>
      <c r="L287" s="257">
        <v>4070</v>
      </c>
      <c r="M287" s="257">
        <v>1.6757299999999999</v>
      </c>
      <c r="N287" s="1"/>
      <c r="O287" s="1"/>
    </row>
    <row r="288" spans="1:15" ht="12.75" customHeight="1">
      <c r="A288" s="30">
        <v>278</v>
      </c>
      <c r="B288" s="266" t="s">
        <v>144</v>
      </c>
      <c r="C288" s="257">
        <v>402.25</v>
      </c>
      <c r="D288" s="258">
        <v>401.81666666666666</v>
      </c>
      <c r="E288" s="258">
        <v>399.63333333333333</v>
      </c>
      <c r="F288" s="258">
        <v>397.01666666666665</v>
      </c>
      <c r="G288" s="258">
        <v>394.83333333333331</v>
      </c>
      <c r="H288" s="258">
        <v>404.43333333333334</v>
      </c>
      <c r="I288" s="258">
        <v>406.61666666666662</v>
      </c>
      <c r="J288" s="258">
        <v>409.23333333333335</v>
      </c>
      <c r="K288" s="257">
        <v>404</v>
      </c>
      <c r="L288" s="257">
        <v>399.2</v>
      </c>
      <c r="M288" s="257">
        <v>8.0567799999999998</v>
      </c>
      <c r="N288" s="1"/>
      <c r="O288" s="1"/>
    </row>
    <row r="289" spans="1:15" ht="12.75" customHeight="1">
      <c r="A289" s="30">
        <v>279</v>
      </c>
      <c r="B289" s="266" t="s">
        <v>414</v>
      </c>
      <c r="C289" s="257">
        <v>13416.95</v>
      </c>
      <c r="D289" s="258">
        <v>13397.5</v>
      </c>
      <c r="E289" s="258">
        <v>13319.45</v>
      </c>
      <c r="F289" s="258">
        <v>13221.95</v>
      </c>
      <c r="G289" s="258">
        <v>13143.900000000001</v>
      </c>
      <c r="H289" s="258">
        <v>13495</v>
      </c>
      <c r="I289" s="258">
        <v>13573.05</v>
      </c>
      <c r="J289" s="258">
        <v>13670.55</v>
      </c>
      <c r="K289" s="257">
        <v>13475.55</v>
      </c>
      <c r="L289" s="257">
        <v>13300</v>
      </c>
      <c r="M289" s="257">
        <v>1.983E-2</v>
      </c>
      <c r="N289" s="1"/>
      <c r="O289" s="1"/>
    </row>
    <row r="290" spans="1:15" ht="12.75" customHeight="1">
      <c r="A290" s="30">
        <v>280</v>
      </c>
      <c r="B290" s="266" t="s">
        <v>973</v>
      </c>
      <c r="C290" s="257">
        <v>4558.8</v>
      </c>
      <c r="D290" s="258">
        <v>4602.8500000000004</v>
      </c>
      <c r="E290" s="258">
        <v>4506.8500000000004</v>
      </c>
      <c r="F290" s="258">
        <v>4454.8999999999996</v>
      </c>
      <c r="G290" s="258">
        <v>4358.8999999999996</v>
      </c>
      <c r="H290" s="258">
        <v>4654.8000000000011</v>
      </c>
      <c r="I290" s="258">
        <v>4750.8000000000011</v>
      </c>
      <c r="J290" s="258">
        <v>4802.7500000000018</v>
      </c>
      <c r="K290" s="257">
        <v>4698.8500000000004</v>
      </c>
      <c r="L290" s="257">
        <v>4550.8999999999996</v>
      </c>
      <c r="M290" s="257">
        <v>7.0576999999999996</v>
      </c>
      <c r="N290" s="1"/>
      <c r="O290" s="1"/>
    </row>
    <row r="291" spans="1:15" ht="12.75" customHeight="1">
      <c r="A291" s="30">
        <v>281</v>
      </c>
      <c r="B291" s="266" t="s">
        <v>145</v>
      </c>
      <c r="C291" s="257">
        <v>2167.6999999999998</v>
      </c>
      <c r="D291" s="258">
        <v>2154.2333333333331</v>
      </c>
      <c r="E291" s="258">
        <v>2133.4666666666662</v>
      </c>
      <c r="F291" s="258">
        <v>2099.2333333333331</v>
      </c>
      <c r="G291" s="258">
        <v>2078.4666666666662</v>
      </c>
      <c r="H291" s="258">
        <v>2188.4666666666662</v>
      </c>
      <c r="I291" s="258">
        <v>2209.2333333333336</v>
      </c>
      <c r="J291" s="258">
        <v>2243.4666666666662</v>
      </c>
      <c r="K291" s="257">
        <v>2175</v>
      </c>
      <c r="L291" s="257">
        <v>2120</v>
      </c>
      <c r="M291" s="257">
        <v>37.437539999999998</v>
      </c>
      <c r="N291" s="1"/>
      <c r="O291" s="1"/>
    </row>
    <row r="292" spans="1:15" ht="12.75" customHeight="1">
      <c r="A292" s="30">
        <v>282</v>
      </c>
      <c r="B292" s="266" t="s">
        <v>825</v>
      </c>
      <c r="C292" s="257">
        <v>360.65</v>
      </c>
      <c r="D292" s="258">
        <v>360.40000000000003</v>
      </c>
      <c r="E292" s="258">
        <v>358.30000000000007</v>
      </c>
      <c r="F292" s="258">
        <v>355.95000000000005</v>
      </c>
      <c r="G292" s="258">
        <v>353.85000000000008</v>
      </c>
      <c r="H292" s="258">
        <v>362.75000000000006</v>
      </c>
      <c r="I292" s="258">
        <v>364.85000000000008</v>
      </c>
      <c r="J292" s="258">
        <v>367.20000000000005</v>
      </c>
      <c r="K292" s="257">
        <v>362.5</v>
      </c>
      <c r="L292" s="257">
        <v>358.05</v>
      </c>
      <c r="M292" s="257">
        <v>2.4962800000000001</v>
      </c>
      <c r="N292" s="1"/>
      <c r="O292" s="1"/>
    </row>
    <row r="293" spans="1:15" ht="12.75" customHeight="1">
      <c r="A293" s="30">
        <v>283</v>
      </c>
      <c r="B293" s="266" t="s">
        <v>265</v>
      </c>
      <c r="C293" s="257">
        <v>412.75</v>
      </c>
      <c r="D293" s="258">
        <v>414.36666666666662</v>
      </c>
      <c r="E293" s="258">
        <v>410.18333333333322</v>
      </c>
      <c r="F293" s="258">
        <v>407.61666666666662</v>
      </c>
      <c r="G293" s="258">
        <v>403.43333333333322</v>
      </c>
      <c r="H293" s="258">
        <v>416.93333333333322</v>
      </c>
      <c r="I293" s="258">
        <v>421.11666666666662</v>
      </c>
      <c r="J293" s="258">
        <v>423.68333333333322</v>
      </c>
      <c r="K293" s="257">
        <v>418.55</v>
      </c>
      <c r="L293" s="257">
        <v>411.8</v>
      </c>
      <c r="M293" s="257">
        <v>14.272679999999999</v>
      </c>
      <c r="N293" s="1"/>
      <c r="O293" s="1"/>
    </row>
    <row r="294" spans="1:15" ht="12.75" customHeight="1">
      <c r="A294" s="30">
        <v>284</v>
      </c>
      <c r="B294" s="266" t="s">
        <v>785</v>
      </c>
      <c r="C294" s="257">
        <v>307.45</v>
      </c>
      <c r="D294" s="258">
        <v>308.71666666666664</v>
      </c>
      <c r="E294" s="258">
        <v>304.73333333333329</v>
      </c>
      <c r="F294" s="258">
        <v>302.01666666666665</v>
      </c>
      <c r="G294" s="258">
        <v>298.0333333333333</v>
      </c>
      <c r="H294" s="258">
        <v>311.43333333333328</v>
      </c>
      <c r="I294" s="258">
        <v>315.41666666666663</v>
      </c>
      <c r="J294" s="258">
        <v>318.13333333333327</v>
      </c>
      <c r="K294" s="257">
        <v>312.7</v>
      </c>
      <c r="L294" s="257">
        <v>306</v>
      </c>
      <c r="M294" s="257">
        <v>2.97397</v>
      </c>
      <c r="N294" s="1"/>
      <c r="O294" s="1"/>
    </row>
    <row r="295" spans="1:15" ht="12.75" customHeight="1">
      <c r="A295" s="30">
        <v>285</v>
      </c>
      <c r="B295" s="266" t="s">
        <v>855</v>
      </c>
      <c r="C295" s="257">
        <v>662.35</v>
      </c>
      <c r="D295" s="258">
        <v>661.85</v>
      </c>
      <c r="E295" s="258">
        <v>653.40000000000009</v>
      </c>
      <c r="F295" s="258">
        <v>644.45000000000005</v>
      </c>
      <c r="G295" s="258">
        <v>636.00000000000011</v>
      </c>
      <c r="H295" s="258">
        <v>670.80000000000007</v>
      </c>
      <c r="I295" s="258">
        <v>679.25000000000011</v>
      </c>
      <c r="J295" s="258">
        <v>688.2</v>
      </c>
      <c r="K295" s="257">
        <v>670.3</v>
      </c>
      <c r="L295" s="257">
        <v>652.9</v>
      </c>
      <c r="M295" s="257">
        <v>22.346019999999999</v>
      </c>
      <c r="N295" s="1"/>
      <c r="O295" s="1"/>
    </row>
    <row r="296" spans="1:15" ht="12.75" customHeight="1">
      <c r="A296" s="30">
        <v>286</v>
      </c>
      <c r="B296" s="266" t="s">
        <v>415</v>
      </c>
      <c r="C296" s="257">
        <v>3227.8</v>
      </c>
      <c r="D296" s="258">
        <v>3208.7833333333333</v>
      </c>
      <c r="E296" s="258">
        <v>3170.5666666666666</v>
      </c>
      <c r="F296" s="258">
        <v>3113.3333333333335</v>
      </c>
      <c r="G296" s="258">
        <v>3075.1166666666668</v>
      </c>
      <c r="H296" s="258">
        <v>3266.0166666666664</v>
      </c>
      <c r="I296" s="258">
        <v>3304.2333333333327</v>
      </c>
      <c r="J296" s="258">
        <v>3361.4666666666662</v>
      </c>
      <c r="K296" s="257">
        <v>3247</v>
      </c>
      <c r="L296" s="257">
        <v>3151.55</v>
      </c>
      <c r="M296" s="257">
        <v>0.67340999999999995</v>
      </c>
      <c r="N296" s="1"/>
      <c r="O296" s="1"/>
    </row>
    <row r="297" spans="1:15" ht="12.75" customHeight="1">
      <c r="A297" s="30">
        <v>287</v>
      </c>
      <c r="B297" s="266" t="s">
        <v>148</v>
      </c>
      <c r="C297" s="257">
        <v>754.85</v>
      </c>
      <c r="D297" s="258">
        <v>760.48333333333323</v>
      </c>
      <c r="E297" s="258">
        <v>747.36666666666645</v>
      </c>
      <c r="F297" s="258">
        <v>739.88333333333321</v>
      </c>
      <c r="G297" s="258">
        <v>726.76666666666642</v>
      </c>
      <c r="H297" s="258">
        <v>767.96666666666647</v>
      </c>
      <c r="I297" s="258">
        <v>781.08333333333326</v>
      </c>
      <c r="J297" s="258">
        <v>788.56666666666649</v>
      </c>
      <c r="K297" s="257">
        <v>773.6</v>
      </c>
      <c r="L297" s="257">
        <v>753</v>
      </c>
      <c r="M297" s="257">
        <v>5.2726600000000001</v>
      </c>
      <c r="N297" s="1"/>
      <c r="O297" s="1"/>
    </row>
    <row r="298" spans="1:15" ht="12.75" customHeight="1">
      <c r="A298" s="30">
        <v>288</v>
      </c>
      <c r="B298" s="266" t="s">
        <v>416</v>
      </c>
      <c r="C298" s="257">
        <v>1706.9</v>
      </c>
      <c r="D298" s="258">
        <v>1707.4666666666665</v>
      </c>
      <c r="E298" s="258">
        <v>1690.4333333333329</v>
      </c>
      <c r="F298" s="258">
        <v>1673.9666666666665</v>
      </c>
      <c r="G298" s="258">
        <v>1656.9333333333329</v>
      </c>
      <c r="H298" s="258">
        <v>1723.9333333333329</v>
      </c>
      <c r="I298" s="258">
        <v>1740.9666666666662</v>
      </c>
      <c r="J298" s="258">
        <v>1757.4333333333329</v>
      </c>
      <c r="K298" s="257">
        <v>1724.5</v>
      </c>
      <c r="L298" s="257">
        <v>1691</v>
      </c>
      <c r="M298" s="257">
        <v>0.20388000000000001</v>
      </c>
      <c r="N298" s="1"/>
      <c r="O298" s="1"/>
    </row>
    <row r="299" spans="1:15" ht="12.75" customHeight="1">
      <c r="A299" s="30">
        <v>289</v>
      </c>
      <c r="B299" s="266" t="s">
        <v>417</v>
      </c>
      <c r="C299" s="257">
        <v>40</v>
      </c>
      <c r="D299" s="258">
        <v>40.199999999999996</v>
      </c>
      <c r="E299" s="258">
        <v>39.449999999999989</v>
      </c>
      <c r="F299" s="258">
        <v>38.899999999999991</v>
      </c>
      <c r="G299" s="258">
        <v>38.149999999999984</v>
      </c>
      <c r="H299" s="258">
        <v>40.749999999999993</v>
      </c>
      <c r="I299" s="258">
        <v>41.500000000000007</v>
      </c>
      <c r="J299" s="258">
        <v>42.05</v>
      </c>
      <c r="K299" s="257">
        <v>40.950000000000003</v>
      </c>
      <c r="L299" s="257">
        <v>39.65</v>
      </c>
      <c r="M299" s="257">
        <v>22.719259999999998</v>
      </c>
      <c r="N299" s="1"/>
      <c r="O299" s="1"/>
    </row>
    <row r="300" spans="1:15" ht="12.75" customHeight="1">
      <c r="A300" s="30">
        <v>290</v>
      </c>
      <c r="B300" s="266" t="s">
        <v>418</v>
      </c>
      <c r="C300" s="257">
        <v>162.9</v>
      </c>
      <c r="D300" s="258">
        <v>163.38333333333335</v>
      </c>
      <c r="E300" s="258">
        <v>162.06666666666672</v>
      </c>
      <c r="F300" s="258">
        <v>161.23333333333338</v>
      </c>
      <c r="G300" s="258">
        <v>159.91666666666674</v>
      </c>
      <c r="H300" s="258">
        <v>164.2166666666667</v>
      </c>
      <c r="I300" s="258">
        <v>165.53333333333336</v>
      </c>
      <c r="J300" s="258">
        <v>166.36666666666667</v>
      </c>
      <c r="K300" s="257">
        <v>164.7</v>
      </c>
      <c r="L300" s="257">
        <v>162.55000000000001</v>
      </c>
      <c r="M300" s="257">
        <v>1.2850600000000001</v>
      </c>
      <c r="N300" s="1"/>
      <c r="O300" s="1"/>
    </row>
    <row r="301" spans="1:15" ht="12.75" customHeight="1">
      <c r="A301" s="30">
        <v>291</v>
      </c>
      <c r="B301" s="266" t="s">
        <v>159</v>
      </c>
      <c r="C301" s="257">
        <v>91092.4</v>
      </c>
      <c r="D301" s="258">
        <v>91607.45</v>
      </c>
      <c r="E301" s="258">
        <v>89734.95</v>
      </c>
      <c r="F301" s="258">
        <v>88377.5</v>
      </c>
      <c r="G301" s="258">
        <v>86505</v>
      </c>
      <c r="H301" s="258">
        <v>92964.9</v>
      </c>
      <c r="I301" s="258">
        <v>94837.4</v>
      </c>
      <c r="J301" s="258">
        <v>96194.849999999991</v>
      </c>
      <c r="K301" s="257">
        <v>93479.95</v>
      </c>
      <c r="L301" s="257">
        <v>90250</v>
      </c>
      <c r="M301" s="257">
        <v>0.14507</v>
      </c>
      <c r="N301" s="1"/>
      <c r="O301" s="1"/>
    </row>
    <row r="302" spans="1:15" ht="12.75" customHeight="1">
      <c r="A302" s="30">
        <v>292</v>
      </c>
      <c r="B302" s="266" t="s">
        <v>826</v>
      </c>
      <c r="C302" s="257">
        <v>1710.8</v>
      </c>
      <c r="D302" s="258">
        <v>1722.4833333333333</v>
      </c>
      <c r="E302" s="258">
        <v>1690.3166666666666</v>
      </c>
      <c r="F302" s="258">
        <v>1669.8333333333333</v>
      </c>
      <c r="G302" s="258">
        <v>1637.6666666666665</v>
      </c>
      <c r="H302" s="258">
        <v>1742.9666666666667</v>
      </c>
      <c r="I302" s="258">
        <v>1775.1333333333332</v>
      </c>
      <c r="J302" s="258">
        <v>1795.6166666666668</v>
      </c>
      <c r="K302" s="257">
        <v>1754.65</v>
      </c>
      <c r="L302" s="257">
        <v>1702</v>
      </c>
      <c r="M302" s="257">
        <v>0.81594999999999995</v>
      </c>
      <c r="N302" s="1"/>
      <c r="O302" s="1"/>
    </row>
    <row r="303" spans="1:15" ht="12.75" customHeight="1">
      <c r="A303" s="30">
        <v>293</v>
      </c>
      <c r="B303" s="266" t="s">
        <v>784</v>
      </c>
      <c r="C303" s="257">
        <v>1087.3</v>
      </c>
      <c r="D303" s="258">
        <v>1091.5333333333333</v>
      </c>
      <c r="E303" s="258">
        <v>1074.1666666666665</v>
      </c>
      <c r="F303" s="258">
        <v>1061.0333333333333</v>
      </c>
      <c r="G303" s="258">
        <v>1043.6666666666665</v>
      </c>
      <c r="H303" s="258">
        <v>1104.6666666666665</v>
      </c>
      <c r="I303" s="258">
        <v>1122.0333333333333</v>
      </c>
      <c r="J303" s="258">
        <v>1135.1666666666665</v>
      </c>
      <c r="K303" s="257">
        <v>1108.9000000000001</v>
      </c>
      <c r="L303" s="257">
        <v>1078.4000000000001</v>
      </c>
      <c r="M303" s="257">
        <v>8.3378499999999995</v>
      </c>
      <c r="N303" s="1"/>
      <c r="O303" s="1"/>
    </row>
    <row r="304" spans="1:15" ht="12.75" customHeight="1">
      <c r="A304" s="30">
        <v>294</v>
      </c>
      <c r="B304" s="266" t="s">
        <v>157</v>
      </c>
      <c r="C304" s="257">
        <v>882.35</v>
      </c>
      <c r="D304" s="258">
        <v>882.76666666666677</v>
      </c>
      <c r="E304" s="258">
        <v>875.98333333333358</v>
      </c>
      <c r="F304" s="258">
        <v>869.61666666666679</v>
      </c>
      <c r="G304" s="258">
        <v>862.8333333333336</v>
      </c>
      <c r="H304" s="258">
        <v>889.13333333333355</v>
      </c>
      <c r="I304" s="258">
        <v>895.91666666666663</v>
      </c>
      <c r="J304" s="258">
        <v>902.28333333333353</v>
      </c>
      <c r="K304" s="257">
        <v>889.55</v>
      </c>
      <c r="L304" s="257">
        <v>876.4</v>
      </c>
      <c r="M304" s="257">
        <v>2.18167</v>
      </c>
      <c r="N304" s="1"/>
      <c r="O304" s="1"/>
    </row>
    <row r="305" spans="1:15" ht="12.75" customHeight="1">
      <c r="A305" s="30">
        <v>295</v>
      </c>
      <c r="B305" s="266" t="s">
        <v>150</v>
      </c>
      <c r="C305" s="257">
        <v>240</v>
      </c>
      <c r="D305" s="258">
        <v>239.6</v>
      </c>
      <c r="E305" s="258">
        <v>237.89999999999998</v>
      </c>
      <c r="F305" s="258">
        <v>235.79999999999998</v>
      </c>
      <c r="G305" s="258">
        <v>234.09999999999997</v>
      </c>
      <c r="H305" s="258">
        <v>241.7</v>
      </c>
      <c r="I305" s="258">
        <v>243.39999999999998</v>
      </c>
      <c r="J305" s="258">
        <v>245.5</v>
      </c>
      <c r="K305" s="257">
        <v>241.3</v>
      </c>
      <c r="L305" s="257">
        <v>237.5</v>
      </c>
      <c r="M305" s="257">
        <v>25.097290000000001</v>
      </c>
      <c r="N305" s="1"/>
      <c r="O305" s="1"/>
    </row>
    <row r="306" spans="1:15" ht="12.75" customHeight="1">
      <c r="A306" s="30">
        <v>296</v>
      </c>
      <c r="B306" s="266" t="s">
        <v>149</v>
      </c>
      <c r="C306" s="257">
        <v>1274.3499999999999</v>
      </c>
      <c r="D306" s="258">
        <v>1275.2833333333333</v>
      </c>
      <c r="E306" s="258">
        <v>1268.5666666666666</v>
      </c>
      <c r="F306" s="258">
        <v>1262.7833333333333</v>
      </c>
      <c r="G306" s="258">
        <v>1256.0666666666666</v>
      </c>
      <c r="H306" s="258">
        <v>1281.0666666666666</v>
      </c>
      <c r="I306" s="258">
        <v>1287.7833333333333</v>
      </c>
      <c r="J306" s="258">
        <v>1293.5666666666666</v>
      </c>
      <c r="K306" s="257">
        <v>1282</v>
      </c>
      <c r="L306" s="257">
        <v>1269.5</v>
      </c>
      <c r="M306" s="257">
        <v>19.063859999999998</v>
      </c>
      <c r="N306" s="1"/>
      <c r="O306" s="1"/>
    </row>
    <row r="307" spans="1:15" ht="12.75" customHeight="1">
      <c r="A307" s="30">
        <v>297</v>
      </c>
      <c r="B307" s="266" t="s">
        <v>419</v>
      </c>
      <c r="C307" s="257">
        <v>287.39999999999998</v>
      </c>
      <c r="D307" s="258">
        <v>287.63333333333333</v>
      </c>
      <c r="E307" s="258">
        <v>284.11666666666667</v>
      </c>
      <c r="F307" s="258">
        <v>280.83333333333337</v>
      </c>
      <c r="G307" s="258">
        <v>277.31666666666672</v>
      </c>
      <c r="H307" s="258">
        <v>290.91666666666663</v>
      </c>
      <c r="I307" s="258">
        <v>294.43333333333328</v>
      </c>
      <c r="J307" s="258">
        <v>297.71666666666658</v>
      </c>
      <c r="K307" s="257">
        <v>291.14999999999998</v>
      </c>
      <c r="L307" s="257">
        <v>284.35000000000002</v>
      </c>
      <c r="M307" s="257">
        <v>1.8015600000000001</v>
      </c>
      <c r="N307" s="1"/>
      <c r="O307" s="1"/>
    </row>
    <row r="308" spans="1:15" ht="12.75" customHeight="1">
      <c r="A308" s="30">
        <v>298</v>
      </c>
      <c r="B308" s="266" t="s">
        <v>420</v>
      </c>
      <c r="C308" s="257">
        <v>287.10000000000002</v>
      </c>
      <c r="D308" s="258">
        <v>289.06666666666666</v>
      </c>
      <c r="E308" s="258">
        <v>284.13333333333333</v>
      </c>
      <c r="F308" s="258">
        <v>281.16666666666669</v>
      </c>
      <c r="G308" s="258">
        <v>276.23333333333335</v>
      </c>
      <c r="H308" s="258">
        <v>292.0333333333333</v>
      </c>
      <c r="I308" s="258">
        <v>296.96666666666658</v>
      </c>
      <c r="J308" s="258">
        <v>299.93333333333328</v>
      </c>
      <c r="K308" s="257">
        <v>294</v>
      </c>
      <c r="L308" s="257">
        <v>286.10000000000002</v>
      </c>
      <c r="M308" s="257">
        <v>2.7738399999999999</v>
      </c>
      <c r="N308" s="1"/>
      <c r="O308" s="1"/>
    </row>
    <row r="309" spans="1:15" ht="12.75" customHeight="1">
      <c r="A309" s="30">
        <v>299</v>
      </c>
      <c r="B309" s="266" t="s">
        <v>864</v>
      </c>
      <c r="C309" s="257">
        <v>373.8</v>
      </c>
      <c r="D309" s="258">
        <v>375.58333333333331</v>
      </c>
      <c r="E309" s="258">
        <v>368.76666666666665</v>
      </c>
      <c r="F309" s="258">
        <v>363.73333333333335</v>
      </c>
      <c r="G309" s="258">
        <v>356.91666666666669</v>
      </c>
      <c r="H309" s="258">
        <v>380.61666666666662</v>
      </c>
      <c r="I309" s="258">
        <v>387.43333333333334</v>
      </c>
      <c r="J309" s="258">
        <v>392.46666666666658</v>
      </c>
      <c r="K309" s="257">
        <v>382.4</v>
      </c>
      <c r="L309" s="257">
        <v>370.55</v>
      </c>
      <c r="M309" s="257">
        <v>2.3587099999999999</v>
      </c>
      <c r="N309" s="1"/>
      <c r="O309" s="1"/>
    </row>
    <row r="310" spans="1:15" ht="12.75" customHeight="1">
      <c r="A310" s="30">
        <v>300</v>
      </c>
      <c r="B310" s="266" t="s">
        <v>421</v>
      </c>
      <c r="C310" s="257">
        <v>487.45</v>
      </c>
      <c r="D310" s="258">
        <v>491.81666666666666</v>
      </c>
      <c r="E310" s="258">
        <v>480.63333333333333</v>
      </c>
      <c r="F310" s="258">
        <v>473.81666666666666</v>
      </c>
      <c r="G310" s="258">
        <v>462.63333333333333</v>
      </c>
      <c r="H310" s="258">
        <v>498.63333333333333</v>
      </c>
      <c r="I310" s="258">
        <v>509.81666666666661</v>
      </c>
      <c r="J310" s="258">
        <v>516.63333333333333</v>
      </c>
      <c r="K310" s="257">
        <v>503</v>
      </c>
      <c r="L310" s="257">
        <v>485</v>
      </c>
      <c r="M310" s="257">
        <v>0.98875999999999997</v>
      </c>
      <c r="N310" s="1"/>
      <c r="O310" s="1"/>
    </row>
    <row r="311" spans="1:15" ht="12.75" customHeight="1">
      <c r="A311" s="30">
        <v>301</v>
      </c>
      <c r="B311" s="266" t="s">
        <v>151</v>
      </c>
      <c r="C311" s="257">
        <v>119.1</v>
      </c>
      <c r="D311" s="258">
        <v>119.23333333333335</v>
      </c>
      <c r="E311" s="258">
        <v>118.26666666666669</v>
      </c>
      <c r="F311" s="258">
        <v>117.43333333333335</v>
      </c>
      <c r="G311" s="258">
        <v>116.4666666666667</v>
      </c>
      <c r="H311" s="258">
        <v>120.06666666666669</v>
      </c>
      <c r="I311" s="258">
        <v>121.03333333333333</v>
      </c>
      <c r="J311" s="258">
        <v>121.86666666666669</v>
      </c>
      <c r="K311" s="257">
        <v>120.2</v>
      </c>
      <c r="L311" s="257">
        <v>118.4</v>
      </c>
      <c r="M311" s="257">
        <v>42.581530000000001</v>
      </c>
      <c r="N311" s="1"/>
      <c r="O311" s="1"/>
    </row>
    <row r="312" spans="1:15" ht="12.75" customHeight="1">
      <c r="A312" s="30">
        <v>302</v>
      </c>
      <c r="B312" s="266" t="s">
        <v>422</v>
      </c>
      <c r="C312" s="257">
        <v>60.15</v>
      </c>
      <c r="D312" s="258">
        <v>60.516666666666673</v>
      </c>
      <c r="E312" s="258">
        <v>59.633333333333347</v>
      </c>
      <c r="F312" s="258">
        <v>59.116666666666674</v>
      </c>
      <c r="G312" s="258">
        <v>58.233333333333348</v>
      </c>
      <c r="H312" s="258">
        <v>61.033333333333346</v>
      </c>
      <c r="I312" s="258">
        <v>61.916666666666671</v>
      </c>
      <c r="J312" s="258">
        <v>62.433333333333344</v>
      </c>
      <c r="K312" s="257">
        <v>61.4</v>
      </c>
      <c r="L312" s="257">
        <v>60</v>
      </c>
      <c r="M312" s="257">
        <v>34.306399999999996</v>
      </c>
      <c r="N312" s="1"/>
      <c r="O312" s="1"/>
    </row>
    <row r="313" spans="1:15" ht="12.75" customHeight="1">
      <c r="A313" s="30">
        <v>303</v>
      </c>
      <c r="B313" s="266" t="s">
        <v>152</v>
      </c>
      <c r="C313" s="257">
        <v>510.5</v>
      </c>
      <c r="D313" s="258">
        <v>511.14999999999992</v>
      </c>
      <c r="E313" s="258">
        <v>506.44999999999982</v>
      </c>
      <c r="F313" s="258">
        <v>502.39999999999992</v>
      </c>
      <c r="G313" s="258">
        <v>497.69999999999982</v>
      </c>
      <c r="H313" s="258">
        <v>515.19999999999982</v>
      </c>
      <c r="I313" s="258">
        <v>519.9</v>
      </c>
      <c r="J313" s="258">
        <v>523.94999999999982</v>
      </c>
      <c r="K313" s="257">
        <v>515.85</v>
      </c>
      <c r="L313" s="257">
        <v>507.1</v>
      </c>
      <c r="M313" s="257">
        <v>17.032309999999999</v>
      </c>
      <c r="N313" s="1"/>
      <c r="O313" s="1"/>
    </row>
    <row r="314" spans="1:15" ht="12.75" customHeight="1">
      <c r="A314" s="30">
        <v>304</v>
      </c>
      <c r="B314" s="266" t="s">
        <v>153</v>
      </c>
      <c r="C314" s="257">
        <v>8682.7000000000007</v>
      </c>
      <c r="D314" s="258">
        <v>8666.5833333333339</v>
      </c>
      <c r="E314" s="258">
        <v>8622.1666666666679</v>
      </c>
      <c r="F314" s="258">
        <v>8561.6333333333332</v>
      </c>
      <c r="G314" s="258">
        <v>8517.2166666666672</v>
      </c>
      <c r="H314" s="258">
        <v>8727.1166666666686</v>
      </c>
      <c r="I314" s="258">
        <v>8771.5333333333365</v>
      </c>
      <c r="J314" s="258">
        <v>8832.0666666666693</v>
      </c>
      <c r="K314" s="257">
        <v>8711</v>
      </c>
      <c r="L314" s="257">
        <v>8606.0499999999993</v>
      </c>
      <c r="M314" s="257">
        <v>4.7600100000000003</v>
      </c>
      <c r="N314" s="1"/>
      <c r="O314" s="1"/>
    </row>
    <row r="315" spans="1:15" ht="12.75" customHeight="1">
      <c r="A315" s="30">
        <v>305</v>
      </c>
      <c r="B315" s="266" t="s">
        <v>786</v>
      </c>
      <c r="C315" s="257">
        <v>1798.5</v>
      </c>
      <c r="D315" s="258">
        <v>1791.5</v>
      </c>
      <c r="E315" s="258">
        <v>1778</v>
      </c>
      <c r="F315" s="258">
        <v>1757.5</v>
      </c>
      <c r="G315" s="258">
        <v>1744</v>
      </c>
      <c r="H315" s="258">
        <v>1812</v>
      </c>
      <c r="I315" s="258">
        <v>1825.5</v>
      </c>
      <c r="J315" s="258">
        <v>1846</v>
      </c>
      <c r="K315" s="257">
        <v>1805</v>
      </c>
      <c r="L315" s="257">
        <v>1771</v>
      </c>
      <c r="M315" s="257">
        <v>0.36747000000000002</v>
      </c>
      <c r="N315" s="1"/>
      <c r="O315" s="1"/>
    </row>
    <row r="316" spans="1:15" ht="12.75" customHeight="1">
      <c r="A316" s="30">
        <v>306</v>
      </c>
      <c r="B316" s="266" t="s">
        <v>156</v>
      </c>
      <c r="C316" s="257">
        <v>706.8</v>
      </c>
      <c r="D316" s="258">
        <v>704.81666666666661</v>
      </c>
      <c r="E316" s="258">
        <v>698.93333333333317</v>
      </c>
      <c r="F316" s="258">
        <v>691.06666666666661</v>
      </c>
      <c r="G316" s="258">
        <v>685.18333333333317</v>
      </c>
      <c r="H316" s="258">
        <v>712.68333333333317</v>
      </c>
      <c r="I316" s="258">
        <v>718.56666666666661</v>
      </c>
      <c r="J316" s="258">
        <v>726.43333333333317</v>
      </c>
      <c r="K316" s="257">
        <v>710.7</v>
      </c>
      <c r="L316" s="257">
        <v>696.95</v>
      </c>
      <c r="M316" s="257">
        <v>3.2872300000000001</v>
      </c>
      <c r="N316" s="1"/>
      <c r="O316" s="1"/>
    </row>
    <row r="317" spans="1:15" ht="12.75" customHeight="1">
      <c r="A317" s="30">
        <v>307</v>
      </c>
      <c r="B317" s="266" t="s">
        <v>423</v>
      </c>
      <c r="C317" s="257">
        <v>432.6</v>
      </c>
      <c r="D317" s="258">
        <v>433.86666666666662</v>
      </c>
      <c r="E317" s="258">
        <v>427.78333333333325</v>
      </c>
      <c r="F317" s="258">
        <v>422.96666666666664</v>
      </c>
      <c r="G317" s="258">
        <v>416.88333333333327</v>
      </c>
      <c r="H317" s="258">
        <v>438.68333333333322</v>
      </c>
      <c r="I317" s="258">
        <v>444.76666666666659</v>
      </c>
      <c r="J317" s="258">
        <v>449.5833333333332</v>
      </c>
      <c r="K317" s="257">
        <v>439.95</v>
      </c>
      <c r="L317" s="257">
        <v>429.05</v>
      </c>
      <c r="M317" s="257">
        <v>14.01737</v>
      </c>
      <c r="N317" s="1"/>
      <c r="O317" s="1"/>
    </row>
    <row r="318" spans="1:15" ht="12.75" customHeight="1">
      <c r="A318" s="30">
        <v>308</v>
      </c>
      <c r="B318" s="266" t="s">
        <v>424</v>
      </c>
      <c r="C318" s="257">
        <v>906.3</v>
      </c>
      <c r="D318" s="258">
        <v>893.61666666666679</v>
      </c>
      <c r="E318" s="258">
        <v>869.88333333333355</v>
      </c>
      <c r="F318" s="258">
        <v>833.46666666666681</v>
      </c>
      <c r="G318" s="258">
        <v>809.73333333333358</v>
      </c>
      <c r="H318" s="258">
        <v>930.03333333333353</v>
      </c>
      <c r="I318" s="258">
        <v>953.76666666666665</v>
      </c>
      <c r="J318" s="258">
        <v>990.18333333333351</v>
      </c>
      <c r="K318" s="257">
        <v>917.35</v>
      </c>
      <c r="L318" s="257">
        <v>857.2</v>
      </c>
      <c r="M318" s="257">
        <v>60.02073</v>
      </c>
      <c r="N318" s="1"/>
      <c r="O318" s="1"/>
    </row>
    <row r="319" spans="1:15" ht="12.75" customHeight="1">
      <c r="A319" s="30">
        <v>309</v>
      </c>
      <c r="B319" s="266" t="s">
        <v>827</v>
      </c>
      <c r="C319" s="257">
        <v>704.6</v>
      </c>
      <c r="D319" s="258">
        <v>705.56666666666661</v>
      </c>
      <c r="E319" s="258">
        <v>689.03333333333319</v>
      </c>
      <c r="F319" s="258">
        <v>673.46666666666658</v>
      </c>
      <c r="G319" s="258">
        <v>656.93333333333317</v>
      </c>
      <c r="H319" s="258">
        <v>721.13333333333321</v>
      </c>
      <c r="I319" s="258">
        <v>737.66666666666652</v>
      </c>
      <c r="J319" s="258">
        <v>753.23333333333323</v>
      </c>
      <c r="K319" s="257">
        <v>722.1</v>
      </c>
      <c r="L319" s="257">
        <v>690</v>
      </c>
      <c r="M319" s="257">
        <v>1.44512</v>
      </c>
      <c r="N319" s="1"/>
      <c r="O319" s="1"/>
    </row>
    <row r="320" spans="1:15" ht="12.75" customHeight="1">
      <c r="A320" s="30">
        <v>310</v>
      </c>
      <c r="B320" s="266" t="s">
        <v>828</v>
      </c>
      <c r="C320" s="257">
        <v>847.9</v>
      </c>
      <c r="D320" s="258">
        <v>853</v>
      </c>
      <c r="E320" s="258">
        <v>835.9</v>
      </c>
      <c r="F320" s="258">
        <v>823.9</v>
      </c>
      <c r="G320" s="258">
        <v>806.8</v>
      </c>
      <c r="H320" s="258">
        <v>865</v>
      </c>
      <c r="I320" s="258">
        <v>882.09999999999991</v>
      </c>
      <c r="J320" s="258">
        <v>894.1</v>
      </c>
      <c r="K320" s="257">
        <v>870.1</v>
      </c>
      <c r="L320" s="257">
        <v>841</v>
      </c>
      <c r="M320" s="257">
        <v>2.79142</v>
      </c>
      <c r="N320" s="1"/>
      <c r="O320" s="1"/>
    </row>
    <row r="321" spans="1:15" ht="12.75" customHeight="1">
      <c r="A321" s="30">
        <v>311</v>
      </c>
      <c r="B321" s="266" t="s">
        <v>155</v>
      </c>
      <c r="C321" s="257">
        <v>1427.1</v>
      </c>
      <c r="D321" s="258">
        <v>1430.8166666666666</v>
      </c>
      <c r="E321" s="258">
        <v>1417.2833333333333</v>
      </c>
      <c r="F321" s="258">
        <v>1407.4666666666667</v>
      </c>
      <c r="G321" s="258">
        <v>1393.9333333333334</v>
      </c>
      <c r="H321" s="258">
        <v>1440.6333333333332</v>
      </c>
      <c r="I321" s="258">
        <v>1454.1666666666665</v>
      </c>
      <c r="J321" s="258">
        <v>1463.9833333333331</v>
      </c>
      <c r="K321" s="257">
        <v>1444.35</v>
      </c>
      <c r="L321" s="257">
        <v>1421</v>
      </c>
      <c r="M321" s="257">
        <v>2.7197399999999998</v>
      </c>
      <c r="N321" s="1"/>
      <c r="O321" s="1"/>
    </row>
    <row r="322" spans="1:15" ht="12.75" customHeight="1">
      <c r="A322" s="30">
        <v>312</v>
      </c>
      <c r="B322" s="266" t="s">
        <v>856</v>
      </c>
      <c r="C322" s="257">
        <v>60.05</v>
      </c>
      <c r="D322" s="258">
        <v>60.04999999999999</v>
      </c>
      <c r="E322" s="258">
        <v>59.699999999999982</v>
      </c>
      <c r="F322" s="258">
        <v>59.349999999999994</v>
      </c>
      <c r="G322" s="258">
        <v>58.999999999999986</v>
      </c>
      <c r="H322" s="258">
        <v>60.399999999999977</v>
      </c>
      <c r="I322" s="258">
        <v>60.749999999999986</v>
      </c>
      <c r="J322" s="258">
        <v>61.099999999999973</v>
      </c>
      <c r="K322" s="257">
        <v>60.4</v>
      </c>
      <c r="L322" s="257">
        <v>59.7</v>
      </c>
      <c r="M322" s="257">
        <v>12.021319999999999</v>
      </c>
      <c r="N322" s="1"/>
      <c r="O322" s="1"/>
    </row>
    <row r="323" spans="1:15" ht="12.75" customHeight="1">
      <c r="A323" s="30">
        <v>313</v>
      </c>
      <c r="B323" s="266" t="s">
        <v>426</v>
      </c>
      <c r="C323" s="257">
        <v>663.3</v>
      </c>
      <c r="D323" s="258">
        <v>662.9</v>
      </c>
      <c r="E323" s="258">
        <v>660.8</v>
      </c>
      <c r="F323" s="258">
        <v>658.3</v>
      </c>
      <c r="G323" s="258">
        <v>656.19999999999993</v>
      </c>
      <c r="H323" s="258">
        <v>665.4</v>
      </c>
      <c r="I323" s="258">
        <v>667.50000000000011</v>
      </c>
      <c r="J323" s="258">
        <v>670</v>
      </c>
      <c r="K323" s="257">
        <v>665</v>
      </c>
      <c r="L323" s="257">
        <v>660.4</v>
      </c>
      <c r="M323" s="257">
        <v>0.60129999999999995</v>
      </c>
      <c r="N323" s="1"/>
      <c r="O323" s="1"/>
    </row>
    <row r="324" spans="1:15" ht="12.75" customHeight="1">
      <c r="A324" s="30">
        <v>314</v>
      </c>
      <c r="B324" s="266" t="s">
        <v>158</v>
      </c>
      <c r="C324" s="257">
        <v>2080.4499999999998</v>
      </c>
      <c r="D324" s="258">
        <v>2074.5</v>
      </c>
      <c r="E324" s="258">
        <v>2062</v>
      </c>
      <c r="F324" s="258">
        <v>2043.5500000000002</v>
      </c>
      <c r="G324" s="258">
        <v>2031.0500000000002</v>
      </c>
      <c r="H324" s="258">
        <v>2092.9499999999998</v>
      </c>
      <c r="I324" s="258">
        <v>2105.4499999999998</v>
      </c>
      <c r="J324" s="258">
        <v>2123.8999999999996</v>
      </c>
      <c r="K324" s="257">
        <v>2087</v>
      </c>
      <c r="L324" s="257">
        <v>2056.0500000000002</v>
      </c>
      <c r="M324" s="257">
        <v>2.82639</v>
      </c>
      <c r="N324" s="1"/>
      <c r="O324" s="1"/>
    </row>
    <row r="325" spans="1:15" ht="12.75" customHeight="1">
      <c r="A325" s="30">
        <v>315</v>
      </c>
      <c r="B325" s="266" t="s">
        <v>427</v>
      </c>
      <c r="C325" s="257">
        <v>1581.7</v>
      </c>
      <c r="D325" s="258">
        <v>1583.8999999999999</v>
      </c>
      <c r="E325" s="258">
        <v>1562.7999999999997</v>
      </c>
      <c r="F325" s="258">
        <v>1543.8999999999999</v>
      </c>
      <c r="G325" s="258">
        <v>1522.7999999999997</v>
      </c>
      <c r="H325" s="258">
        <v>1602.7999999999997</v>
      </c>
      <c r="I325" s="258">
        <v>1623.8999999999996</v>
      </c>
      <c r="J325" s="258">
        <v>1642.7999999999997</v>
      </c>
      <c r="K325" s="257">
        <v>1605</v>
      </c>
      <c r="L325" s="257">
        <v>1565</v>
      </c>
      <c r="M325" s="257">
        <v>5.2126999999999999</v>
      </c>
      <c r="N325" s="1"/>
      <c r="O325" s="1"/>
    </row>
    <row r="326" spans="1:15" ht="12.75" customHeight="1">
      <c r="A326" s="30">
        <v>316</v>
      </c>
      <c r="B326" s="266" t="s">
        <v>160</v>
      </c>
      <c r="C326" s="257">
        <v>1121.2</v>
      </c>
      <c r="D326" s="258">
        <v>1117.3333333333333</v>
      </c>
      <c r="E326" s="258">
        <v>1109.9166666666665</v>
      </c>
      <c r="F326" s="258">
        <v>1098.6333333333332</v>
      </c>
      <c r="G326" s="258">
        <v>1091.2166666666665</v>
      </c>
      <c r="H326" s="258">
        <v>1128.6166666666666</v>
      </c>
      <c r="I326" s="258">
        <v>1136.0333333333331</v>
      </c>
      <c r="J326" s="258">
        <v>1147.3166666666666</v>
      </c>
      <c r="K326" s="257">
        <v>1124.75</v>
      </c>
      <c r="L326" s="257">
        <v>1106.05</v>
      </c>
      <c r="M326" s="257">
        <v>3.24566</v>
      </c>
      <c r="N326" s="1"/>
      <c r="O326" s="1"/>
    </row>
    <row r="327" spans="1:15" ht="12.75" customHeight="1">
      <c r="A327" s="30">
        <v>317</v>
      </c>
      <c r="B327" s="266" t="s">
        <v>266</v>
      </c>
      <c r="C327" s="257">
        <v>572.85</v>
      </c>
      <c r="D327" s="258">
        <v>573.54999999999995</v>
      </c>
      <c r="E327" s="258">
        <v>571.09999999999991</v>
      </c>
      <c r="F327" s="258">
        <v>569.34999999999991</v>
      </c>
      <c r="G327" s="258">
        <v>566.89999999999986</v>
      </c>
      <c r="H327" s="258">
        <v>575.29999999999995</v>
      </c>
      <c r="I327" s="258">
        <v>577.75</v>
      </c>
      <c r="J327" s="258">
        <v>579.5</v>
      </c>
      <c r="K327" s="257">
        <v>576</v>
      </c>
      <c r="L327" s="257">
        <v>571.79999999999995</v>
      </c>
      <c r="M327" s="257">
        <v>1.1007800000000001</v>
      </c>
      <c r="N327" s="1"/>
      <c r="O327" s="1"/>
    </row>
    <row r="328" spans="1:15" ht="12.75" customHeight="1">
      <c r="A328" s="30">
        <v>318</v>
      </c>
      <c r="B328" s="266" t="s">
        <v>428</v>
      </c>
      <c r="C328" s="257">
        <v>41.05</v>
      </c>
      <c r="D328" s="258">
        <v>41.116666666666667</v>
      </c>
      <c r="E328" s="258">
        <v>40.683333333333337</v>
      </c>
      <c r="F328" s="258">
        <v>40.31666666666667</v>
      </c>
      <c r="G328" s="258">
        <v>39.88333333333334</v>
      </c>
      <c r="H328" s="258">
        <v>41.483333333333334</v>
      </c>
      <c r="I328" s="258">
        <v>41.916666666666657</v>
      </c>
      <c r="J328" s="258">
        <v>42.283333333333331</v>
      </c>
      <c r="K328" s="257">
        <v>41.55</v>
      </c>
      <c r="L328" s="257">
        <v>40.75</v>
      </c>
      <c r="M328" s="257">
        <v>44.721359999999997</v>
      </c>
      <c r="N328" s="1"/>
      <c r="O328" s="1"/>
    </row>
    <row r="329" spans="1:15" ht="12.75" customHeight="1">
      <c r="A329" s="30">
        <v>319</v>
      </c>
      <c r="B329" s="266" t="s">
        <v>429</v>
      </c>
      <c r="C329" s="257">
        <v>82.95</v>
      </c>
      <c r="D329" s="258">
        <v>81.983333333333334</v>
      </c>
      <c r="E329" s="258">
        <v>80.766666666666666</v>
      </c>
      <c r="F329" s="258">
        <v>78.583333333333329</v>
      </c>
      <c r="G329" s="258">
        <v>77.36666666666666</v>
      </c>
      <c r="H329" s="258">
        <v>84.166666666666671</v>
      </c>
      <c r="I329" s="258">
        <v>85.38333333333334</v>
      </c>
      <c r="J329" s="258">
        <v>87.566666666666677</v>
      </c>
      <c r="K329" s="257">
        <v>83.2</v>
      </c>
      <c r="L329" s="257">
        <v>79.8</v>
      </c>
      <c r="M329" s="257">
        <v>72.670400000000001</v>
      </c>
      <c r="N329" s="1"/>
      <c r="O329" s="1"/>
    </row>
    <row r="330" spans="1:15" ht="12.75" customHeight="1">
      <c r="A330" s="30">
        <v>320</v>
      </c>
      <c r="B330" s="266" t="s">
        <v>430</v>
      </c>
      <c r="C330" s="257">
        <v>42.2</v>
      </c>
      <c r="D330" s="258">
        <v>42.483333333333334</v>
      </c>
      <c r="E330" s="258">
        <v>41.766666666666666</v>
      </c>
      <c r="F330" s="258">
        <v>41.333333333333329</v>
      </c>
      <c r="G330" s="258">
        <v>40.61666666666666</v>
      </c>
      <c r="H330" s="258">
        <v>42.916666666666671</v>
      </c>
      <c r="I330" s="258">
        <v>43.63333333333334</v>
      </c>
      <c r="J330" s="258">
        <v>44.066666666666677</v>
      </c>
      <c r="K330" s="257">
        <v>43.2</v>
      </c>
      <c r="L330" s="257">
        <v>42.05</v>
      </c>
      <c r="M330" s="257">
        <v>81.024039999999999</v>
      </c>
      <c r="N330" s="1"/>
      <c r="O330" s="1"/>
    </row>
    <row r="331" spans="1:15" ht="12.75" customHeight="1">
      <c r="A331" s="30">
        <v>321</v>
      </c>
      <c r="B331" s="266" t="s">
        <v>865</v>
      </c>
      <c r="C331" s="257">
        <v>335.5</v>
      </c>
      <c r="D331" s="258">
        <v>336.01666666666665</v>
      </c>
      <c r="E331" s="258">
        <v>332.0333333333333</v>
      </c>
      <c r="F331" s="258">
        <v>328.56666666666666</v>
      </c>
      <c r="G331" s="258">
        <v>324.58333333333331</v>
      </c>
      <c r="H331" s="258">
        <v>339.48333333333329</v>
      </c>
      <c r="I331" s="258">
        <v>343.46666666666664</v>
      </c>
      <c r="J331" s="258">
        <v>346.93333333333328</v>
      </c>
      <c r="K331" s="257">
        <v>340</v>
      </c>
      <c r="L331" s="257">
        <v>332.55</v>
      </c>
      <c r="M331" s="257">
        <v>2.7495400000000001</v>
      </c>
      <c r="N331" s="1"/>
      <c r="O331" s="1"/>
    </row>
    <row r="332" spans="1:15" ht="12.75" customHeight="1">
      <c r="A332" s="30">
        <v>322</v>
      </c>
      <c r="B332" s="266" t="s">
        <v>431</v>
      </c>
      <c r="C332" s="257">
        <v>92.3</v>
      </c>
      <c r="D332" s="258">
        <v>93.05</v>
      </c>
      <c r="E332" s="258">
        <v>90.8</v>
      </c>
      <c r="F332" s="258">
        <v>89.3</v>
      </c>
      <c r="G332" s="258">
        <v>87.05</v>
      </c>
      <c r="H332" s="258">
        <v>94.55</v>
      </c>
      <c r="I332" s="258">
        <v>96.8</v>
      </c>
      <c r="J332" s="258">
        <v>98.3</v>
      </c>
      <c r="K332" s="257">
        <v>95.3</v>
      </c>
      <c r="L332" s="257">
        <v>91.55</v>
      </c>
      <c r="M332" s="257">
        <v>126.59323999999999</v>
      </c>
      <c r="N332" s="1"/>
      <c r="O332" s="1"/>
    </row>
    <row r="333" spans="1:15" ht="12.75" customHeight="1">
      <c r="A333" s="30">
        <v>323</v>
      </c>
      <c r="B333" s="266" t="s">
        <v>432</v>
      </c>
      <c r="C333" s="257">
        <v>232.9</v>
      </c>
      <c r="D333" s="258">
        <v>233.9</v>
      </c>
      <c r="E333" s="258">
        <v>231.20000000000002</v>
      </c>
      <c r="F333" s="258">
        <v>229.5</v>
      </c>
      <c r="G333" s="258">
        <v>226.8</v>
      </c>
      <c r="H333" s="258">
        <v>235.60000000000002</v>
      </c>
      <c r="I333" s="258">
        <v>238.3</v>
      </c>
      <c r="J333" s="258">
        <v>240.00000000000003</v>
      </c>
      <c r="K333" s="257">
        <v>236.6</v>
      </c>
      <c r="L333" s="257">
        <v>232.2</v>
      </c>
      <c r="M333" s="257">
        <v>2.2402700000000002</v>
      </c>
      <c r="N333" s="1"/>
      <c r="O333" s="1"/>
    </row>
    <row r="334" spans="1:15" ht="12.75" customHeight="1">
      <c r="A334" s="30">
        <v>324</v>
      </c>
      <c r="B334" s="266" t="s">
        <v>168</v>
      </c>
      <c r="C334" s="257">
        <v>170.35</v>
      </c>
      <c r="D334" s="258">
        <v>170.93333333333331</v>
      </c>
      <c r="E334" s="258">
        <v>169.41666666666663</v>
      </c>
      <c r="F334" s="258">
        <v>168.48333333333332</v>
      </c>
      <c r="G334" s="258">
        <v>166.96666666666664</v>
      </c>
      <c r="H334" s="258">
        <v>171.86666666666662</v>
      </c>
      <c r="I334" s="258">
        <v>173.38333333333333</v>
      </c>
      <c r="J334" s="258">
        <v>174.31666666666661</v>
      </c>
      <c r="K334" s="257">
        <v>172.45</v>
      </c>
      <c r="L334" s="257">
        <v>170</v>
      </c>
      <c r="M334" s="257">
        <v>42.251800000000003</v>
      </c>
      <c r="N334" s="1"/>
      <c r="O334" s="1"/>
    </row>
    <row r="335" spans="1:15" ht="12.75" customHeight="1">
      <c r="A335" s="30">
        <v>325</v>
      </c>
      <c r="B335" s="266" t="s">
        <v>433</v>
      </c>
      <c r="C335" s="257">
        <v>758.35</v>
      </c>
      <c r="D335" s="258">
        <v>753.85</v>
      </c>
      <c r="E335" s="258">
        <v>747.05000000000007</v>
      </c>
      <c r="F335" s="258">
        <v>735.75</v>
      </c>
      <c r="G335" s="258">
        <v>728.95</v>
      </c>
      <c r="H335" s="258">
        <v>765.15000000000009</v>
      </c>
      <c r="I335" s="258">
        <v>771.95</v>
      </c>
      <c r="J335" s="258">
        <v>783.25000000000011</v>
      </c>
      <c r="K335" s="257">
        <v>760.65</v>
      </c>
      <c r="L335" s="257">
        <v>742.55</v>
      </c>
      <c r="M335" s="257">
        <v>4.8742200000000002</v>
      </c>
      <c r="N335" s="1"/>
      <c r="O335" s="1"/>
    </row>
    <row r="336" spans="1:15" ht="12.75" customHeight="1">
      <c r="A336" s="30">
        <v>326</v>
      </c>
      <c r="B336" s="266" t="s">
        <v>162</v>
      </c>
      <c r="C336" s="257">
        <v>78.55</v>
      </c>
      <c r="D336" s="258">
        <v>78.416666666666671</v>
      </c>
      <c r="E336" s="258">
        <v>77.63333333333334</v>
      </c>
      <c r="F336" s="258">
        <v>76.716666666666669</v>
      </c>
      <c r="G336" s="258">
        <v>75.933333333333337</v>
      </c>
      <c r="H336" s="258">
        <v>79.333333333333343</v>
      </c>
      <c r="I336" s="258">
        <v>80.116666666666674</v>
      </c>
      <c r="J336" s="258">
        <v>81.033333333333346</v>
      </c>
      <c r="K336" s="257">
        <v>79.2</v>
      </c>
      <c r="L336" s="257">
        <v>77.5</v>
      </c>
      <c r="M336" s="257">
        <v>110.25693</v>
      </c>
      <c r="N336" s="1"/>
      <c r="O336" s="1"/>
    </row>
    <row r="337" spans="1:15" ht="12.75" customHeight="1">
      <c r="A337" s="30">
        <v>327</v>
      </c>
      <c r="B337" s="266" t="s">
        <v>164</v>
      </c>
      <c r="C337" s="257">
        <v>4389</v>
      </c>
      <c r="D337" s="258">
        <v>4361.7166666666662</v>
      </c>
      <c r="E337" s="258">
        <v>4322.2833333333328</v>
      </c>
      <c r="F337" s="258">
        <v>4255.5666666666666</v>
      </c>
      <c r="G337" s="258">
        <v>4216.1333333333332</v>
      </c>
      <c r="H337" s="258">
        <v>4428.4333333333325</v>
      </c>
      <c r="I337" s="258">
        <v>4467.866666666665</v>
      </c>
      <c r="J337" s="258">
        <v>4534.5833333333321</v>
      </c>
      <c r="K337" s="257">
        <v>4401.1499999999996</v>
      </c>
      <c r="L337" s="257">
        <v>4295</v>
      </c>
      <c r="M337" s="257">
        <v>0.93101</v>
      </c>
      <c r="N337" s="1"/>
      <c r="O337" s="1"/>
    </row>
    <row r="338" spans="1:15" ht="12.75" customHeight="1">
      <c r="A338" s="30">
        <v>328</v>
      </c>
      <c r="B338" s="266" t="s">
        <v>787</v>
      </c>
      <c r="C338" s="257">
        <v>604.15</v>
      </c>
      <c r="D338" s="258">
        <v>608.31666666666672</v>
      </c>
      <c r="E338" s="258">
        <v>597.38333333333344</v>
      </c>
      <c r="F338" s="258">
        <v>590.61666666666667</v>
      </c>
      <c r="G338" s="258">
        <v>579.68333333333339</v>
      </c>
      <c r="H338" s="258">
        <v>615.08333333333348</v>
      </c>
      <c r="I338" s="258">
        <v>626.01666666666665</v>
      </c>
      <c r="J338" s="258">
        <v>632.78333333333353</v>
      </c>
      <c r="K338" s="257">
        <v>619.25</v>
      </c>
      <c r="L338" s="257">
        <v>601.54999999999995</v>
      </c>
      <c r="M338" s="257">
        <v>1.09189</v>
      </c>
      <c r="N338" s="1"/>
      <c r="O338" s="1"/>
    </row>
    <row r="339" spans="1:15" ht="12.75" customHeight="1">
      <c r="A339" s="30">
        <v>329</v>
      </c>
      <c r="B339" s="266" t="s">
        <v>165</v>
      </c>
      <c r="C339" s="257">
        <v>19805.349999999999</v>
      </c>
      <c r="D339" s="258">
        <v>19878.45</v>
      </c>
      <c r="E339" s="258">
        <v>19657.900000000001</v>
      </c>
      <c r="F339" s="258">
        <v>19510.45</v>
      </c>
      <c r="G339" s="258">
        <v>19289.900000000001</v>
      </c>
      <c r="H339" s="258">
        <v>20025.900000000001</v>
      </c>
      <c r="I339" s="258">
        <v>20246.449999999997</v>
      </c>
      <c r="J339" s="258">
        <v>20393.900000000001</v>
      </c>
      <c r="K339" s="257">
        <v>20099</v>
      </c>
      <c r="L339" s="257">
        <v>19731</v>
      </c>
      <c r="M339" s="257">
        <v>0.40623999999999999</v>
      </c>
      <c r="N339" s="1"/>
      <c r="O339" s="1"/>
    </row>
    <row r="340" spans="1:15" ht="12.75" customHeight="1">
      <c r="A340" s="30">
        <v>330</v>
      </c>
      <c r="B340" s="266" t="s">
        <v>434</v>
      </c>
      <c r="C340" s="257">
        <v>74.25</v>
      </c>
      <c r="D340" s="258">
        <v>73.616666666666674</v>
      </c>
      <c r="E340" s="258">
        <v>70.833333333333343</v>
      </c>
      <c r="F340" s="258">
        <v>67.416666666666671</v>
      </c>
      <c r="G340" s="258">
        <v>64.63333333333334</v>
      </c>
      <c r="H340" s="258">
        <v>77.033333333333346</v>
      </c>
      <c r="I340" s="258">
        <v>79.816666666666677</v>
      </c>
      <c r="J340" s="258">
        <v>83.233333333333348</v>
      </c>
      <c r="K340" s="257">
        <v>76.400000000000006</v>
      </c>
      <c r="L340" s="257">
        <v>70.2</v>
      </c>
      <c r="M340" s="257">
        <v>46.092689999999997</v>
      </c>
      <c r="N340" s="1"/>
      <c r="O340" s="1"/>
    </row>
    <row r="341" spans="1:15" ht="12.75" customHeight="1">
      <c r="A341" s="30">
        <v>331</v>
      </c>
      <c r="B341" s="266" t="s">
        <v>161</v>
      </c>
      <c r="C341" s="257">
        <v>270</v>
      </c>
      <c r="D341" s="258">
        <v>269.73333333333335</v>
      </c>
      <c r="E341" s="258">
        <v>267.76666666666671</v>
      </c>
      <c r="F341" s="258">
        <v>265.53333333333336</v>
      </c>
      <c r="G341" s="258">
        <v>263.56666666666672</v>
      </c>
      <c r="H341" s="258">
        <v>271.9666666666667</v>
      </c>
      <c r="I341" s="258">
        <v>273.93333333333339</v>
      </c>
      <c r="J341" s="258">
        <v>276.16666666666669</v>
      </c>
      <c r="K341" s="257">
        <v>271.7</v>
      </c>
      <c r="L341" s="257">
        <v>267.5</v>
      </c>
      <c r="M341" s="257">
        <v>3.9691700000000001</v>
      </c>
      <c r="N341" s="1"/>
      <c r="O341" s="1"/>
    </row>
    <row r="342" spans="1:15" ht="12.75" customHeight="1">
      <c r="A342" s="30">
        <v>332</v>
      </c>
      <c r="B342" s="266" t="s">
        <v>829</v>
      </c>
      <c r="C342" s="257">
        <v>403.2</v>
      </c>
      <c r="D342" s="258">
        <v>402.06666666666666</v>
      </c>
      <c r="E342" s="258">
        <v>397.13333333333333</v>
      </c>
      <c r="F342" s="258">
        <v>391.06666666666666</v>
      </c>
      <c r="G342" s="258">
        <v>386.13333333333333</v>
      </c>
      <c r="H342" s="258">
        <v>408.13333333333333</v>
      </c>
      <c r="I342" s="258">
        <v>413.06666666666661</v>
      </c>
      <c r="J342" s="258">
        <v>419.13333333333333</v>
      </c>
      <c r="K342" s="257">
        <v>407</v>
      </c>
      <c r="L342" s="257">
        <v>396</v>
      </c>
      <c r="M342" s="257">
        <v>1.1215999999999999</v>
      </c>
      <c r="N342" s="1"/>
      <c r="O342" s="1"/>
    </row>
    <row r="343" spans="1:15" ht="12.75" customHeight="1">
      <c r="A343" s="30">
        <v>333</v>
      </c>
      <c r="B343" s="266" t="s">
        <v>267</v>
      </c>
      <c r="C343" s="257">
        <v>906</v>
      </c>
      <c r="D343" s="258">
        <v>909.43333333333339</v>
      </c>
      <c r="E343" s="258">
        <v>895.11666666666679</v>
      </c>
      <c r="F343" s="258">
        <v>884.23333333333335</v>
      </c>
      <c r="G343" s="258">
        <v>869.91666666666674</v>
      </c>
      <c r="H343" s="258">
        <v>920.31666666666683</v>
      </c>
      <c r="I343" s="258">
        <v>934.63333333333344</v>
      </c>
      <c r="J343" s="258">
        <v>945.51666666666688</v>
      </c>
      <c r="K343" s="257">
        <v>923.75</v>
      </c>
      <c r="L343" s="257">
        <v>898.55</v>
      </c>
      <c r="M343" s="257">
        <v>3.7601300000000002</v>
      </c>
      <c r="N343" s="1"/>
      <c r="O343" s="1"/>
    </row>
    <row r="344" spans="1:15" ht="12.75" customHeight="1">
      <c r="A344" s="30">
        <v>334</v>
      </c>
      <c r="B344" s="266" t="s">
        <v>169</v>
      </c>
      <c r="C344" s="257">
        <v>142.65</v>
      </c>
      <c r="D344" s="258">
        <v>142</v>
      </c>
      <c r="E344" s="258">
        <v>141</v>
      </c>
      <c r="F344" s="258">
        <v>139.35</v>
      </c>
      <c r="G344" s="258">
        <v>138.35</v>
      </c>
      <c r="H344" s="258">
        <v>143.65</v>
      </c>
      <c r="I344" s="258">
        <v>144.65</v>
      </c>
      <c r="J344" s="258">
        <v>146.30000000000001</v>
      </c>
      <c r="K344" s="257">
        <v>143</v>
      </c>
      <c r="L344" s="257">
        <v>140.35</v>
      </c>
      <c r="M344" s="257">
        <v>101.50945</v>
      </c>
      <c r="N344" s="1"/>
      <c r="O344" s="1"/>
    </row>
    <row r="345" spans="1:15" ht="12.75" customHeight="1">
      <c r="A345" s="30">
        <v>335</v>
      </c>
      <c r="B345" s="266" t="s">
        <v>268</v>
      </c>
      <c r="C345" s="257">
        <v>208.95</v>
      </c>
      <c r="D345" s="258">
        <v>209.98333333333335</v>
      </c>
      <c r="E345" s="258">
        <v>206.9666666666667</v>
      </c>
      <c r="F345" s="258">
        <v>204.98333333333335</v>
      </c>
      <c r="G345" s="258">
        <v>201.9666666666667</v>
      </c>
      <c r="H345" s="258">
        <v>211.9666666666667</v>
      </c>
      <c r="I345" s="258">
        <v>214.98333333333335</v>
      </c>
      <c r="J345" s="258">
        <v>216.9666666666667</v>
      </c>
      <c r="K345" s="257">
        <v>213</v>
      </c>
      <c r="L345" s="257">
        <v>208</v>
      </c>
      <c r="M345" s="257">
        <v>5.1906999999999996</v>
      </c>
      <c r="N345" s="1"/>
      <c r="O345" s="1"/>
    </row>
    <row r="346" spans="1:15" ht="12.75" customHeight="1">
      <c r="A346" s="30">
        <v>336</v>
      </c>
      <c r="B346" s="266" t="s">
        <v>866</v>
      </c>
      <c r="C346" s="257">
        <v>533.20000000000005</v>
      </c>
      <c r="D346" s="258">
        <v>525.73333333333335</v>
      </c>
      <c r="E346" s="258">
        <v>507.4666666666667</v>
      </c>
      <c r="F346" s="258">
        <v>481.73333333333335</v>
      </c>
      <c r="G346" s="258">
        <v>463.4666666666667</v>
      </c>
      <c r="H346" s="258">
        <v>551.4666666666667</v>
      </c>
      <c r="I346" s="258">
        <v>569.73333333333335</v>
      </c>
      <c r="J346" s="258">
        <v>595.4666666666667</v>
      </c>
      <c r="K346" s="257">
        <v>544</v>
      </c>
      <c r="L346" s="257">
        <v>500</v>
      </c>
      <c r="M346" s="257">
        <v>5.4859099999999996</v>
      </c>
      <c r="N346" s="1"/>
      <c r="O346" s="1"/>
    </row>
    <row r="347" spans="1:15" ht="12.75" customHeight="1">
      <c r="A347" s="30">
        <v>337</v>
      </c>
      <c r="B347" s="266" t="s">
        <v>811</v>
      </c>
      <c r="C347" s="257">
        <v>508.2</v>
      </c>
      <c r="D347" s="258">
        <v>510.05</v>
      </c>
      <c r="E347" s="258">
        <v>504.15</v>
      </c>
      <c r="F347" s="258">
        <v>500.09999999999997</v>
      </c>
      <c r="G347" s="258">
        <v>494.19999999999993</v>
      </c>
      <c r="H347" s="258">
        <v>514.1</v>
      </c>
      <c r="I347" s="258">
        <v>520</v>
      </c>
      <c r="J347" s="258">
        <v>524.05000000000007</v>
      </c>
      <c r="K347" s="257">
        <v>515.95000000000005</v>
      </c>
      <c r="L347" s="257">
        <v>506</v>
      </c>
      <c r="M347" s="257">
        <v>30.797270000000001</v>
      </c>
      <c r="N347" s="1"/>
      <c r="O347" s="1"/>
    </row>
    <row r="348" spans="1:15" ht="12.75" customHeight="1">
      <c r="A348" s="30">
        <v>338</v>
      </c>
      <c r="B348" s="266" t="s">
        <v>435</v>
      </c>
      <c r="C348" s="257">
        <v>3098</v>
      </c>
      <c r="D348" s="258">
        <v>3104.35</v>
      </c>
      <c r="E348" s="258">
        <v>3086.6499999999996</v>
      </c>
      <c r="F348" s="258">
        <v>3075.2999999999997</v>
      </c>
      <c r="G348" s="258">
        <v>3057.5999999999995</v>
      </c>
      <c r="H348" s="258">
        <v>3115.7</v>
      </c>
      <c r="I348" s="258">
        <v>3133.3999999999996</v>
      </c>
      <c r="J348" s="258">
        <v>3144.75</v>
      </c>
      <c r="K348" s="257">
        <v>3122.05</v>
      </c>
      <c r="L348" s="257">
        <v>3093</v>
      </c>
      <c r="M348" s="257">
        <v>0.2949</v>
      </c>
      <c r="N348" s="1"/>
      <c r="O348" s="1"/>
    </row>
    <row r="349" spans="1:15" ht="12.75" customHeight="1">
      <c r="A349" s="30">
        <v>339</v>
      </c>
      <c r="B349" s="266" t="s">
        <v>436</v>
      </c>
      <c r="C349" s="257">
        <v>275.7</v>
      </c>
      <c r="D349" s="258">
        <v>275.38333333333333</v>
      </c>
      <c r="E349" s="258">
        <v>273.31666666666666</v>
      </c>
      <c r="F349" s="258">
        <v>270.93333333333334</v>
      </c>
      <c r="G349" s="258">
        <v>268.86666666666667</v>
      </c>
      <c r="H349" s="258">
        <v>277.76666666666665</v>
      </c>
      <c r="I349" s="258">
        <v>279.83333333333326</v>
      </c>
      <c r="J349" s="258">
        <v>282.21666666666664</v>
      </c>
      <c r="K349" s="257">
        <v>277.45</v>
      </c>
      <c r="L349" s="257">
        <v>273</v>
      </c>
      <c r="M349" s="257">
        <v>0.67918999999999996</v>
      </c>
      <c r="N349" s="1"/>
      <c r="O349" s="1"/>
    </row>
    <row r="350" spans="1:15" ht="12.75" customHeight="1">
      <c r="A350" s="30">
        <v>340</v>
      </c>
      <c r="B350" s="266" t="s">
        <v>812</v>
      </c>
      <c r="C350" s="257">
        <v>481.9</v>
      </c>
      <c r="D350" s="258">
        <v>474.63333333333338</v>
      </c>
      <c r="E350" s="258">
        <v>464.26666666666677</v>
      </c>
      <c r="F350" s="258">
        <v>446.63333333333338</v>
      </c>
      <c r="G350" s="258">
        <v>436.26666666666677</v>
      </c>
      <c r="H350" s="258">
        <v>492.26666666666677</v>
      </c>
      <c r="I350" s="258">
        <v>502.63333333333344</v>
      </c>
      <c r="J350" s="258">
        <v>520.26666666666677</v>
      </c>
      <c r="K350" s="257">
        <v>485</v>
      </c>
      <c r="L350" s="257">
        <v>457</v>
      </c>
      <c r="M350" s="257">
        <v>63.965440000000001</v>
      </c>
      <c r="N350" s="1"/>
      <c r="O350" s="1"/>
    </row>
    <row r="351" spans="1:15" ht="12.75" customHeight="1">
      <c r="A351" s="30">
        <v>341</v>
      </c>
      <c r="B351" s="266" t="s">
        <v>801</v>
      </c>
      <c r="C351" s="257">
        <v>135.80000000000001</v>
      </c>
      <c r="D351" s="258">
        <v>136.38333333333335</v>
      </c>
      <c r="E351" s="258">
        <v>134.7166666666667</v>
      </c>
      <c r="F351" s="258">
        <v>133.63333333333335</v>
      </c>
      <c r="G351" s="258">
        <v>131.9666666666667</v>
      </c>
      <c r="H351" s="258">
        <v>137.4666666666667</v>
      </c>
      <c r="I351" s="258">
        <v>139.13333333333338</v>
      </c>
      <c r="J351" s="258">
        <v>140.2166666666667</v>
      </c>
      <c r="K351" s="257">
        <v>138.05000000000001</v>
      </c>
      <c r="L351" s="257">
        <v>135.30000000000001</v>
      </c>
      <c r="M351" s="257">
        <v>7.3800999999999997</v>
      </c>
      <c r="N351" s="1"/>
      <c r="O351" s="1"/>
    </row>
    <row r="352" spans="1:15" ht="12.75" customHeight="1">
      <c r="A352" s="30">
        <v>342</v>
      </c>
      <c r="B352" s="266" t="s">
        <v>176</v>
      </c>
      <c r="C352" s="257">
        <v>3475.05</v>
      </c>
      <c r="D352" s="258">
        <v>3474.25</v>
      </c>
      <c r="E352" s="258">
        <v>3444.1</v>
      </c>
      <c r="F352" s="258">
        <v>3413.15</v>
      </c>
      <c r="G352" s="258">
        <v>3383</v>
      </c>
      <c r="H352" s="258">
        <v>3505.2</v>
      </c>
      <c r="I352" s="258">
        <v>3535.3499999999995</v>
      </c>
      <c r="J352" s="258">
        <v>3566.2999999999997</v>
      </c>
      <c r="K352" s="257">
        <v>3504.4</v>
      </c>
      <c r="L352" s="257">
        <v>3443.3</v>
      </c>
      <c r="M352" s="257">
        <v>1.4391099999999999</v>
      </c>
      <c r="N352" s="1"/>
      <c r="O352" s="1"/>
    </row>
    <row r="353" spans="1:15" ht="12.75" customHeight="1">
      <c r="A353" s="30">
        <v>343</v>
      </c>
      <c r="B353" s="266" t="s">
        <v>438</v>
      </c>
      <c r="C353" s="257">
        <v>435.15</v>
      </c>
      <c r="D353" s="258">
        <v>433.2</v>
      </c>
      <c r="E353" s="258">
        <v>426.95</v>
      </c>
      <c r="F353" s="258">
        <v>418.75</v>
      </c>
      <c r="G353" s="258">
        <v>412.5</v>
      </c>
      <c r="H353" s="258">
        <v>441.4</v>
      </c>
      <c r="I353" s="258">
        <v>447.65</v>
      </c>
      <c r="J353" s="258">
        <v>455.84999999999997</v>
      </c>
      <c r="K353" s="257">
        <v>439.45</v>
      </c>
      <c r="L353" s="257">
        <v>425</v>
      </c>
      <c r="M353" s="257">
        <v>2.5557699999999999</v>
      </c>
      <c r="N353" s="1"/>
      <c r="O353" s="1"/>
    </row>
    <row r="354" spans="1:15" ht="12.75" customHeight="1">
      <c r="A354" s="30">
        <v>344</v>
      </c>
      <c r="B354" s="266" t="s">
        <v>439</v>
      </c>
      <c r="C354" s="257">
        <v>283.55</v>
      </c>
      <c r="D354" s="258">
        <v>284.43333333333334</v>
      </c>
      <c r="E354" s="258">
        <v>279.11666666666667</v>
      </c>
      <c r="F354" s="258">
        <v>274.68333333333334</v>
      </c>
      <c r="G354" s="258">
        <v>269.36666666666667</v>
      </c>
      <c r="H354" s="258">
        <v>288.86666666666667</v>
      </c>
      <c r="I354" s="258">
        <v>294.18333333333339</v>
      </c>
      <c r="J354" s="258">
        <v>298.61666666666667</v>
      </c>
      <c r="K354" s="257">
        <v>289.75</v>
      </c>
      <c r="L354" s="257">
        <v>280</v>
      </c>
      <c r="M354" s="257">
        <v>3.0761599999999998</v>
      </c>
      <c r="N354" s="1"/>
      <c r="O354" s="1"/>
    </row>
    <row r="355" spans="1:15" ht="12.75" customHeight="1">
      <c r="A355" s="30">
        <v>345</v>
      </c>
      <c r="B355" s="266" t="s">
        <v>180</v>
      </c>
      <c r="C355" s="257">
        <v>1894</v>
      </c>
      <c r="D355" s="258">
        <v>1882.1833333333332</v>
      </c>
      <c r="E355" s="258">
        <v>1863.1666666666663</v>
      </c>
      <c r="F355" s="258">
        <v>1832.333333333333</v>
      </c>
      <c r="G355" s="258">
        <v>1813.3166666666662</v>
      </c>
      <c r="H355" s="258">
        <v>1913.0166666666664</v>
      </c>
      <c r="I355" s="258">
        <v>1932.0333333333333</v>
      </c>
      <c r="J355" s="258">
        <v>1962.8666666666666</v>
      </c>
      <c r="K355" s="257">
        <v>1901.2</v>
      </c>
      <c r="L355" s="257">
        <v>1851.35</v>
      </c>
      <c r="M355" s="257">
        <v>2.4964599999999999</v>
      </c>
      <c r="N355" s="1"/>
      <c r="O355" s="1"/>
    </row>
    <row r="356" spans="1:15" ht="12.75" customHeight="1">
      <c r="A356" s="30">
        <v>346</v>
      </c>
      <c r="B356" s="266" t="s">
        <v>170</v>
      </c>
      <c r="C356" s="257">
        <v>45913.5</v>
      </c>
      <c r="D356" s="258">
        <v>46020.200000000004</v>
      </c>
      <c r="E356" s="258">
        <v>45615.450000000012</v>
      </c>
      <c r="F356" s="258">
        <v>45317.400000000009</v>
      </c>
      <c r="G356" s="258">
        <v>44912.650000000016</v>
      </c>
      <c r="H356" s="258">
        <v>46318.250000000007</v>
      </c>
      <c r="I356" s="258">
        <v>46722.999999999993</v>
      </c>
      <c r="J356" s="258">
        <v>47021.05</v>
      </c>
      <c r="K356" s="257">
        <v>46424.95</v>
      </c>
      <c r="L356" s="257">
        <v>45722.15</v>
      </c>
      <c r="M356" s="257">
        <v>0.14659</v>
      </c>
      <c r="N356" s="1"/>
      <c r="O356" s="1"/>
    </row>
    <row r="357" spans="1:15" ht="12.75" customHeight="1">
      <c r="A357" s="30">
        <v>347</v>
      </c>
      <c r="B357" s="266" t="s">
        <v>857</v>
      </c>
      <c r="C357" s="257">
        <v>1270.9000000000001</v>
      </c>
      <c r="D357" s="258">
        <v>1276.6000000000001</v>
      </c>
      <c r="E357" s="258">
        <v>1263.2000000000003</v>
      </c>
      <c r="F357" s="258">
        <v>1255.5000000000002</v>
      </c>
      <c r="G357" s="258">
        <v>1242.1000000000004</v>
      </c>
      <c r="H357" s="258">
        <v>1284.3000000000002</v>
      </c>
      <c r="I357" s="258">
        <v>1297.7000000000003</v>
      </c>
      <c r="J357" s="258">
        <v>1305.4000000000001</v>
      </c>
      <c r="K357" s="257">
        <v>1290</v>
      </c>
      <c r="L357" s="257">
        <v>1268.9000000000001</v>
      </c>
      <c r="M357" s="257">
        <v>1.4855700000000001</v>
      </c>
      <c r="N357" s="1"/>
      <c r="O357" s="1"/>
    </row>
    <row r="358" spans="1:15" ht="12.75" customHeight="1">
      <c r="A358" s="30">
        <v>348</v>
      </c>
      <c r="B358" s="266" t="s">
        <v>440</v>
      </c>
      <c r="C358" s="257">
        <v>4102.1499999999996</v>
      </c>
      <c r="D358" s="258">
        <v>4079.0333333333328</v>
      </c>
      <c r="E358" s="258">
        <v>4039.1166666666659</v>
      </c>
      <c r="F358" s="258">
        <v>3976.083333333333</v>
      </c>
      <c r="G358" s="258">
        <v>3936.1666666666661</v>
      </c>
      <c r="H358" s="258">
        <v>4142.0666666666657</v>
      </c>
      <c r="I358" s="258">
        <v>4181.9833333333336</v>
      </c>
      <c r="J358" s="258">
        <v>4245.0166666666655</v>
      </c>
      <c r="K358" s="257">
        <v>4118.95</v>
      </c>
      <c r="L358" s="257">
        <v>4016</v>
      </c>
      <c r="M358" s="257">
        <v>2.0573600000000001</v>
      </c>
      <c r="N358" s="1"/>
      <c r="O358" s="1"/>
    </row>
    <row r="359" spans="1:15" ht="12.75" customHeight="1">
      <c r="A359" s="30">
        <v>349</v>
      </c>
      <c r="B359" s="266" t="s">
        <v>172</v>
      </c>
      <c r="C359" s="257">
        <v>216.3</v>
      </c>
      <c r="D359" s="258">
        <v>216.56666666666669</v>
      </c>
      <c r="E359" s="258">
        <v>214.78333333333339</v>
      </c>
      <c r="F359" s="258">
        <v>213.26666666666671</v>
      </c>
      <c r="G359" s="258">
        <v>211.48333333333341</v>
      </c>
      <c r="H359" s="258">
        <v>218.08333333333337</v>
      </c>
      <c r="I359" s="258">
        <v>219.86666666666667</v>
      </c>
      <c r="J359" s="258">
        <v>221.38333333333335</v>
      </c>
      <c r="K359" s="257">
        <v>218.35</v>
      </c>
      <c r="L359" s="257">
        <v>215.05</v>
      </c>
      <c r="M359" s="257">
        <v>17.801639999999999</v>
      </c>
      <c r="N359" s="1"/>
      <c r="O359" s="1"/>
    </row>
    <row r="360" spans="1:15" ht="12.75" customHeight="1">
      <c r="A360" s="30">
        <v>350</v>
      </c>
      <c r="B360" s="266" t="s">
        <v>174</v>
      </c>
      <c r="C360" s="257">
        <v>4524.05</v>
      </c>
      <c r="D360" s="258">
        <v>4527.6833333333334</v>
      </c>
      <c r="E360" s="258">
        <v>4495.3666666666668</v>
      </c>
      <c r="F360" s="258">
        <v>4466.6833333333334</v>
      </c>
      <c r="G360" s="258">
        <v>4434.3666666666668</v>
      </c>
      <c r="H360" s="258">
        <v>4556.3666666666668</v>
      </c>
      <c r="I360" s="258">
        <v>4588.6833333333343</v>
      </c>
      <c r="J360" s="258">
        <v>4617.3666666666668</v>
      </c>
      <c r="K360" s="257">
        <v>4560</v>
      </c>
      <c r="L360" s="257">
        <v>4499</v>
      </c>
      <c r="M360" s="257">
        <v>5.0360000000000002E-2</v>
      </c>
      <c r="N360" s="1"/>
      <c r="O360" s="1"/>
    </row>
    <row r="361" spans="1:15" ht="12.75" customHeight="1">
      <c r="A361" s="30">
        <v>351</v>
      </c>
      <c r="B361" s="266" t="s">
        <v>442</v>
      </c>
      <c r="C361" s="257">
        <v>1443.05</v>
      </c>
      <c r="D361" s="258">
        <v>1445.3166666666668</v>
      </c>
      <c r="E361" s="258">
        <v>1411.6333333333337</v>
      </c>
      <c r="F361" s="258">
        <v>1380.2166666666669</v>
      </c>
      <c r="G361" s="258">
        <v>1346.5333333333338</v>
      </c>
      <c r="H361" s="258">
        <v>1476.7333333333336</v>
      </c>
      <c r="I361" s="258">
        <v>1510.4166666666665</v>
      </c>
      <c r="J361" s="258">
        <v>1541.8333333333335</v>
      </c>
      <c r="K361" s="257">
        <v>1479</v>
      </c>
      <c r="L361" s="257">
        <v>1413.9</v>
      </c>
      <c r="M361" s="257">
        <v>2.7131799999999999</v>
      </c>
      <c r="N361" s="1"/>
      <c r="O361" s="1"/>
    </row>
    <row r="362" spans="1:15" ht="12.75" customHeight="1">
      <c r="A362" s="30">
        <v>352</v>
      </c>
      <c r="B362" s="266" t="s">
        <v>175</v>
      </c>
      <c r="C362" s="257">
        <v>2761.75</v>
      </c>
      <c r="D362" s="258">
        <v>2769.5833333333335</v>
      </c>
      <c r="E362" s="258">
        <v>2746.2666666666669</v>
      </c>
      <c r="F362" s="258">
        <v>2730.7833333333333</v>
      </c>
      <c r="G362" s="258">
        <v>2707.4666666666667</v>
      </c>
      <c r="H362" s="258">
        <v>2785.0666666666671</v>
      </c>
      <c r="I362" s="258">
        <v>2808.3833333333337</v>
      </c>
      <c r="J362" s="258">
        <v>2823.8666666666672</v>
      </c>
      <c r="K362" s="257">
        <v>2792.9</v>
      </c>
      <c r="L362" s="257">
        <v>2754.1</v>
      </c>
      <c r="M362" s="257">
        <v>2.5214699999999999</v>
      </c>
      <c r="N362" s="1"/>
      <c r="O362" s="1"/>
    </row>
    <row r="363" spans="1:15" ht="12.75" customHeight="1">
      <c r="A363" s="30">
        <v>353</v>
      </c>
      <c r="B363" s="266" t="s">
        <v>443</v>
      </c>
      <c r="C363" s="257">
        <v>939.3</v>
      </c>
      <c r="D363" s="258">
        <v>942.43333333333339</v>
      </c>
      <c r="E363" s="258">
        <v>934.86666666666679</v>
      </c>
      <c r="F363" s="258">
        <v>930.43333333333339</v>
      </c>
      <c r="G363" s="258">
        <v>922.86666666666679</v>
      </c>
      <c r="H363" s="258">
        <v>946.86666666666679</v>
      </c>
      <c r="I363" s="258">
        <v>954.43333333333339</v>
      </c>
      <c r="J363" s="258">
        <v>958.86666666666679</v>
      </c>
      <c r="K363" s="257">
        <v>950</v>
      </c>
      <c r="L363" s="257">
        <v>938</v>
      </c>
      <c r="M363" s="257">
        <v>8.9480000000000004E-2</v>
      </c>
      <c r="N363" s="1"/>
      <c r="O363" s="1"/>
    </row>
    <row r="364" spans="1:15" ht="12.75" customHeight="1">
      <c r="A364" s="30">
        <v>354</v>
      </c>
      <c r="B364" s="266" t="s">
        <v>269</v>
      </c>
      <c r="C364" s="257">
        <v>2732.45</v>
      </c>
      <c r="D364" s="258">
        <v>2722.8333333333335</v>
      </c>
      <c r="E364" s="258">
        <v>2705.7166666666672</v>
      </c>
      <c r="F364" s="258">
        <v>2678.9833333333336</v>
      </c>
      <c r="G364" s="258">
        <v>2661.8666666666672</v>
      </c>
      <c r="H364" s="258">
        <v>2749.5666666666671</v>
      </c>
      <c r="I364" s="258">
        <v>2766.6833333333329</v>
      </c>
      <c r="J364" s="258">
        <v>2793.416666666667</v>
      </c>
      <c r="K364" s="257">
        <v>2739.95</v>
      </c>
      <c r="L364" s="257">
        <v>2696.1</v>
      </c>
      <c r="M364" s="257">
        <v>1.9353199999999999</v>
      </c>
      <c r="N364" s="1"/>
      <c r="O364" s="1"/>
    </row>
    <row r="365" spans="1:15" ht="12.75" customHeight="1">
      <c r="A365" s="30">
        <v>355</v>
      </c>
      <c r="B365" s="266" t="s">
        <v>444</v>
      </c>
      <c r="C365" s="257">
        <v>1728.45</v>
      </c>
      <c r="D365" s="258">
        <v>1739.2166666666665</v>
      </c>
      <c r="E365" s="258">
        <v>1714.2333333333329</v>
      </c>
      <c r="F365" s="258">
        <v>1700.0166666666664</v>
      </c>
      <c r="G365" s="258">
        <v>1675.0333333333328</v>
      </c>
      <c r="H365" s="258">
        <v>1753.4333333333329</v>
      </c>
      <c r="I365" s="258">
        <v>1778.4166666666665</v>
      </c>
      <c r="J365" s="258">
        <v>1792.633333333333</v>
      </c>
      <c r="K365" s="257">
        <v>1764.2</v>
      </c>
      <c r="L365" s="257">
        <v>1725</v>
      </c>
      <c r="M365" s="257">
        <v>0.62085000000000001</v>
      </c>
      <c r="N365" s="1"/>
      <c r="O365" s="1"/>
    </row>
    <row r="366" spans="1:15" ht="12.75" customHeight="1">
      <c r="A366" s="30">
        <v>356</v>
      </c>
      <c r="B366" s="266" t="s">
        <v>788</v>
      </c>
      <c r="C366" s="257">
        <v>294</v>
      </c>
      <c r="D366" s="258">
        <v>296.59999999999997</v>
      </c>
      <c r="E366" s="258">
        <v>290.39999999999992</v>
      </c>
      <c r="F366" s="258">
        <v>286.79999999999995</v>
      </c>
      <c r="G366" s="258">
        <v>280.59999999999991</v>
      </c>
      <c r="H366" s="258">
        <v>300.19999999999993</v>
      </c>
      <c r="I366" s="258">
        <v>306.39999999999998</v>
      </c>
      <c r="J366" s="258">
        <v>309.99999999999994</v>
      </c>
      <c r="K366" s="257">
        <v>302.8</v>
      </c>
      <c r="L366" s="257">
        <v>293</v>
      </c>
      <c r="M366" s="257">
        <v>43.731589999999997</v>
      </c>
      <c r="N366" s="1"/>
      <c r="O366" s="1"/>
    </row>
    <row r="367" spans="1:15" ht="12.75" customHeight="1">
      <c r="A367" s="30">
        <v>357</v>
      </c>
      <c r="B367" s="266" t="s">
        <v>173</v>
      </c>
      <c r="C367" s="257">
        <v>144.55000000000001</v>
      </c>
      <c r="D367" s="258">
        <v>143.76666666666668</v>
      </c>
      <c r="E367" s="258">
        <v>142.63333333333335</v>
      </c>
      <c r="F367" s="258">
        <v>140.71666666666667</v>
      </c>
      <c r="G367" s="258">
        <v>139.58333333333334</v>
      </c>
      <c r="H367" s="258">
        <v>145.68333333333337</v>
      </c>
      <c r="I367" s="258">
        <v>146.81666666666669</v>
      </c>
      <c r="J367" s="258">
        <v>148.73333333333338</v>
      </c>
      <c r="K367" s="257">
        <v>144.9</v>
      </c>
      <c r="L367" s="257">
        <v>141.85</v>
      </c>
      <c r="M367" s="257">
        <v>90.601240000000004</v>
      </c>
      <c r="N367" s="1"/>
      <c r="O367" s="1"/>
    </row>
    <row r="368" spans="1:15" ht="12.75" customHeight="1">
      <c r="A368" s="30">
        <v>358</v>
      </c>
      <c r="B368" s="266" t="s">
        <v>178</v>
      </c>
      <c r="C368" s="257">
        <v>217.8</v>
      </c>
      <c r="D368" s="258">
        <v>218.85</v>
      </c>
      <c r="E368" s="258">
        <v>215.85</v>
      </c>
      <c r="F368" s="258">
        <v>213.9</v>
      </c>
      <c r="G368" s="258">
        <v>210.9</v>
      </c>
      <c r="H368" s="258">
        <v>220.79999999999998</v>
      </c>
      <c r="I368" s="258">
        <v>223.79999999999998</v>
      </c>
      <c r="J368" s="258">
        <v>225.74999999999997</v>
      </c>
      <c r="K368" s="257">
        <v>221.85</v>
      </c>
      <c r="L368" s="257">
        <v>216.9</v>
      </c>
      <c r="M368" s="257">
        <v>83.823300000000003</v>
      </c>
      <c r="N368" s="1"/>
      <c r="O368" s="1"/>
    </row>
    <row r="369" spans="1:15" ht="12.75" customHeight="1">
      <c r="A369" s="30">
        <v>359</v>
      </c>
      <c r="B369" s="266" t="s">
        <v>789</v>
      </c>
      <c r="C369" s="257">
        <v>382.7</v>
      </c>
      <c r="D369" s="258">
        <v>384.06666666666666</v>
      </c>
      <c r="E369" s="258">
        <v>380.63333333333333</v>
      </c>
      <c r="F369" s="258">
        <v>378.56666666666666</v>
      </c>
      <c r="G369" s="258">
        <v>375.13333333333333</v>
      </c>
      <c r="H369" s="258">
        <v>386.13333333333333</v>
      </c>
      <c r="I369" s="258">
        <v>389.56666666666661</v>
      </c>
      <c r="J369" s="258">
        <v>391.63333333333333</v>
      </c>
      <c r="K369" s="257">
        <v>387.5</v>
      </c>
      <c r="L369" s="257">
        <v>382</v>
      </c>
      <c r="M369" s="257">
        <v>3.1911999999999998</v>
      </c>
      <c r="N369" s="1"/>
      <c r="O369" s="1"/>
    </row>
    <row r="370" spans="1:15" ht="12.75" customHeight="1">
      <c r="A370" s="30">
        <v>360</v>
      </c>
      <c r="B370" s="266" t="s">
        <v>270</v>
      </c>
      <c r="C370" s="257">
        <v>484.15</v>
      </c>
      <c r="D370" s="258">
        <v>486.0333333333333</v>
      </c>
      <c r="E370" s="258">
        <v>479.66666666666663</v>
      </c>
      <c r="F370" s="258">
        <v>475.18333333333334</v>
      </c>
      <c r="G370" s="258">
        <v>468.81666666666666</v>
      </c>
      <c r="H370" s="258">
        <v>490.51666666666659</v>
      </c>
      <c r="I370" s="258">
        <v>496.88333333333327</v>
      </c>
      <c r="J370" s="258">
        <v>501.36666666666656</v>
      </c>
      <c r="K370" s="257">
        <v>492.4</v>
      </c>
      <c r="L370" s="257">
        <v>481.55</v>
      </c>
      <c r="M370" s="257">
        <v>1.3800699999999999</v>
      </c>
      <c r="N370" s="1"/>
      <c r="O370" s="1"/>
    </row>
    <row r="371" spans="1:15" ht="12.75" customHeight="1">
      <c r="A371" s="30">
        <v>361</v>
      </c>
      <c r="B371" s="266" t="s">
        <v>445</v>
      </c>
      <c r="C371" s="257">
        <v>618.70000000000005</v>
      </c>
      <c r="D371" s="258">
        <v>617.23333333333335</v>
      </c>
      <c r="E371" s="258">
        <v>604.4666666666667</v>
      </c>
      <c r="F371" s="258">
        <v>590.23333333333335</v>
      </c>
      <c r="G371" s="258">
        <v>577.4666666666667</v>
      </c>
      <c r="H371" s="258">
        <v>631.4666666666667</v>
      </c>
      <c r="I371" s="258">
        <v>644.23333333333335</v>
      </c>
      <c r="J371" s="258">
        <v>658.4666666666667</v>
      </c>
      <c r="K371" s="257">
        <v>630</v>
      </c>
      <c r="L371" s="257">
        <v>603</v>
      </c>
      <c r="M371" s="257">
        <v>3.0368499999999998</v>
      </c>
      <c r="N371" s="1"/>
      <c r="O371" s="1"/>
    </row>
    <row r="372" spans="1:15" ht="12.75" customHeight="1">
      <c r="A372" s="30">
        <v>362</v>
      </c>
      <c r="B372" s="266" t="s">
        <v>446</v>
      </c>
      <c r="C372" s="257">
        <v>125.15</v>
      </c>
      <c r="D372" s="258">
        <v>124.51666666666665</v>
      </c>
      <c r="E372" s="258">
        <v>122.98333333333331</v>
      </c>
      <c r="F372" s="258">
        <v>120.81666666666665</v>
      </c>
      <c r="G372" s="258">
        <v>119.2833333333333</v>
      </c>
      <c r="H372" s="258">
        <v>126.68333333333331</v>
      </c>
      <c r="I372" s="258">
        <v>128.21666666666667</v>
      </c>
      <c r="J372" s="258">
        <v>130.38333333333333</v>
      </c>
      <c r="K372" s="257">
        <v>126.05</v>
      </c>
      <c r="L372" s="257">
        <v>122.35</v>
      </c>
      <c r="M372" s="257">
        <v>3.1397900000000001</v>
      </c>
      <c r="N372" s="1"/>
      <c r="O372" s="1"/>
    </row>
    <row r="373" spans="1:15" ht="12.75" customHeight="1">
      <c r="A373" s="30">
        <v>363</v>
      </c>
      <c r="B373" s="266" t="s">
        <v>830</v>
      </c>
      <c r="C373" s="257">
        <v>1182.4000000000001</v>
      </c>
      <c r="D373" s="258">
        <v>1188.0666666666668</v>
      </c>
      <c r="E373" s="258">
        <v>1174.4333333333336</v>
      </c>
      <c r="F373" s="258">
        <v>1166.4666666666667</v>
      </c>
      <c r="G373" s="258">
        <v>1152.8333333333335</v>
      </c>
      <c r="H373" s="258">
        <v>1196.0333333333338</v>
      </c>
      <c r="I373" s="258">
        <v>1209.666666666667</v>
      </c>
      <c r="J373" s="258">
        <v>1217.6333333333339</v>
      </c>
      <c r="K373" s="257">
        <v>1201.7</v>
      </c>
      <c r="L373" s="257">
        <v>1180.0999999999999</v>
      </c>
      <c r="M373" s="257">
        <v>6.3E-2</v>
      </c>
      <c r="N373" s="1"/>
      <c r="O373" s="1"/>
    </row>
    <row r="374" spans="1:15" ht="12.75" customHeight="1">
      <c r="A374" s="30">
        <v>364</v>
      </c>
      <c r="B374" s="266" t="s">
        <v>447</v>
      </c>
      <c r="C374" s="257">
        <v>4197.2</v>
      </c>
      <c r="D374" s="258">
        <v>4169.0666666666666</v>
      </c>
      <c r="E374" s="258">
        <v>4138.1333333333332</v>
      </c>
      <c r="F374" s="258">
        <v>4079.0666666666666</v>
      </c>
      <c r="G374" s="258">
        <v>4048.1333333333332</v>
      </c>
      <c r="H374" s="258">
        <v>4228.1333333333332</v>
      </c>
      <c r="I374" s="258">
        <v>4259.0666666666657</v>
      </c>
      <c r="J374" s="258">
        <v>4318.1333333333332</v>
      </c>
      <c r="K374" s="257">
        <v>4200</v>
      </c>
      <c r="L374" s="257">
        <v>4110</v>
      </c>
      <c r="M374" s="257">
        <v>3.6650000000000002E-2</v>
      </c>
      <c r="N374" s="1"/>
      <c r="O374" s="1"/>
    </row>
    <row r="375" spans="1:15" ht="12.75" customHeight="1">
      <c r="A375" s="30">
        <v>365</v>
      </c>
      <c r="B375" s="266" t="s">
        <v>271</v>
      </c>
      <c r="C375" s="257">
        <v>14282.15</v>
      </c>
      <c r="D375" s="258">
        <v>14259</v>
      </c>
      <c r="E375" s="258">
        <v>14043.15</v>
      </c>
      <c r="F375" s="258">
        <v>13804.15</v>
      </c>
      <c r="G375" s="258">
        <v>13588.3</v>
      </c>
      <c r="H375" s="258">
        <v>14498</v>
      </c>
      <c r="I375" s="258">
        <v>14713.849999999999</v>
      </c>
      <c r="J375" s="258">
        <v>14952.85</v>
      </c>
      <c r="K375" s="257">
        <v>14474.85</v>
      </c>
      <c r="L375" s="257">
        <v>14020</v>
      </c>
      <c r="M375" s="257">
        <v>2.402E-2</v>
      </c>
      <c r="N375" s="1"/>
      <c r="O375" s="1"/>
    </row>
    <row r="376" spans="1:15" ht="12.75" customHeight="1">
      <c r="A376" s="30">
        <v>366</v>
      </c>
      <c r="B376" s="266" t="s">
        <v>177</v>
      </c>
      <c r="C376" s="257">
        <v>57.7</v>
      </c>
      <c r="D376" s="258">
        <v>57.033333333333339</v>
      </c>
      <c r="E376" s="258">
        <v>56.116666666666674</v>
      </c>
      <c r="F376" s="258">
        <v>54.533333333333339</v>
      </c>
      <c r="G376" s="258">
        <v>53.616666666666674</v>
      </c>
      <c r="H376" s="258">
        <v>58.616666666666674</v>
      </c>
      <c r="I376" s="258">
        <v>59.533333333333346</v>
      </c>
      <c r="J376" s="258">
        <v>61.116666666666674</v>
      </c>
      <c r="K376" s="257">
        <v>57.95</v>
      </c>
      <c r="L376" s="257">
        <v>55.45</v>
      </c>
      <c r="M376" s="257">
        <v>1507.9147399999999</v>
      </c>
      <c r="N376" s="1"/>
      <c r="O376" s="1"/>
    </row>
    <row r="377" spans="1:15" ht="12.75" customHeight="1">
      <c r="A377" s="30">
        <v>367</v>
      </c>
      <c r="B377" s="266" t="s">
        <v>448</v>
      </c>
      <c r="C377" s="257">
        <v>454.3</v>
      </c>
      <c r="D377" s="258">
        <v>455.15000000000003</v>
      </c>
      <c r="E377" s="258">
        <v>450.65000000000009</v>
      </c>
      <c r="F377" s="258">
        <v>447.00000000000006</v>
      </c>
      <c r="G377" s="258">
        <v>442.50000000000011</v>
      </c>
      <c r="H377" s="258">
        <v>458.80000000000007</v>
      </c>
      <c r="I377" s="258">
        <v>463.29999999999995</v>
      </c>
      <c r="J377" s="258">
        <v>466.95000000000005</v>
      </c>
      <c r="K377" s="257">
        <v>459.65</v>
      </c>
      <c r="L377" s="257">
        <v>451.5</v>
      </c>
      <c r="M377" s="257">
        <v>5.5122499999999999</v>
      </c>
      <c r="N377" s="1"/>
      <c r="O377" s="1"/>
    </row>
    <row r="378" spans="1:15" ht="12.75" customHeight="1">
      <c r="A378" s="30">
        <v>368</v>
      </c>
      <c r="B378" s="266" t="s">
        <v>182</v>
      </c>
      <c r="C378" s="257">
        <v>153</v>
      </c>
      <c r="D378" s="258">
        <v>152.91666666666666</v>
      </c>
      <c r="E378" s="258">
        <v>151.43333333333331</v>
      </c>
      <c r="F378" s="258">
        <v>149.86666666666665</v>
      </c>
      <c r="G378" s="258">
        <v>148.3833333333333</v>
      </c>
      <c r="H378" s="258">
        <v>154.48333333333332</v>
      </c>
      <c r="I378" s="258">
        <v>155.96666666666667</v>
      </c>
      <c r="J378" s="258">
        <v>157.53333333333333</v>
      </c>
      <c r="K378" s="257">
        <v>154.4</v>
      </c>
      <c r="L378" s="257">
        <v>151.35</v>
      </c>
      <c r="M378" s="257">
        <v>108.64395</v>
      </c>
      <c r="N378" s="1"/>
      <c r="O378" s="1"/>
    </row>
    <row r="379" spans="1:15" ht="12.75" customHeight="1">
      <c r="A379" s="30">
        <v>369</v>
      </c>
      <c r="B379" s="266" t="s">
        <v>183</v>
      </c>
      <c r="C379" s="257">
        <v>114.3</v>
      </c>
      <c r="D379" s="258">
        <v>114.16666666666667</v>
      </c>
      <c r="E379" s="258">
        <v>113.33333333333334</v>
      </c>
      <c r="F379" s="258">
        <v>112.36666666666667</v>
      </c>
      <c r="G379" s="258">
        <v>111.53333333333335</v>
      </c>
      <c r="H379" s="258">
        <v>115.13333333333334</v>
      </c>
      <c r="I379" s="258">
        <v>115.96666666666668</v>
      </c>
      <c r="J379" s="258">
        <v>116.93333333333334</v>
      </c>
      <c r="K379" s="257">
        <v>115</v>
      </c>
      <c r="L379" s="257">
        <v>113.2</v>
      </c>
      <c r="M379" s="257">
        <v>139.25335999999999</v>
      </c>
      <c r="N379" s="1"/>
      <c r="O379" s="1"/>
    </row>
    <row r="380" spans="1:15" ht="12.75" customHeight="1">
      <c r="A380" s="30">
        <v>370</v>
      </c>
      <c r="B380" s="266" t="s">
        <v>790</v>
      </c>
      <c r="C380" s="257">
        <v>789.65</v>
      </c>
      <c r="D380" s="258">
        <v>796.88333333333333</v>
      </c>
      <c r="E380" s="258">
        <v>778.76666666666665</v>
      </c>
      <c r="F380" s="258">
        <v>767.88333333333333</v>
      </c>
      <c r="G380" s="258">
        <v>749.76666666666665</v>
      </c>
      <c r="H380" s="258">
        <v>807.76666666666665</v>
      </c>
      <c r="I380" s="258">
        <v>825.88333333333321</v>
      </c>
      <c r="J380" s="258">
        <v>836.76666666666665</v>
      </c>
      <c r="K380" s="257">
        <v>815</v>
      </c>
      <c r="L380" s="257">
        <v>786</v>
      </c>
      <c r="M380" s="257">
        <v>2.1751900000000002</v>
      </c>
      <c r="N380" s="1"/>
      <c r="O380" s="1"/>
    </row>
    <row r="381" spans="1:15" ht="12.75" customHeight="1">
      <c r="A381" s="30">
        <v>371</v>
      </c>
      <c r="B381" s="266" t="s">
        <v>449</v>
      </c>
      <c r="C381" s="257">
        <v>367.4</v>
      </c>
      <c r="D381" s="258">
        <v>369.35000000000008</v>
      </c>
      <c r="E381" s="258">
        <v>364.65000000000015</v>
      </c>
      <c r="F381" s="258">
        <v>361.90000000000009</v>
      </c>
      <c r="G381" s="258">
        <v>357.20000000000016</v>
      </c>
      <c r="H381" s="258">
        <v>372.10000000000014</v>
      </c>
      <c r="I381" s="258">
        <v>376.80000000000007</v>
      </c>
      <c r="J381" s="258">
        <v>379.55000000000013</v>
      </c>
      <c r="K381" s="257">
        <v>374.05</v>
      </c>
      <c r="L381" s="257">
        <v>366.6</v>
      </c>
      <c r="M381" s="257">
        <v>2.5232199999999998</v>
      </c>
      <c r="N381" s="1"/>
      <c r="O381" s="1"/>
    </row>
    <row r="382" spans="1:15" ht="12.75" customHeight="1">
      <c r="A382" s="30">
        <v>372</v>
      </c>
      <c r="B382" s="266" t="s">
        <v>450</v>
      </c>
      <c r="C382" s="257">
        <v>1084.7</v>
      </c>
      <c r="D382" s="258">
        <v>1082.2333333333333</v>
      </c>
      <c r="E382" s="258">
        <v>1070.4666666666667</v>
      </c>
      <c r="F382" s="258">
        <v>1056.2333333333333</v>
      </c>
      <c r="G382" s="258">
        <v>1044.4666666666667</v>
      </c>
      <c r="H382" s="258">
        <v>1096.4666666666667</v>
      </c>
      <c r="I382" s="258">
        <v>1108.2333333333336</v>
      </c>
      <c r="J382" s="258">
        <v>1122.4666666666667</v>
      </c>
      <c r="K382" s="257">
        <v>1094</v>
      </c>
      <c r="L382" s="257">
        <v>1068</v>
      </c>
      <c r="M382" s="257">
        <v>2.2688700000000002</v>
      </c>
      <c r="N382" s="1"/>
      <c r="O382" s="1"/>
    </row>
    <row r="383" spans="1:15" ht="12.75" customHeight="1">
      <c r="A383" s="30">
        <v>373</v>
      </c>
      <c r="B383" s="266" t="s">
        <v>451</v>
      </c>
      <c r="C383" s="257">
        <v>70.650000000000006</v>
      </c>
      <c r="D383" s="258">
        <v>71</v>
      </c>
      <c r="E383" s="258">
        <v>69.75</v>
      </c>
      <c r="F383" s="258">
        <v>68.849999999999994</v>
      </c>
      <c r="G383" s="258">
        <v>67.599999999999994</v>
      </c>
      <c r="H383" s="258">
        <v>71.900000000000006</v>
      </c>
      <c r="I383" s="258">
        <v>73.150000000000006</v>
      </c>
      <c r="J383" s="258">
        <v>74.050000000000011</v>
      </c>
      <c r="K383" s="257">
        <v>72.25</v>
      </c>
      <c r="L383" s="257">
        <v>70.099999999999994</v>
      </c>
      <c r="M383" s="257">
        <v>98.076449999999994</v>
      </c>
      <c r="N383" s="1"/>
      <c r="O383" s="1"/>
    </row>
    <row r="384" spans="1:15" ht="12.75" customHeight="1">
      <c r="A384" s="30">
        <v>374</v>
      </c>
      <c r="B384" s="266" t="s">
        <v>452</v>
      </c>
      <c r="C384" s="257">
        <v>183.7</v>
      </c>
      <c r="D384" s="258">
        <v>183.16666666666666</v>
      </c>
      <c r="E384" s="258">
        <v>181.5333333333333</v>
      </c>
      <c r="F384" s="258">
        <v>179.36666666666665</v>
      </c>
      <c r="G384" s="258">
        <v>177.73333333333329</v>
      </c>
      <c r="H384" s="258">
        <v>185.33333333333331</v>
      </c>
      <c r="I384" s="258">
        <v>186.9666666666667</v>
      </c>
      <c r="J384" s="258">
        <v>189.13333333333333</v>
      </c>
      <c r="K384" s="257">
        <v>184.8</v>
      </c>
      <c r="L384" s="257">
        <v>181</v>
      </c>
      <c r="M384" s="257">
        <v>9.0237700000000007</v>
      </c>
      <c r="N384" s="1"/>
      <c r="O384" s="1"/>
    </row>
    <row r="385" spans="1:15" ht="12.75" customHeight="1">
      <c r="A385" s="30">
        <v>375</v>
      </c>
      <c r="B385" s="266" t="s">
        <v>453</v>
      </c>
      <c r="C385" s="257">
        <v>722.95</v>
      </c>
      <c r="D385" s="258">
        <v>716</v>
      </c>
      <c r="E385" s="258">
        <v>695</v>
      </c>
      <c r="F385" s="258">
        <v>667.05</v>
      </c>
      <c r="G385" s="258">
        <v>646.04999999999995</v>
      </c>
      <c r="H385" s="258">
        <v>743.95</v>
      </c>
      <c r="I385" s="258">
        <v>764.95</v>
      </c>
      <c r="J385" s="258">
        <v>792.90000000000009</v>
      </c>
      <c r="K385" s="257">
        <v>737</v>
      </c>
      <c r="L385" s="257">
        <v>688.05</v>
      </c>
      <c r="M385" s="257">
        <v>4.79711</v>
      </c>
      <c r="N385" s="1"/>
      <c r="O385" s="1"/>
    </row>
    <row r="386" spans="1:15" ht="12.75" customHeight="1">
      <c r="A386" s="30">
        <v>376</v>
      </c>
      <c r="B386" s="266" t="s">
        <v>454</v>
      </c>
      <c r="C386" s="257">
        <v>254.8</v>
      </c>
      <c r="D386" s="258">
        <v>252.26666666666665</v>
      </c>
      <c r="E386" s="258">
        <v>247.5333333333333</v>
      </c>
      <c r="F386" s="258">
        <v>240.26666666666665</v>
      </c>
      <c r="G386" s="258">
        <v>235.5333333333333</v>
      </c>
      <c r="H386" s="258">
        <v>259.5333333333333</v>
      </c>
      <c r="I386" s="258">
        <v>264.26666666666665</v>
      </c>
      <c r="J386" s="258">
        <v>271.5333333333333</v>
      </c>
      <c r="K386" s="257">
        <v>257</v>
      </c>
      <c r="L386" s="257">
        <v>245</v>
      </c>
      <c r="M386" s="257">
        <v>19.940200000000001</v>
      </c>
      <c r="N386" s="1"/>
      <c r="O386" s="1"/>
    </row>
    <row r="387" spans="1:15" ht="12.75" customHeight="1">
      <c r="A387" s="30">
        <v>377</v>
      </c>
      <c r="B387" s="266" t="s">
        <v>455</v>
      </c>
      <c r="C387" s="257">
        <v>135.85</v>
      </c>
      <c r="D387" s="258">
        <v>136.41666666666666</v>
      </c>
      <c r="E387" s="258">
        <v>132.93333333333331</v>
      </c>
      <c r="F387" s="258">
        <v>130.01666666666665</v>
      </c>
      <c r="G387" s="258">
        <v>126.5333333333333</v>
      </c>
      <c r="H387" s="258">
        <v>139.33333333333331</v>
      </c>
      <c r="I387" s="258">
        <v>142.81666666666666</v>
      </c>
      <c r="J387" s="258">
        <v>145.73333333333332</v>
      </c>
      <c r="K387" s="257">
        <v>139.9</v>
      </c>
      <c r="L387" s="257">
        <v>133.5</v>
      </c>
      <c r="M387" s="257">
        <v>129.36582999999999</v>
      </c>
      <c r="N387" s="1"/>
      <c r="O387" s="1"/>
    </row>
    <row r="388" spans="1:15" ht="12.75" customHeight="1">
      <c r="A388" s="30">
        <v>378</v>
      </c>
      <c r="B388" s="266" t="s">
        <v>456</v>
      </c>
      <c r="C388" s="257">
        <v>2006.15</v>
      </c>
      <c r="D388" s="258">
        <v>2008.1333333333332</v>
      </c>
      <c r="E388" s="258">
        <v>1993.2666666666664</v>
      </c>
      <c r="F388" s="258">
        <v>1980.3833333333332</v>
      </c>
      <c r="G388" s="258">
        <v>1965.5166666666664</v>
      </c>
      <c r="H388" s="258">
        <v>2021.0166666666664</v>
      </c>
      <c r="I388" s="258">
        <v>2035.8833333333332</v>
      </c>
      <c r="J388" s="258">
        <v>2048.7666666666664</v>
      </c>
      <c r="K388" s="257">
        <v>2023</v>
      </c>
      <c r="L388" s="257">
        <v>1995.25</v>
      </c>
      <c r="M388" s="257">
        <v>0.23910000000000001</v>
      </c>
      <c r="N388" s="1"/>
      <c r="O388" s="1"/>
    </row>
    <row r="389" spans="1:15" ht="12.75" customHeight="1">
      <c r="A389" s="30">
        <v>379</v>
      </c>
      <c r="B389" s="266" t="s">
        <v>831</v>
      </c>
      <c r="C389" s="257">
        <v>48.95</v>
      </c>
      <c r="D389" s="258">
        <v>49.016666666666673</v>
      </c>
      <c r="E389" s="258">
        <v>48.633333333333347</v>
      </c>
      <c r="F389" s="258">
        <v>48.316666666666677</v>
      </c>
      <c r="G389" s="258">
        <v>47.933333333333351</v>
      </c>
      <c r="H389" s="258">
        <v>49.333333333333343</v>
      </c>
      <c r="I389" s="258">
        <v>49.716666666666669</v>
      </c>
      <c r="J389" s="258">
        <v>50.033333333333339</v>
      </c>
      <c r="K389" s="257">
        <v>49.4</v>
      </c>
      <c r="L389" s="257">
        <v>48.7</v>
      </c>
      <c r="M389" s="257">
        <v>5.3928099999999999</v>
      </c>
      <c r="N389" s="1"/>
      <c r="O389" s="1"/>
    </row>
    <row r="390" spans="1:15" ht="12.75" customHeight="1">
      <c r="A390" s="30">
        <v>380</v>
      </c>
      <c r="B390" s="266" t="s">
        <v>867</v>
      </c>
      <c r="C390" s="257">
        <v>1512.7</v>
      </c>
      <c r="D390" s="258">
        <v>1521.9166666666667</v>
      </c>
      <c r="E390" s="258">
        <v>1494.5333333333335</v>
      </c>
      <c r="F390" s="258">
        <v>1476.3666666666668</v>
      </c>
      <c r="G390" s="258">
        <v>1448.9833333333336</v>
      </c>
      <c r="H390" s="258">
        <v>1540.0833333333335</v>
      </c>
      <c r="I390" s="258">
        <v>1567.4666666666667</v>
      </c>
      <c r="J390" s="258">
        <v>1585.6333333333334</v>
      </c>
      <c r="K390" s="257">
        <v>1549.3</v>
      </c>
      <c r="L390" s="257">
        <v>1503.75</v>
      </c>
      <c r="M390" s="257">
        <v>3.33826</v>
      </c>
      <c r="N390" s="1"/>
      <c r="O390" s="1"/>
    </row>
    <row r="391" spans="1:15" ht="12.75" customHeight="1">
      <c r="A391" s="30">
        <v>381</v>
      </c>
      <c r="B391" s="266" t="s">
        <v>457</v>
      </c>
      <c r="C391" s="257">
        <v>191.3</v>
      </c>
      <c r="D391" s="258">
        <v>190.5</v>
      </c>
      <c r="E391" s="258">
        <v>188.1</v>
      </c>
      <c r="F391" s="258">
        <v>184.9</v>
      </c>
      <c r="G391" s="258">
        <v>182.5</v>
      </c>
      <c r="H391" s="258">
        <v>193.7</v>
      </c>
      <c r="I391" s="258">
        <v>196.09999999999997</v>
      </c>
      <c r="J391" s="258">
        <v>199.29999999999998</v>
      </c>
      <c r="K391" s="257">
        <v>192.9</v>
      </c>
      <c r="L391" s="257">
        <v>187.3</v>
      </c>
      <c r="M391" s="257">
        <v>69.846230000000006</v>
      </c>
      <c r="N391" s="1"/>
      <c r="O391" s="1"/>
    </row>
    <row r="392" spans="1:15" ht="12.75" customHeight="1">
      <c r="A392" s="30">
        <v>382</v>
      </c>
      <c r="B392" s="266" t="s">
        <v>458</v>
      </c>
      <c r="C392" s="257">
        <v>937.15</v>
      </c>
      <c r="D392" s="258">
        <v>939.34999999999991</v>
      </c>
      <c r="E392" s="258">
        <v>929.64999999999986</v>
      </c>
      <c r="F392" s="258">
        <v>922.15</v>
      </c>
      <c r="G392" s="258">
        <v>912.44999999999993</v>
      </c>
      <c r="H392" s="258">
        <v>946.8499999999998</v>
      </c>
      <c r="I392" s="258">
        <v>956.54999999999984</v>
      </c>
      <c r="J392" s="258">
        <v>964.04999999999973</v>
      </c>
      <c r="K392" s="257">
        <v>949.05</v>
      </c>
      <c r="L392" s="257">
        <v>931.85</v>
      </c>
      <c r="M392" s="257">
        <v>0.74553000000000003</v>
      </c>
      <c r="N392" s="1"/>
      <c r="O392" s="1"/>
    </row>
    <row r="393" spans="1:15" ht="12.75" customHeight="1">
      <c r="A393" s="30">
        <v>383</v>
      </c>
      <c r="B393" s="266" t="s">
        <v>184</v>
      </c>
      <c r="C393" s="257">
        <v>2649.25</v>
      </c>
      <c r="D393" s="258">
        <v>2651.4500000000003</v>
      </c>
      <c r="E393" s="258">
        <v>2637.9000000000005</v>
      </c>
      <c r="F393" s="258">
        <v>2626.55</v>
      </c>
      <c r="G393" s="258">
        <v>2613.0000000000005</v>
      </c>
      <c r="H393" s="258">
        <v>2662.8000000000006</v>
      </c>
      <c r="I393" s="258">
        <v>2676.3500000000008</v>
      </c>
      <c r="J393" s="258">
        <v>2687.7000000000007</v>
      </c>
      <c r="K393" s="257">
        <v>2665</v>
      </c>
      <c r="L393" s="257">
        <v>2640.1</v>
      </c>
      <c r="M393" s="257">
        <v>35.798580000000001</v>
      </c>
      <c r="N393" s="1"/>
      <c r="O393" s="1"/>
    </row>
    <row r="394" spans="1:15" ht="12.75" customHeight="1">
      <c r="A394" s="30">
        <v>384</v>
      </c>
      <c r="B394" s="266" t="s">
        <v>802</v>
      </c>
      <c r="C394" s="257">
        <v>117.4</v>
      </c>
      <c r="D394" s="258">
        <v>117.61666666666667</v>
      </c>
      <c r="E394" s="258">
        <v>116.33333333333334</v>
      </c>
      <c r="F394" s="258">
        <v>115.26666666666667</v>
      </c>
      <c r="G394" s="258">
        <v>113.98333333333333</v>
      </c>
      <c r="H394" s="258">
        <v>118.68333333333335</v>
      </c>
      <c r="I394" s="258">
        <v>119.96666666666668</v>
      </c>
      <c r="J394" s="258">
        <v>121.03333333333336</v>
      </c>
      <c r="K394" s="257">
        <v>118.9</v>
      </c>
      <c r="L394" s="257">
        <v>116.55</v>
      </c>
      <c r="M394" s="257">
        <v>1.9458500000000001</v>
      </c>
      <c r="N394" s="1"/>
      <c r="O394" s="1"/>
    </row>
    <row r="395" spans="1:15" ht="12.75" customHeight="1">
      <c r="A395" s="30">
        <v>385</v>
      </c>
      <c r="B395" s="266" t="s">
        <v>459</v>
      </c>
      <c r="C395" s="257">
        <v>790.25</v>
      </c>
      <c r="D395" s="258">
        <v>795.0333333333333</v>
      </c>
      <c r="E395" s="258">
        <v>783.81666666666661</v>
      </c>
      <c r="F395" s="258">
        <v>777.38333333333333</v>
      </c>
      <c r="G395" s="258">
        <v>766.16666666666663</v>
      </c>
      <c r="H395" s="258">
        <v>801.46666666666658</v>
      </c>
      <c r="I395" s="258">
        <v>812.68333333333328</v>
      </c>
      <c r="J395" s="258">
        <v>819.11666666666656</v>
      </c>
      <c r="K395" s="257">
        <v>806.25</v>
      </c>
      <c r="L395" s="257">
        <v>788.6</v>
      </c>
      <c r="M395" s="257">
        <v>0.39628000000000002</v>
      </c>
      <c r="N395" s="1"/>
      <c r="O395" s="1"/>
    </row>
    <row r="396" spans="1:15" ht="12.75" customHeight="1">
      <c r="A396" s="30">
        <v>386</v>
      </c>
      <c r="B396" s="266" t="s">
        <v>460</v>
      </c>
      <c r="C396" s="257">
        <v>1297.9000000000001</v>
      </c>
      <c r="D396" s="258">
        <v>1307.4833333333333</v>
      </c>
      <c r="E396" s="258">
        <v>1282.6166666666668</v>
      </c>
      <c r="F396" s="258">
        <v>1267.3333333333335</v>
      </c>
      <c r="G396" s="258">
        <v>1242.4666666666669</v>
      </c>
      <c r="H396" s="258">
        <v>1322.7666666666667</v>
      </c>
      <c r="I396" s="258">
        <v>1347.633333333333</v>
      </c>
      <c r="J396" s="258">
        <v>1362.9166666666665</v>
      </c>
      <c r="K396" s="257">
        <v>1332.35</v>
      </c>
      <c r="L396" s="257">
        <v>1292.2</v>
      </c>
      <c r="M396" s="257">
        <v>0.93376000000000003</v>
      </c>
      <c r="N396" s="1"/>
      <c r="O396" s="1"/>
    </row>
    <row r="397" spans="1:15" ht="12.75" customHeight="1">
      <c r="A397" s="30">
        <v>387</v>
      </c>
      <c r="B397" s="266" t="s">
        <v>272</v>
      </c>
      <c r="C397" s="257">
        <v>814.55</v>
      </c>
      <c r="D397" s="258">
        <v>814</v>
      </c>
      <c r="E397" s="258">
        <v>810</v>
      </c>
      <c r="F397" s="258">
        <v>805.45</v>
      </c>
      <c r="G397" s="258">
        <v>801.45</v>
      </c>
      <c r="H397" s="258">
        <v>818.55</v>
      </c>
      <c r="I397" s="258">
        <v>822.55</v>
      </c>
      <c r="J397" s="258">
        <v>827.09999999999991</v>
      </c>
      <c r="K397" s="257">
        <v>818</v>
      </c>
      <c r="L397" s="257">
        <v>809.45</v>
      </c>
      <c r="M397" s="257">
        <v>6.6544100000000004</v>
      </c>
      <c r="N397" s="1"/>
      <c r="O397" s="1"/>
    </row>
    <row r="398" spans="1:15" ht="12.75" customHeight="1">
      <c r="A398" s="30">
        <v>388</v>
      </c>
      <c r="B398" s="266" t="s">
        <v>186</v>
      </c>
      <c r="C398" s="257">
        <v>1266.8499999999999</v>
      </c>
      <c r="D398" s="258">
        <v>1259.2</v>
      </c>
      <c r="E398" s="258">
        <v>1249.6500000000001</v>
      </c>
      <c r="F398" s="258">
        <v>1232.45</v>
      </c>
      <c r="G398" s="258">
        <v>1222.9000000000001</v>
      </c>
      <c r="H398" s="258">
        <v>1276.4000000000001</v>
      </c>
      <c r="I398" s="258">
        <v>1285.9499999999998</v>
      </c>
      <c r="J398" s="258">
        <v>1303.1500000000001</v>
      </c>
      <c r="K398" s="257">
        <v>1268.75</v>
      </c>
      <c r="L398" s="257">
        <v>1242</v>
      </c>
      <c r="M398" s="257">
        <v>6.0819900000000002</v>
      </c>
      <c r="N398" s="1"/>
      <c r="O398" s="1"/>
    </row>
    <row r="399" spans="1:15" ht="12.75" customHeight="1">
      <c r="A399" s="30">
        <v>389</v>
      </c>
      <c r="B399" s="266" t="s">
        <v>461</v>
      </c>
      <c r="C399" s="257">
        <v>389.6</v>
      </c>
      <c r="D399" s="258">
        <v>389.98333333333335</v>
      </c>
      <c r="E399" s="258">
        <v>387.9666666666667</v>
      </c>
      <c r="F399" s="258">
        <v>386.33333333333337</v>
      </c>
      <c r="G399" s="258">
        <v>384.31666666666672</v>
      </c>
      <c r="H399" s="258">
        <v>391.61666666666667</v>
      </c>
      <c r="I399" s="258">
        <v>393.63333333333333</v>
      </c>
      <c r="J399" s="258">
        <v>395.26666666666665</v>
      </c>
      <c r="K399" s="257">
        <v>392</v>
      </c>
      <c r="L399" s="257">
        <v>388.35</v>
      </c>
      <c r="M399" s="257">
        <v>2.9037899999999999</v>
      </c>
      <c r="N399" s="1"/>
      <c r="O399" s="1"/>
    </row>
    <row r="400" spans="1:15" ht="12.75" customHeight="1">
      <c r="A400" s="30">
        <v>390</v>
      </c>
      <c r="B400" s="266" t="s">
        <v>462</v>
      </c>
      <c r="C400" s="257">
        <v>39.1</v>
      </c>
      <c r="D400" s="258">
        <v>39.166666666666664</v>
      </c>
      <c r="E400" s="258">
        <v>38.533333333333331</v>
      </c>
      <c r="F400" s="258">
        <v>37.966666666666669</v>
      </c>
      <c r="G400" s="258">
        <v>37.333333333333336</v>
      </c>
      <c r="H400" s="258">
        <v>39.733333333333327</v>
      </c>
      <c r="I400" s="258">
        <v>40.366666666666667</v>
      </c>
      <c r="J400" s="258">
        <v>40.933333333333323</v>
      </c>
      <c r="K400" s="257">
        <v>39.799999999999997</v>
      </c>
      <c r="L400" s="257">
        <v>38.6</v>
      </c>
      <c r="M400" s="257">
        <v>52.926920000000003</v>
      </c>
      <c r="N400" s="1"/>
      <c r="O400" s="1"/>
    </row>
    <row r="401" spans="1:15" ht="12.75" customHeight="1">
      <c r="A401" s="30">
        <v>391</v>
      </c>
      <c r="B401" s="266" t="s">
        <v>463</v>
      </c>
      <c r="C401" s="257">
        <v>4847.8999999999996</v>
      </c>
      <c r="D401" s="258">
        <v>4813.3</v>
      </c>
      <c r="E401" s="258">
        <v>4767.6000000000004</v>
      </c>
      <c r="F401" s="258">
        <v>4687.3</v>
      </c>
      <c r="G401" s="258">
        <v>4641.6000000000004</v>
      </c>
      <c r="H401" s="258">
        <v>4893.6000000000004</v>
      </c>
      <c r="I401" s="258">
        <v>4939.2999999999993</v>
      </c>
      <c r="J401" s="258">
        <v>5019.6000000000004</v>
      </c>
      <c r="K401" s="257">
        <v>4859</v>
      </c>
      <c r="L401" s="257">
        <v>4733</v>
      </c>
      <c r="M401" s="257">
        <v>0.37433</v>
      </c>
      <c r="N401" s="1"/>
      <c r="O401" s="1"/>
    </row>
    <row r="402" spans="1:15" ht="12.75" customHeight="1">
      <c r="A402" s="30">
        <v>392</v>
      </c>
      <c r="B402" s="266" t="s">
        <v>190</v>
      </c>
      <c r="C402" s="257">
        <v>2384.6</v>
      </c>
      <c r="D402" s="258">
        <v>2382.5166666666664</v>
      </c>
      <c r="E402" s="258">
        <v>2370.083333333333</v>
      </c>
      <c r="F402" s="258">
        <v>2355.5666666666666</v>
      </c>
      <c r="G402" s="258">
        <v>2343.1333333333332</v>
      </c>
      <c r="H402" s="258">
        <v>2397.0333333333328</v>
      </c>
      <c r="I402" s="258">
        <v>2409.4666666666662</v>
      </c>
      <c r="J402" s="258">
        <v>2423.9833333333327</v>
      </c>
      <c r="K402" s="257">
        <v>2394.9499999999998</v>
      </c>
      <c r="L402" s="257">
        <v>2368</v>
      </c>
      <c r="M402" s="257">
        <v>2.5693100000000002</v>
      </c>
      <c r="N402" s="1"/>
      <c r="O402" s="1"/>
    </row>
    <row r="403" spans="1:15" ht="12.75" customHeight="1">
      <c r="A403" s="30">
        <v>393</v>
      </c>
      <c r="B403" s="266" t="s">
        <v>808</v>
      </c>
      <c r="C403" s="257">
        <v>73.650000000000006</v>
      </c>
      <c r="D403" s="258">
        <v>73.55</v>
      </c>
      <c r="E403" s="258">
        <v>72.75</v>
      </c>
      <c r="F403" s="258">
        <v>71.850000000000009</v>
      </c>
      <c r="G403" s="258">
        <v>71.050000000000011</v>
      </c>
      <c r="H403" s="258">
        <v>74.449999999999989</v>
      </c>
      <c r="I403" s="258">
        <v>75.249999999999972</v>
      </c>
      <c r="J403" s="258">
        <v>76.149999999999977</v>
      </c>
      <c r="K403" s="257">
        <v>74.349999999999994</v>
      </c>
      <c r="L403" s="257">
        <v>72.650000000000006</v>
      </c>
      <c r="M403" s="257">
        <v>134.21531999999999</v>
      </c>
      <c r="N403" s="1"/>
      <c r="O403" s="1"/>
    </row>
    <row r="404" spans="1:15" ht="12.75" customHeight="1">
      <c r="A404" s="30">
        <v>394</v>
      </c>
      <c r="B404" s="266" t="s">
        <v>273</v>
      </c>
      <c r="C404" s="257">
        <v>5723.35</v>
      </c>
      <c r="D404" s="258">
        <v>5726.0333333333328</v>
      </c>
      <c r="E404" s="258">
        <v>5707.5666666666657</v>
      </c>
      <c r="F404" s="258">
        <v>5691.7833333333328</v>
      </c>
      <c r="G404" s="258">
        <v>5673.3166666666657</v>
      </c>
      <c r="H404" s="258">
        <v>5741.8166666666657</v>
      </c>
      <c r="I404" s="258">
        <v>5760.2833333333328</v>
      </c>
      <c r="J404" s="258">
        <v>5776.0666666666657</v>
      </c>
      <c r="K404" s="257">
        <v>5744.5</v>
      </c>
      <c r="L404" s="257">
        <v>5710.25</v>
      </c>
      <c r="M404" s="257">
        <v>8.5510000000000003E-2</v>
      </c>
      <c r="N404" s="1"/>
      <c r="O404" s="1"/>
    </row>
    <row r="405" spans="1:15" ht="12.75" customHeight="1">
      <c r="A405" s="30">
        <v>395</v>
      </c>
      <c r="B405" s="266" t="s">
        <v>832</v>
      </c>
      <c r="C405" s="257">
        <v>1409.6</v>
      </c>
      <c r="D405" s="258">
        <v>1410.4166666666667</v>
      </c>
      <c r="E405" s="258">
        <v>1395.8333333333335</v>
      </c>
      <c r="F405" s="258">
        <v>1382.0666666666668</v>
      </c>
      <c r="G405" s="258">
        <v>1367.4833333333336</v>
      </c>
      <c r="H405" s="258">
        <v>1424.1833333333334</v>
      </c>
      <c r="I405" s="258">
        <v>1438.7666666666669</v>
      </c>
      <c r="J405" s="258">
        <v>1452.5333333333333</v>
      </c>
      <c r="K405" s="257">
        <v>1425</v>
      </c>
      <c r="L405" s="257">
        <v>1396.65</v>
      </c>
      <c r="M405" s="257">
        <v>0.70443999999999996</v>
      </c>
      <c r="N405" s="1"/>
      <c r="O405" s="1"/>
    </row>
    <row r="406" spans="1:15" ht="12.75" customHeight="1">
      <c r="A406" s="30">
        <v>396</v>
      </c>
      <c r="B406" s="266" t="s">
        <v>833</v>
      </c>
      <c r="C406" s="257">
        <v>377.1</v>
      </c>
      <c r="D406" s="258">
        <v>377.7</v>
      </c>
      <c r="E406" s="258">
        <v>373.75</v>
      </c>
      <c r="F406" s="258">
        <v>370.40000000000003</v>
      </c>
      <c r="G406" s="258">
        <v>366.45000000000005</v>
      </c>
      <c r="H406" s="258">
        <v>381.04999999999995</v>
      </c>
      <c r="I406" s="258">
        <v>384.99999999999989</v>
      </c>
      <c r="J406" s="258">
        <v>388.34999999999991</v>
      </c>
      <c r="K406" s="257">
        <v>381.65</v>
      </c>
      <c r="L406" s="257">
        <v>374.35</v>
      </c>
      <c r="M406" s="257">
        <v>0.73004999999999998</v>
      </c>
      <c r="N406" s="1"/>
      <c r="O406" s="1"/>
    </row>
    <row r="407" spans="1:15" ht="12.75" customHeight="1">
      <c r="A407" s="30">
        <v>397</v>
      </c>
      <c r="B407" s="266" t="s">
        <v>464</v>
      </c>
      <c r="C407" s="257">
        <v>2770</v>
      </c>
      <c r="D407" s="258">
        <v>2755.0666666666671</v>
      </c>
      <c r="E407" s="258">
        <v>2717.2833333333342</v>
      </c>
      <c r="F407" s="258">
        <v>2664.5666666666671</v>
      </c>
      <c r="G407" s="258">
        <v>2626.7833333333342</v>
      </c>
      <c r="H407" s="258">
        <v>2807.7833333333342</v>
      </c>
      <c r="I407" s="258">
        <v>2845.5666666666671</v>
      </c>
      <c r="J407" s="258">
        <v>2898.2833333333342</v>
      </c>
      <c r="K407" s="257">
        <v>2792.85</v>
      </c>
      <c r="L407" s="257">
        <v>2702.35</v>
      </c>
      <c r="M407" s="257">
        <v>1.3726799999999999</v>
      </c>
      <c r="N407" s="1"/>
      <c r="O407" s="1"/>
    </row>
    <row r="408" spans="1:15" ht="12.75" customHeight="1">
      <c r="A408" s="30">
        <v>398</v>
      </c>
      <c r="B408" s="266" t="s">
        <v>868</v>
      </c>
      <c r="C408" s="257">
        <v>493.35</v>
      </c>
      <c r="D408" s="258">
        <v>494.91666666666669</v>
      </c>
      <c r="E408" s="258">
        <v>474.93333333333339</v>
      </c>
      <c r="F408" s="258">
        <v>456.51666666666671</v>
      </c>
      <c r="G408" s="258">
        <v>436.53333333333342</v>
      </c>
      <c r="H408" s="258">
        <v>513.33333333333337</v>
      </c>
      <c r="I408" s="258">
        <v>533.31666666666661</v>
      </c>
      <c r="J408" s="258">
        <v>551.73333333333335</v>
      </c>
      <c r="K408" s="257">
        <v>514.9</v>
      </c>
      <c r="L408" s="257">
        <v>476.5</v>
      </c>
      <c r="M408" s="257">
        <v>22.991199999999999</v>
      </c>
      <c r="N408" s="1"/>
      <c r="O408" s="1"/>
    </row>
    <row r="409" spans="1:15" ht="12.75" customHeight="1">
      <c r="A409" s="30">
        <v>399</v>
      </c>
      <c r="B409" s="266" t="s">
        <v>465</v>
      </c>
      <c r="C409" s="257">
        <v>2608.35</v>
      </c>
      <c r="D409" s="258">
        <v>2609.0333333333333</v>
      </c>
      <c r="E409" s="258">
        <v>2595.0166666666664</v>
      </c>
      <c r="F409" s="258">
        <v>2581.6833333333329</v>
      </c>
      <c r="G409" s="258">
        <v>2567.6666666666661</v>
      </c>
      <c r="H409" s="258">
        <v>2622.3666666666668</v>
      </c>
      <c r="I409" s="258">
        <v>2636.3833333333341</v>
      </c>
      <c r="J409" s="258">
        <v>2649.7166666666672</v>
      </c>
      <c r="K409" s="257">
        <v>2623.05</v>
      </c>
      <c r="L409" s="257">
        <v>2595.6999999999998</v>
      </c>
      <c r="M409" s="257">
        <v>5.049E-2</v>
      </c>
      <c r="N409" s="1"/>
      <c r="O409" s="1"/>
    </row>
    <row r="410" spans="1:15" ht="12.75" customHeight="1">
      <c r="A410" s="30">
        <v>400</v>
      </c>
      <c r="B410" s="266" t="s">
        <v>466</v>
      </c>
      <c r="C410" s="257">
        <v>300.55</v>
      </c>
      <c r="D410" s="258">
        <v>301.55</v>
      </c>
      <c r="E410" s="258">
        <v>299</v>
      </c>
      <c r="F410" s="258">
        <v>297.45</v>
      </c>
      <c r="G410" s="258">
        <v>294.89999999999998</v>
      </c>
      <c r="H410" s="258">
        <v>303.10000000000002</v>
      </c>
      <c r="I410" s="258">
        <v>305.65000000000009</v>
      </c>
      <c r="J410" s="258">
        <v>307.20000000000005</v>
      </c>
      <c r="K410" s="257">
        <v>304.10000000000002</v>
      </c>
      <c r="L410" s="257">
        <v>300</v>
      </c>
      <c r="M410" s="257">
        <v>0.77234000000000003</v>
      </c>
      <c r="N410" s="1"/>
      <c r="O410" s="1"/>
    </row>
    <row r="411" spans="1:15" ht="12.75" customHeight="1">
      <c r="A411" s="30">
        <v>401</v>
      </c>
      <c r="B411" s="266" t="s">
        <v>467</v>
      </c>
      <c r="C411" s="257">
        <v>135.1</v>
      </c>
      <c r="D411" s="258">
        <v>134.81666666666666</v>
      </c>
      <c r="E411" s="258">
        <v>133.73333333333332</v>
      </c>
      <c r="F411" s="258">
        <v>132.36666666666665</v>
      </c>
      <c r="G411" s="258">
        <v>131.2833333333333</v>
      </c>
      <c r="H411" s="258">
        <v>136.18333333333334</v>
      </c>
      <c r="I411" s="258">
        <v>137.26666666666671</v>
      </c>
      <c r="J411" s="258">
        <v>138.63333333333335</v>
      </c>
      <c r="K411" s="257">
        <v>135.9</v>
      </c>
      <c r="L411" s="257">
        <v>133.44999999999999</v>
      </c>
      <c r="M411" s="257">
        <v>8.27</v>
      </c>
      <c r="N411" s="1"/>
      <c r="O411" s="1"/>
    </row>
    <row r="412" spans="1:15" ht="12.75" customHeight="1">
      <c r="A412" s="30">
        <v>402</v>
      </c>
      <c r="B412" s="266" t="s">
        <v>869</v>
      </c>
      <c r="C412" s="257">
        <v>680.1</v>
      </c>
      <c r="D412" s="258">
        <v>677.69999999999993</v>
      </c>
      <c r="E412" s="258">
        <v>669.39999999999986</v>
      </c>
      <c r="F412" s="258">
        <v>658.69999999999993</v>
      </c>
      <c r="G412" s="258">
        <v>650.39999999999986</v>
      </c>
      <c r="H412" s="258">
        <v>688.39999999999986</v>
      </c>
      <c r="I412" s="258">
        <v>696.69999999999982</v>
      </c>
      <c r="J412" s="258">
        <v>707.39999999999986</v>
      </c>
      <c r="K412" s="257">
        <v>686</v>
      </c>
      <c r="L412" s="257">
        <v>667</v>
      </c>
      <c r="M412" s="257">
        <v>0.32251999999999997</v>
      </c>
      <c r="N412" s="1"/>
      <c r="O412" s="1"/>
    </row>
    <row r="413" spans="1:15" ht="12.75" customHeight="1">
      <c r="A413" s="30">
        <v>403</v>
      </c>
      <c r="B413" s="266" t="s">
        <v>188</v>
      </c>
      <c r="C413" s="257">
        <v>24484</v>
      </c>
      <c r="D413" s="258">
        <v>24419.95</v>
      </c>
      <c r="E413" s="258">
        <v>24294.95</v>
      </c>
      <c r="F413" s="258">
        <v>24105.9</v>
      </c>
      <c r="G413" s="258">
        <v>23980.9</v>
      </c>
      <c r="H413" s="258">
        <v>24609</v>
      </c>
      <c r="I413" s="258">
        <v>24734</v>
      </c>
      <c r="J413" s="258">
        <v>24923.05</v>
      </c>
      <c r="K413" s="257">
        <v>24544.95</v>
      </c>
      <c r="L413" s="257">
        <v>24230.9</v>
      </c>
      <c r="M413" s="257">
        <v>0.21481</v>
      </c>
      <c r="N413" s="1"/>
      <c r="O413" s="1"/>
    </row>
    <row r="414" spans="1:15" ht="12.75" customHeight="1">
      <c r="A414" s="30">
        <v>404</v>
      </c>
      <c r="B414" s="266" t="s">
        <v>834</v>
      </c>
      <c r="C414" s="257">
        <v>59.05</v>
      </c>
      <c r="D414" s="258">
        <v>59.5</v>
      </c>
      <c r="E414" s="258">
        <v>58.2</v>
      </c>
      <c r="F414" s="258">
        <v>57.35</v>
      </c>
      <c r="G414" s="258">
        <v>56.050000000000004</v>
      </c>
      <c r="H414" s="258">
        <v>60.35</v>
      </c>
      <c r="I414" s="258">
        <v>61.65</v>
      </c>
      <c r="J414" s="258">
        <v>62.5</v>
      </c>
      <c r="K414" s="257">
        <v>60.8</v>
      </c>
      <c r="L414" s="257">
        <v>58.65</v>
      </c>
      <c r="M414" s="257">
        <v>72.706540000000004</v>
      </c>
      <c r="N414" s="1"/>
      <c r="O414" s="1"/>
    </row>
    <row r="415" spans="1:15" ht="12.75" customHeight="1">
      <c r="A415" s="30">
        <v>405</v>
      </c>
      <c r="B415" s="266" t="s">
        <v>191</v>
      </c>
      <c r="C415" s="257">
        <v>1338.2</v>
      </c>
      <c r="D415" s="258">
        <v>1339.3999999999999</v>
      </c>
      <c r="E415" s="258">
        <v>1323.7999999999997</v>
      </c>
      <c r="F415" s="258">
        <v>1309.3999999999999</v>
      </c>
      <c r="G415" s="258">
        <v>1293.7999999999997</v>
      </c>
      <c r="H415" s="258">
        <v>1353.7999999999997</v>
      </c>
      <c r="I415" s="258">
        <v>1369.3999999999996</v>
      </c>
      <c r="J415" s="258">
        <v>1383.7999999999997</v>
      </c>
      <c r="K415" s="257">
        <v>1355</v>
      </c>
      <c r="L415" s="257">
        <v>1325</v>
      </c>
      <c r="M415" s="257">
        <v>5.6927500000000002</v>
      </c>
      <c r="N415" s="1"/>
      <c r="O415" s="1"/>
    </row>
    <row r="416" spans="1:15" ht="12.75" customHeight="1">
      <c r="A416" s="30">
        <v>406</v>
      </c>
      <c r="B416" s="266" t="s">
        <v>835</v>
      </c>
      <c r="C416" s="257">
        <v>292.05</v>
      </c>
      <c r="D416" s="258">
        <v>292.01666666666665</v>
      </c>
      <c r="E416" s="258">
        <v>291.0333333333333</v>
      </c>
      <c r="F416" s="258">
        <v>290.01666666666665</v>
      </c>
      <c r="G416" s="258">
        <v>289.0333333333333</v>
      </c>
      <c r="H416" s="258">
        <v>293.0333333333333</v>
      </c>
      <c r="I416" s="258">
        <v>294.01666666666665</v>
      </c>
      <c r="J416" s="258">
        <v>295.0333333333333</v>
      </c>
      <c r="K416" s="257">
        <v>293</v>
      </c>
      <c r="L416" s="257">
        <v>291</v>
      </c>
      <c r="M416" s="257">
        <v>0.34239999999999998</v>
      </c>
      <c r="N416" s="1"/>
      <c r="O416" s="1"/>
    </row>
    <row r="417" spans="1:15" ht="12.75" customHeight="1">
      <c r="A417" s="30">
        <v>407</v>
      </c>
      <c r="B417" s="266" t="s">
        <v>189</v>
      </c>
      <c r="C417" s="257">
        <v>2945.85</v>
      </c>
      <c r="D417" s="258">
        <v>2929.4500000000003</v>
      </c>
      <c r="E417" s="258">
        <v>2900.9000000000005</v>
      </c>
      <c r="F417" s="258">
        <v>2855.9500000000003</v>
      </c>
      <c r="G417" s="258">
        <v>2827.4000000000005</v>
      </c>
      <c r="H417" s="258">
        <v>2974.4000000000005</v>
      </c>
      <c r="I417" s="258">
        <v>3002.9500000000007</v>
      </c>
      <c r="J417" s="258">
        <v>3047.9000000000005</v>
      </c>
      <c r="K417" s="257">
        <v>2958</v>
      </c>
      <c r="L417" s="257">
        <v>2884.5</v>
      </c>
      <c r="M417" s="257">
        <v>5.6308600000000002</v>
      </c>
      <c r="N417" s="1"/>
      <c r="O417" s="1"/>
    </row>
    <row r="418" spans="1:15" ht="12.75" customHeight="1">
      <c r="A418" s="30">
        <v>408</v>
      </c>
      <c r="B418" s="266" t="s">
        <v>468</v>
      </c>
      <c r="C418" s="257">
        <v>612.6</v>
      </c>
      <c r="D418" s="258">
        <v>620.19999999999993</v>
      </c>
      <c r="E418" s="258">
        <v>602.39999999999986</v>
      </c>
      <c r="F418" s="258">
        <v>592.19999999999993</v>
      </c>
      <c r="G418" s="258">
        <v>574.39999999999986</v>
      </c>
      <c r="H418" s="258">
        <v>630.39999999999986</v>
      </c>
      <c r="I418" s="258">
        <v>648.19999999999982</v>
      </c>
      <c r="J418" s="258">
        <v>658.39999999999986</v>
      </c>
      <c r="K418" s="257">
        <v>638</v>
      </c>
      <c r="L418" s="257">
        <v>610</v>
      </c>
      <c r="M418" s="257">
        <v>7.4125699999999997</v>
      </c>
      <c r="N418" s="1"/>
      <c r="O418" s="1"/>
    </row>
    <row r="419" spans="1:15" ht="12.75" customHeight="1">
      <c r="A419" s="30">
        <v>409</v>
      </c>
      <c r="B419" s="266" t="s">
        <v>469</v>
      </c>
      <c r="C419" s="257">
        <v>4038</v>
      </c>
      <c r="D419" s="258">
        <v>4032.35</v>
      </c>
      <c r="E419" s="258">
        <v>4005.7</v>
      </c>
      <c r="F419" s="258">
        <v>3973.4</v>
      </c>
      <c r="G419" s="258">
        <v>3946.75</v>
      </c>
      <c r="H419" s="258">
        <v>4064.6499999999996</v>
      </c>
      <c r="I419" s="258">
        <v>4091.3</v>
      </c>
      <c r="J419" s="258">
        <v>4123.5999999999995</v>
      </c>
      <c r="K419" s="257">
        <v>4059</v>
      </c>
      <c r="L419" s="257">
        <v>4000.05</v>
      </c>
      <c r="M419" s="257">
        <v>0.16195999999999999</v>
      </c>
      <c r="N419" s="1"/>
      <c r="O419" s="1"/>
    </row>
    <row r="420" spans="1:15" ht="12.75" customHeight="1">
      <c r="A420" s="30">
        <v>410</v>
      </c>
      <c r="B420" s="266" t="s">
        <v>803</v>
      </c>
      <c r="C420" s="257">
        <v>448.9</v>
      </c>
      <c r="D420" s="258">
        <v>452.36666666666662</v>
      </c>
      <c r="E420" s="258">
        <v>442.98333333333323</v>
      </c>
      <c r="F420" s="258">
        <v>437.06666666666661</v>
      </c>
      <c r="G420" s="258">
        <v>427.68333333333322</v>
      </c>
      <c r="H420" s="258">
        <v>458.28333333333325</v>
      </c>
      <c r="I420" s="258">
        <v>467.66666666666657</v>
      </c>
      <c r="J420" s="258">
        <v>473.58333333333326</v>
      </c>
      <c r="K420" s="257">
        <v>461.75</v>
      </c>
      <c r="L420" s="257">
        <v>446.45</v>
      </c>
      <c r="M420" s="257">
        <v>9.2723600000000008</v>
      </c>
      <c r="N420" s="1"/>
      <c r="O420" s="1"/>
    </row>
    <row r="421" spans="1:15" ht="12.75" customHeight="1">
      <c r="A421" s="30">
        <v>411</v>
      </c>
      <c r="B421" s="266" t="s">
        <v>470</v>
      </c>
      <c r="C421" s="257">
        <v>592.4</v>
      </c>
      <c r="D421" s="258">
        <v>590.21666666666658</v>
      </c>
      <c r="E421" s="258">
        <v>584.13333333333321</v>
      </c>
      <c r="F421" s="258">
        <v>575.86666666666667</v>
      </c>
      <c r="G421" s="258">
        <v>569.7833333333333</v>
      </c>
      <c r="H421" s="258">
        <v>598.48333333333312</v>
      </c>
      <c r="I421" s="258">
        <v>604.56666666666638</v>
      </c>
      <c r="J421" s="258">
        <v>612.83333333333303</v>
      </c>
      <c r="K421" s="257">
        <v>596.29999999999995</v>
      </c>
      <c r="L421" s="257">
        <v>581.95000000000005</v>
      </c>
      <c r="M421" s="257">
        <v>0.85716000000000003</v>
      </c>
      <c r="N421" s="1"/>
      <c r="O421" s="1"/>
    </row>
    <row r="422" spans="1:15" ht="12.75" customHeight="1">
      <c r="A422" s="30">
        <v>412</v>
      </c>
      <c r="B422" s="266" t="s">
        <v>836</v>
      </c>
      <c r="C422" s="257">
        <v>598.79999999999995</v>
      </c>
      <c r="D422" s="258">
        <v>600.08333333333337</v>
      </c>
      <c r="E422" s="258">
        <v>595.16666666666674</v>
      </c>
      <c r="F422" s="258">
        <v>591.53333333333342</v>
      </c>
      <c r="G422" s="258">
        <v>586.61666666666679</v>
      </c>
      <c r="H422" s="258">
        <v>603.7166666666667</v>
      </c>
      <c r="I422" s="258">
        <v>608.63333333333344</v>
      </c>
      <c r="J422" s="258">
        <v>612.26666666666665</v>
      </c>
      <c r="K422" s="257">
        <v>605</v>
      </c>
      <c r="L422" s="257">
        <v>596.45000000000005</v>
      </c>
      <c r="M422" s="257">
        <v>1.3778600000000001</v>
      </c>
      <c r="N422" s="1"/>
      <c r="O422" s="1"/>
    </row>
    <row r="423" spans="1:15" ht="12.75" customHeight="1">
      <c r="A423" s="30">
        <v>413</v>
      </c>
      <c r="B423" s="266" t="s">
        <v>187</v>
      </c>
      <c r="C423" s="257">
        <v>611.65</v>
      </c>
      <c r="D423" s="258">
        <v>610.86666666666667</v>
      </c>
      <c r="E423" s="258">
        <v>607.93333333333339</v>
      </c>
      <c r="F423" s="258">
        <v>604.2166666666667</v>
      </c>
      <c r="G423" s="258">
        <v>601.28333333333342</v>
      </c>
      <c r="H423" s="258">
        <v>614.58333333333337</v>
      </c>
      <c r="I423" s="258">
        <v>617.51666666666654</v>
      </c>
      <c r="J423" s="258">
        <v>621.23333333333335</v>
      </c>
      <c r="K423" s="257">
        <v>613.79999999999995</v>
      </c>
      <c r="L423" s="257">
        <v>607.15</v>
      </c>
      <c r="M423" s="257">
        <v>100.20014999999999</v>
      </c>
      <c r="N423" s="1"/>
      <c r="O423" s="1"/>
    </row>
    <row r="424" spans="1:15" ht="12.75" customHeight="1">
      <c r="A424" s="30">
        <v>414</v>
      </c>
      <c r="B424" s="266" t="s">
        <v>185</v>
      </c>
      <c r="C424" s="257">
        <v>85.7</v>
      </c>
      <c r="D424" s="258">
        <v>85.316666666666677</v>
      </c>
      <c r="E424" s="258">
        <v>84.483333333333348</v>
      </c>
      <c r="F424" s="258">
        <v>83.266666666666666</v>
      </c>
      <c r="G424" s="258">
        <v>82.433333333333337</v>
      </c>
      <c r="H424" s="258">
        <v>86.53333333333336</v>
      </c>
      <c r="I424" s="258">
        <v>87.366666666666703</v>
      </c>
      <c r="J424" s="258">
        <v>88.583333333333371</v>
      </c>
      <c r="K424" s="257">
        <v>86.15</v>
      </c>
      <c r="L424" s="257">
        <v>84.1</v>
      </c>
      <c r="M424" s="257">
        <v>141.00639000000001</v>
      </c>
      <c r="N424" s="1"/>
      <c r="O424" s="1"/>
    </row>
    <row r="425" spans="1:15" ht="12.75" customHeight="1">
      <c r="A425" s="30">
        <v>415</v>
      </c>
      <c r="B425" s="266" t="s">
        <v>471</v>
      </c>
      <c r="C425" s="257">
        <v>298.05</v>
      </c>
      <c r="D425" s="258">
        <v>299.5</v>
      </c>
      <c r="E425" s="258">
        <v>292.10000000000002</v>
      </c>
      <c r="F425" s="258">
        <v>286.15000000000003</v>
      </c>
      <c r="G425" s="258">
        <v>278.75000000000006</v>
      </c>
      <c r="H425" s="258">
        <v>305.45</v>
      </c>
      <c r="I425" s="258">
        <v>312.84999999999997</v>
      </c>
      <c r="J425" s="258">
        <v>318.79999999999995</v>
      </c>
      <c r="K425" s="257">
        <v>306.89999999999998</v>
      </c>
      <c r="L425" s="257">
        <v>293.55</v>
      </c>
      <c r="M425" s="257">
        <v>3.59402</v>
      </c>
      <c r="N425" s="1"/>
      <c r="O425" s="1"/>
    </row>
    <row r="426" spans="1:15" ht="12.75" customHeight="1">
      <c r="A426" s="30">
        <v>416</v>
      </c>
      <c r="B426" s="266" t="s">
        <v>472</v>
      </c>
      <c r="C426" s="257">
        <v>168.95</v>
      </c>
      <c r="D426" s="258">
        <v>169.46666666666667</v>
      </c>
      <c r="E426" s="258">
        <v>166.98333333333335</v>
      </c>
      <c r="F426" s="258">
        <v>165.01666666666668</v>
      </c>
      <c r="G426" s="258">
        <v>162.53333333333336</v>
      </c>
      <c r="H426" s="258">
        <v>171.43333333333334</v>
      </c>
      <c r="I426" s="258">
        <v>173.91666666666663</v>
      </c>
      <c r="J426" s="258">
        <v>175.88333333333333</v>
      </c>
      <c r="K426" s="257">
        <v>171.95</v>
      </c>
      <c r="L426" s="257">
        <v>167.5</v>
      </c>
      <c r="M426" s="257">
        <v>6.6471999999999998</v>
      </c>
      <c r="N426" s="1"/>
      <c r="O426" s="1"/>
    </row>
    <row r="427" spans="1:15" ht="12.75" customHeight="1">
      <c r="A427" s="30">
        <v>417</v>
      </c>
      <c r="B427" s="266" t="s">
        <v>473</v>
      </c>
      <c r="C427" s="257">
        <v>384.85</v>
      </c>
      <c r="D427" s="258">
        <v>386.18333333333334</v>
      </c>
      <c r="E427" s="258">
        <v>381.66666666666669</v>
      </c>
      <c r="F427" s="258">
        <v>378.48333333333335</v>
      </c>
      <c r="G427" s="258">
        <v>373.9666666666667</v>
      </c>
      <c r="H427" s="258">
        <v>389.36666666666667</v>
      </c>
      <c r="I427" s="258">
        <v>393.88333333333333</v>
      </c>
      <c r="J427" s="258">
        <v>397.06666666666666</v>
      </c>
      <c r="K427" s="257">
        <v>390.7</v>
      </c>
      <c r="L427" s="257">
        <v>383</v>
      </c>
      <c r="M427" s="257">
        <v>0.57172000000000001</v>
      </c>
      <c r="N427" s="1"/>
      <c r="O427" s="1"/>
    </row>
    <row r="428" spans="1:15" ht="12.75" customHeight="1">
      <c r="A428" s="30">
        <v>418</v>
      </c>
      <c r="B428" s="266" t="s">
        <v>474</v>
      </c>
      <c r="C428" s="257">
        <v>485.55</v>
      </c>
      <c r="D428" s="258">
        <v>484.48333333333329</v>
      </c>
      <c r="E428" s="258">
        <v>479.96666666666658</v>
      </c>
      <c r="F428" s="258">
        <v>474.38333333333327</v>
      </c>
      <c r="G428" s="258">
        <v>469.86666666666656</v>
      </c>
      <c r="H428" s="258">
        <v>490.06666666666661</v>
      </c>
      <c r="I428" s="258">
        <v>494.58333333333337</v>
      </c>
      <c r="J428" s="258">
        <v>500.16666666666663</v>
      </c>
      <c r="K428" s="257">
        <v>489</v>
      </c>
      <c r="L428" s="257">
        <v>478.9</v>
      </c>
      <c r="M428" s="257">
        <v>1.986</v>
      </c>
      <c r="N428" s="1"/>
      <c r="O428" s="1"/>
    </row>
    <row r="429" spans="1:15" ht="12.75" customHeight="1">
      <c r="A429" s="30">
        <v>419</v>
      </c>
      <c r="B429" s="266" t="s">
        <v>475</v>
      </c>
      <c r="C429" s="257">
        <v>240.8</v>
      </c>
      <c r="D429" s="258">
        <v>242.96666666666667</v>
      </c>
      <c r="E429" s="258">
        <v>236.83333333333334</v>
      </c>
      <c r="F429" s="258">
        <v>232.86666666666667</v>
      </c>
      <c r="G429" s="258">
        <v>226.73333333333335</v>
      </c>
      <c r="H429" s="258">
        <v>246.93333333333334</v>
      </c>
      <c r="I429" s="258">
        <v>253.06666666666666</v>
      </c>
      <c r="J429" s="258">
        <v>257.0333333333333</v>
      </c>
      <c r="K429" s="257">
        <v>249.1</v>
      </c>
      <c r="L429" s="257">
        <v>239</v>
      </c>
      <c r="M429" s="257">
        <v>2.54108</v>
      </c>
      <c r="N429" s="1"/>
      <c r="O429" s="1"/>
    </row>
    <row r="430" spans="1:15" ht="12.75" customHeight="1">
      <c r="A430" s="30">
        <v>420</v>
      </c>
      <c r="B430" s="266" t="s">
        <v>192</v>
      </c>
      <c r="C430" s="257">
        <v>980.8</v>
      </c>
      <c r="D430" s="258">
        <v>991.26666666666677</v>
      </c>
      <c r="E430" s="258">
        <v>964.53333333333353</v>
      </c>
      <c r="F430" s="258">
        <v>948.26666666666677</v>
      </c>
      <c r="G430" s="258">
        <v>921.53333333333353</v>
      </c>
      <c r="H430" s="258">
        <v>1007.5333333333335</v>
      </c>
      <c r="I430" s="258">
        <v>1034.2666666666669</v>
      </c>
      <c r="J430" s="258">
        <v>1050.5333333333335</v>
      </c>
      <c r="K430" s="257">
        <v>1018</v>
      </c>
      <c r="L430" s="257">
        <v>975</v>
      </c>
      <c r="M430" s="257">
        <v>100.21644000000001</v>
      </c>
      <c r="N430" s="1"/>
      <c r="O430" s="1"/>
    </row>
    <row r="431" spans="1:15" ht="12.75" customHeight="1">
      <c r="A431" s="30">
        <v>421</v>
      </c>
      <c r="B431" s="266" t="s">
        <v>193</v>
      </c>
      <c r="C431" s="257">
        <v>497</v>
      </c>
      <c r="D431" s="258">
        <v>496.2</v>
      </c>
      <c r="E431" s="258">
        <v>491.79999999999995</v>
      </c>
      <c r="F431" s="258">
        <v>486.59999999999997</v>
      </c>
      <c r="G431" s="258">
        <v>482.19999999999993</v>
      </c>
      <c r="H431" s="258">
        <v>501.4</v>
      </c>
      <c r="I431" s="258">
        <v>505.79999999999995</v>
      </c>
      <c r="J431" s="258">
        <v>511</v>
      </c>
      <c r="K431" s="257">
        <v>500.6</v>
      </c>
      <c r="L431" s="257">
        <v>491</v>
      </c>
      <c r="M431" s="257">
        <v>7.28071</v>
      </c>
      <c r="N431" s="1"/>
      <c r="O431" s="1"/>
    </row>
    <row r="432" spans="1:15" ht="12.75" customHeight="1">
      <c r="A432" s="30">
        <v>422</v>
      </c>
      <c r="B432" s="266" t="s">
        <v>476</v>
      </c>
      <c r="C432" s="257">
        <v>2368.5500000000002</v>
      </c>
      <c r="D432" s="258">
        <v>2349.2833333333333</v>
      </c>
      <c r="E432" s="258">
        <v>2319.2666666666664</v>
      </c>
      <c r="F432" s="258">
        <v>2269.9833333333331</v>
      </c>
      <c r="G432" s="258">
        <v>2239.9666666666662</v>
      </c>
      <c r="H432" s="258">
        <v>2398.5666666666666</v>
      </c>
      <c r="I432" s="258">
        <v>2428.5833333333339</v>
      </c>
      <c r="J432" s="258">
        <v>2477.8666666666668</v>
      </c>
      <c r="K432" s="257">
        <v>2379.3000000000002</v>
      </c>
      <c r="L432" s="257">
        <v>2300</v>
      </c>
      <c r="M432" s="257">
        <v>0.50951000000000002</v>
      </c>
      <c r="N432" s="1"/>
      <c r="O432" s="1"/>
    </row>
    <row r="433" spans="1:15" ht="12.75" customHeight="1">
      <c r="A433" s="30">
        <v>423</v>
      </c>
      <c r="B433" s="266" t="s">
        <v>477</v>
      </c>
      <c r="C433" s="257">
        <v>920.05</v>
      </c>
      <c r="D433" s="258">
        <v>920.05000000000007</v>
      </c>
      <c r="E433" s="258">
        <v>914.60000000000014</v>
      </c>
      <c r="F433" s="258">
        <v>909.15000000000009</v>
      </c>
      <c r="G433" s="258">
        <v>903.70000000000016</v>
      </c>
      <c r="H433" s="258">
        <v>925.50000000000011</v>
      </c>
      <c r="I433" s="258">
        <v>930.95000000000016</v>
      </c>
      <c r="J433" s="258">
        <v>936.40000000000009</v>
      </c>
      <c r="K433" s="257">
        <v>925.5</v>
      </c>
      <c r="L433" s="257">
        <v>914.6</v>
      </c>
      <c r="M433" s="257">
        <v>1.59802</v>
      </c>
      <c r="N433" s="1"/>
      <c r="O433" s="1"/>
    </row>
    <row r="434" spans="1:15" ht="12.75" customHeight="1">
      <c r="A434" s="30">
        <v>424</v>
      </c>
      <c r="B434" s="266" t="s">
        <v>478</v>
      </c>
      <c r="C434" s="257">
        <v>383.9</v>
      </c>
      <c r="D434" s="258">
        <v>385.86666666666662</v>
      </c>
      <c r="E434" s="258">
        <v>380.03333333333325</v>
      </c>
      <c r="F434" s="258">
        <v>376.16666666666663</v>
      </c>
      <c r="G434" s="258">
        <v>370.33333333333326</v>
      </c>
      <c r="H434" s="258">
        <v>389.73333333333323</v>
      </c>
      <c r="I434" s="258">
        <v>395.56666666666661</v>
      </c>
      <c r="J434" s="258">
        <v>399.43333333333322</v>
      </c>
      <c r="K434" s="257">
        <v>391.7</v>
      </c>
      <c r="L434" s="257">
        <v>382</v>
      </c>
      <c r="M434" s="257">
        <v>1.5475099999999999</v>
      </c>
      <c r="N434" s="1"/>
      <c r="O434" s="1"/>
    </row>
    <row r="435" spans="1:15" ht="12.75" customHeight="1">
      <c r="A435" s="30">
        <v>425</v>
      </c>
      <c r="B435" s="266" t="s">
        <v>479</v>
      </c>
      <c r="C435" s="257">
        <v>341.75</v>
      </c>
      <c r="D435" s="258">
        <v>339.26666666666665</v>
      </c>
      <c r="E435" s="258">
        <v>334.63333333333333</v>
      </c>
      <c r="F435" s="258">
        <v>327.51666666666665</v>
      </c>
      <c r="G435" s="258">
        <v>322.88333333333333</v>
      </c>
      <c r="H435" s="258">
        <v>346.38333333333333</v>
      </c>
      <c r="I435" s="258">
        <v>351.01666666666665</v>
      </c>
      <c r="J435" s="258">
        <v>358.13333333333333</v>
      </c>
      <c r="K435" s="257">
        <v>343.9</v>
      </c>
      <c r="L435" s="257">
        <v>332.15</v>
      </c>
      <c r="M435" s="257">
        <v>2.3888500000000001</v>
      </c>
      <c r="N435" s="1"/>
      <c r="O435" s="1"/>
    </row>
    <row r="436" spans="1:15" ht="12.75" customHeight="1">
      <c r="A436" s="30">
        <v>426</v>
      </c>
      <c r="B436" s="266" t="s">
        <v>480</v>
      </c>
      <c r="C436" s="257">
        <v>2403.5</v>
      </c>
      <c r="D436" s="258">
        <v>2417.8333333333335</v>
      </c>
      <c r="E436" s="258">
        <v>2377.666666666667</v>
      </c>
      <c r="F436" s="258">
        <v>2351.8333333333335</v>
      </c>
      <c r="G436" s="258">
        <v>2311.666666666667</v>
      </c>
      <c r="H436" s="258">
        <v>2443.666666666667</v>
      </c>
      <c r="I436" s="258">
        <v>2483.8333333333339</v>
      </c>
      <c r="J436" s="258">
        <v>2509.666666666667</v>
      </c>
      <c r="K436" s="257">
        <v>2458</v>
      </c>
      <c r="L436" s="257">
        <v>2392</v>
      </c>
      <c r="M436" s="257">
        <v>0.26488</v>
      </c>
      <c r="N436" s="1"/>
      <c r="O436" s="1"/>
    </row>
    <row r="437" spans="1:15" ht="12.75" customHeight="1">
      <c r="A437" s="30">
        <v>427</v>
      </c>
      <c r="B437" s="266" t="s">
        <v>481</v>
      </c>
      <c r="C437" s="257">
        <v>468.6</v>
      </c>
      <c r="D437" s="258">
        <v>468.7</v>
      </c>
      <c r="E437" s="258">
        <v>456.4</v>
      </c>
      <c r="F437" s="258">
        <v>444.2</v>
      </c>
      <c r="G437" s="258">
        <v>431.9</v>
      </c>
      <c r="H437" s="258">
        <v>480.9</v>
      </c>
      <c r="I437" s="258">
        <v>493.20000000000005</v>
      </c>
      <c r="J437" s="258">
        <v>505.4</v>
      </c>
      <c r="K437" s="257">
        <v>481</v>
      </c>
      <c r="L437" s="257">
        <v>456.5</v>
      </c>
      <c r="M437" s="257">
        <v>4.30131</v>
      </c>
      <c r="N437" s="1"/>
      <c r="O437" s="1"/>
    </row>
    <row r="438" spans="1:15" ht="12.75" customHeight="1">
      <c r="A438" s="30">
        <v>428</v>
      </c>
      <c r="B438" s="266" t="s">
        <v>482</v>
      </c>
      <c r="C438" s="257">
        <v>9.8000000000000007</v>
      </c>
      <c r="D438" s="258">
        <v>9.8333333333333339</v>
      </c>
      <c r="E438" s="258">
        <v>9.6666666666666679</v>
      </c>
      <c r="F438" s="258">
        <v>9.5333333333333332</v>
      </c>
      <c r="G438" s="258">
        <v>9.3666666666666671</v>
      </c>
      <c r="H438" s="258">
        <v>9.9666666666666686</v>
      </c>
      <c r="I438" s="258">
        <v>10.133333333333336</v>
      </c>
      <c r="J438" s="258">
        <v>10.266666666666669</v>
      </c>
      <c r="K438" s="257">
        <v>10</v>
      </c>
      <c r="L438" s="257">
        <v>9.6999999999999993</v>
      </c>
      <c r="M438" s="257">
        <v>960.70966999999996</v>
      </c>
      <c r="N438" s="1"/>
      <c r="O438" s="1"/>
    </row>
    <row r="439" spans="1:15" ht="12.75" customHeight="1">
      <c r="A439" s="30">
        <v>429</v>
      </c>
      <c r="B439" s="266" t="s">
        <v>870</v>
      </c>
      <c r="C439" s="257">
        <v>273.45</v>
      </c>
      <c r="D439" s="258">
        <v>274.08333333333331</v>
      </c>
      <c r="E439" s="258">
        <v>270.21666666666664</v>
      </c>
      <c r="F439" s="258">
        <v>266.98333333333335</v>
      </c>
      <c r="G439" s="258">
        <v>263.11666666666667</v>
      </c>
      <c r="H439" s="258">
        <v>277.31666666666661</v>
      </c>
      <c r="I439" s="258">
        <v>281.18333333333328</v>
      </c>
      <c r="J439" s="258">
        <v>284.41666666666657</v>
      </c>
      <c r="K439" s="257">
        <v>277.95</v>
      </c>
      <c r="L439" s="257">
        <v>270.85000000000002</v>
      </c>
      <c r="M439" s="257">
        <v>2.0196499999999999</v>
      </c>
      <c r="N439" s="1"/>
      <c r="O439" s="1"/>
    </row>
    <row r="440" spans="1:15" ht="12.75" customHeight="1">
      <c r="A440" s="30">
        <v>430</v>
      </c>
      <c r="B440" s="266" t="s">
        <v>483</v>
      </c>
      <c r="C440" s="257">
        <v>931.6</v>
      </c>
      <c r="D440" s="258">
        <v>930.91666666666663</v>
      </c>
      <c r="E440" s="258">
        <v>919.23333333333323</v>
      </c>
      <c r="F440" s="258">
        <v>906.86666666666656</v>
      </c>
      <c r="G440" s="258">
        <v>895.18333333333317</v>
      </c>
      <c r="H440" s="258">
        <v>943.2833333333333</v>
      </c>
      <c r="I440" s="258">
        <v>954.9666666666667</v>
      </c>
      <c r="J440" s="258">
        <v>967.33333333333337</v>
      </c>
      <c r="K440" s="257">
        <v>942.6</v>
      </c>
      <c r="L440" s="257">
        <v>918.55</v>
      </c>
      <c r="M440" s="257">
        <v>0.22134999999999999</v>
      </c>
      <c r="N440" s="1"/>
      <c r="O440" s="1"/>
    </row>
    <row r="441" spans="1:15" ht="12.75" customHeight="1">
      <c r="A441" s="30">
        <v>431</v>
      </c>
      <c r="B441" s="266" t="s">
        <v>274</v>
      </c>
      <c r="C441" s="257">
        <v>586.65</v>
      </c>
      <c r="D441" s="258">
        <v>587.85</v>
      </c>
      <c r="E441" s="258">
        <v>583.35</v>
      </c>
      <c r="F441" s="258">
        <v>580.04999999999995</v>
      </c>
      <c r="G441" s="258">
        <v>575.54999999999995</v>
      </c>
      <c r="H441" s="258">
        <v>591.15000000000009</v>
      </c>
      <c r="I441" s="258">
        <v>595.65000000000009</v>
      </c>
      <c r="J441" s="258">
        <v>598.95000000000016</v>
      </c>
      <c r="K441" s="257">
        <v>592.35</v>
      </c>
      <c r="L441" s="257">
        <v>584.54999999999995</v>
      </c>
      <c r="M441" s="257">
        <v>2.2107600000000001</v>
      </c>
      <c r="N441" s="1"/>
      <c r="O441" s="1"/>
    </row>
    <row r="442" spans="1:15" ht="12.75" customHeight="1">
      <c r="A442" s="30">
        <v>432</v>
      </c>
      <c r="B442" s="266" t="s">
        <v>484</v>
      </c>
      <c r="C442" s="257">
        <v>1872.7</v>
      </c>
      <c r="D442" s="258">
        <v>1875.3166666666666</v>
      </c>
      <c r="E442" s="258">
        <v>1862.3833333333332</v>
      </c>
      <c r="F442" s="258">
        <v>1852.0666666666666</v>
      </c>
      <c r="G442" s="258">
        <v>1839.1333333333332</v>
      </c>
      <c r="H442" s="258">
        <v>1885.6333333333332</v>
      </c>
      <c r="I442" s="258">
        <v>1898.5666666666666</v>
      </c>
      <c r="J442" s="258">
        <v>1908.8833333333332</v>
      </c>
      <c r="K442" s="257">
        <v>1888.25</v>
      </c>
      <c r="L442" s="257">
        <v>1865</v>
      </c>
      <c r="M442" s="257">
        <v>7.0269999999999999E-2</v>
      </c>
      <c r="N442" s="1"/>
      <c r="O442" s="1"/>
    </row>
    <row r="443" spans="1:15" ht="12.75" customHeight="1">
      <c r="A443" s="30">
        <v>433</v>
      </c>
      <c r="B443" s="266" t="s">
        <v>485</v>
      </c>
      <c r="C443" s="257">
        <v>576.75</v>
      </c>
      <c r="D443" s="258">
        <v>577.9666666666667</v>
      </c>
      <c r="E443" s="258">
        <v>571.98333333333335</v>
      </c>
      <c r="F443" s="258">
        <v>567.2166666666667</v>
      </c>
      <c r="G443" s="258">
        <v>561.23333333333335</v>
      </c>
      <c r="H443" s="258">
        <v>582.73333333333335</v>
      </c>
      <c r="I443" s="258">
        <v>588.7166666666667</v>
      </c>
      <c r="J443" s="258">
        <v>593.48333333333335</v>
      </c>
      <c r="K443" s="257">
        <v>583.95000000000005</v>
      </c>
      <c r="L443" s="257">
        <v>573.20000000000005</v>
      </c>
      <c r="M443" s="257">
        <v>0.23402000000000001</v>
      </c>
      <c r="N443" s="1"/>
      <c r="O443" s="1"/>
    </row>
    <row r="444" spans="1:15" ht="12.75" customHeight="1">
      <c r="A444" s="30">
        <v>434</v>
      </c>
      <c r="B444" s="266" t="s">
        <v>486</v>
      </c>
      <c r="C444" s="257">
        <v>857.45</v>
      </c>
      <c r="D444" s="258">
        <v>862.81666666666661</v>
      </c>
      <c r="E444" s="258">
        <v>845.63333333333321</v>
      </c>
      <c r="F444" s="258">
        <v>833.81666666666661</v>
      </c>
      <c r="G444" s="258">
        <v>816.63333333333321</v>
      </c>
      <c r="H444" s="258">
        <v>874.63333333333321</v>
      </c>
      <c r="I444" s="258">
        <v>891.81666666666661</v>
      </c>
      <c r="J444" s="258">
        <v>903.63333333333321</v>
      </c>
      <c r="K444" s="257">
        <v>880</v>
      </c>
      <c r="L444" s="257">
        <v>851</v>
      </c>
      <c r="M444" s="257">
        <v>0.32575999999999999</v>
      </c>
      <c r="N444" s="1"/>
      <c r="O444" s="1"/>
    </row>
    <row r="445" spans="1:15" ht="12.75" customHeight="1">
      <c r="A445" s="30">
        <v>435</v>
      </c>
      <c r="B445" s="266" t="s">
        <v>487</v>
      </c>
      <c r="C445" s="257">
        <v>40.700000000000003</v>
      </c>
      <c r="D445" s="258">
        <v>40.699999999999996</v>
      </c>
      <c r="E445" s="258">
        <v>39.649999999999991</v>
      </c>
      <c r="F445" s="258">
        <v>38.599999999999994</v>
      </c>
      <c r="G445" s="258">
        <v>37.54999999999999</v>
      </c>
      <c r="H445" s="258">
        <v>41.749999999999993</v>
      </c>
      <c r="I445" s="258">
        <v>42.79999999999999</v>
      </c>
      <c r="J445" s="258">
        <v>43.849999999999994</v>
      </c>
      <c r="K445" s="257">
        <v>41.75</v>
      </c>
      <c r="L445" s="257">
        <v>39.65</v>
      </c>
      <c r="M445" s="257">
        <v>122.55091</v>
      </c>
      <c r="N445" s="1"/>
      <c r="O445" s="1"/>
    </row>
    <row r="446" spans="1:15" ht="12.75" customHeight="1">
      <c r="A446" s="30">
        <v>436</v>
      </c>
      <c r="B446" s="266" t="s">
        <v>205</v>
      </c>
      <c r="C446" s="257">
        <v>1025.95</v>
      </c>
      <c r="D446" s="258">
        <v>1027.9333333333334</v>
      </c>
      <c r="E446" s="258">
        <v>1019.4166666666667</v>
      </c>
      <c r="F446" s="258">
        <v>1012.8833333333333</v>
      </c>
      <c r="G446" s="258">
        <v>1004.3666666666667</v>
      </c>
      <c r="H446" s="258">
        <v>1034.4666666666667</v>
      </c>
      <c r="I446" s="258">
        <v>1042.9833333333331</v>
      </c>
      <c r="J446" s="258">
        <v>1049.5166666666669</v>
      </c>
      <c r="K446" s="257">
        <v>1036.45</v>
      </c>
      <c r="L446" s="257">
        <v>1021.4</v>
      </c>
      <c r="M446" s="257">
        <v>9.8877299999999995</v>
      </c>
      <c r="N446" s="1"/>
      <c r="O446" s="1"/>
    </row>
    <row r="447" spans="1:15" ht="12.75" customHeight="1">
      <c r="A447" s="30">
        <v>437</v>
      </c>
      <c r="B447" s="266" t="s">
        <v>488</v>
      </c>
      <c r="C447" s="257">
        <v>766.15</v>
      </c>
      <c r="D447" s="258">
        <v>771.45000000000016</v>
      </c>
      <c r="E447" s="258">
        <v>756.40000000000032</v>
      </c>
      <c r="F447" s="258">
        <v>746.6500000000002</v>
      </c>
      <c r="G447" s="258">
        <v>731.60000000000036</v>
      </c>
      <c r="H447" s="258">
        <v>781.20000000000027</v>
      </c>
      <c r="I447" s="258">
        <v>796.25000000000023</v>
      </c>
      <c r="J447" s="258">
        <v>806.00000000000023</v>
      </c>
      <c r="K447" s="257">
        <v>786.5</v>
      </c>
      <c r="L447" s="257">
        <v>761.7</v>
      </c>
      <c r="M447" s="257">
        <v>1.6751499999999999</v>
      </c>
      <c r="N447" s="1"/>
      <c r="O447" s="1"/>
    </row>
    <row r="448" spans="1:15" ht="12.75" customHeight="1">
      <c r="A448" s="30">
        <v>438</v>
      </c>
      <c r="B448" s="266" t="s">
        <v>194</v>
      </c>
      <c r="C448" s="257">
        <v>1046.25</v>
      </c>
      <c r="D448" s="258">
        <v>1040.4166666666667</v>
      </c>
      <c r="E448" s="258">
        <v>1031.8333333333335</v>
      </c>
      <c r="F448" s="258">
        <v>1017.4166666666667</v>
      </c>
      <c r="G448" s="258">
        <v>1008.8333333333335</v>
      </c>
      <c r="H448" s="258">
        <v>1054.8333333333335</v>
      </c>
      <c r="I448" s="258">
        <v>1063.416666666667</v>
      </c>
      <c r="J448" s="258">
        <v>1077.8333333333335</v>
      </c>
      <c r="K448" s="257">
        <v>1049</v>
      </c>
      <c r="L448" s="257">
        <v>1026</v>
      </c>
      <c r="M448" s="257">
        <v>7.4704800000000002</v>
      </c>
      <c r="N448" s="1"/>
      <c r="O448" s="1"/>
    </row>
    <row r="449" spans="1:15" ht="12.75" customHeight="1">
      <c r="A449" s="30">
        <v>439</v>
      </c>
      <c r="B449" s="266" t="s">
        <v>489</v>
      </c>
      <c r="C449" s="257">
        <v>230.15</v>
      </c>
      <c r="D449" s="258">
        <v>230.18333333333331</v>
      </c>
      <c r="E449" s="258">
        <v>228.21666666666661</v>
      </c>
      <c r="F449" s="258">
        <v>226.2833333333333</v>
      </c>
      <c r="G449" s="258">
        <v>224.31666666666661</v>
      </c>
      <c r="H449" s="258">
        <v>232.11666666666662</v>
      </c>
      <c r="I449" s="258">
        <v>234.08333333333331</v>
      </c>
      <c r="J449" s="258">
        <v>236.01666666666662</v>
      </c>
      <c r="K449" s="257">
        <v>232.15</v>
      </c>
      <c r="L449" s="257">
        <v>228.25</v>
      </c>
      <c r="M449" s="257">
        <v>3.3123399999999998</v>
      </c>
      <c r="N449" s="1"/>
      <c r="O449" s="1"/>
    </row>
    <row r="450" spans="1:15" ht="12.75" customHeight="1">
      <c r="A450" s="30">
        <v>440</v>
      </c>
      <c r="B450" s="266" t="s">
        <v>490</v>
      </c>
      <c r="C450" s="257">
        <v>1286.1500000000001</v>
      </c>
      <c r="D450" s="258">
        <v>1281.7166666666669</v>
      </c>
      <c r="E450" s="258">
        <v>1274.9833333333338</v>
      </c>
      <c r="F450" s="258">
        <v>1263.8166666666668</v>
      </c>
      <c r="G450" s="258">
        <v>1257.0833333333337</v>
      </c>
      <c r="H450" s="258">
        <v>1292.8833333333339</v>
      </c>
      <c r="I450" s="258">
        <v>1299.616666666667</v>
      </c>
      <c r="J450" s="258">
        <v>1310.783333333334</v>
      </c>
      <c r="K450" s="257">
        <v>1288.45</v>
      </c>
      <c r="L450" s="257">
        <v>1270.55</v>
      </c>
      <c r="M450" s="257">
        <v>2.4186299999999998</v>
      </c>
      <c r="N450" s="1"/>
      <c r="O450" s="1"/>
    </row>
    <row r="451" spans="1:15" ht="12.75" customHeight="1">
      <c r="A451" s="30">
        <v>441</v>
      </c>
      <c r="B451" s="266" t="s">
        <v>199</v>
      </c>
      <c r="C451" s="257">
        <v>3350.55</v>
      </c>
      <c r="D451" s="258">
        <v>3356.8666666666663</v>
      </c>
      <c r="E451" s="258">
        <v>3333.1333333333328</v>
      </c>
      <c r="F451" s="258">
        <v>3315.7166666666662</v>
      </c>
      <c r="G451" s="258">
        <v>3291.9833333333327</v>
      </c>
      <c r="H451" s="258">
        <v>3374.2833333333328</v>
      </c>
      <c r="I451" s="258">
        <v>3398.0166666666664</v>
      </c>
      <c r="J451" s="258">
        <v>3415.4333333333329</v>
      </c>
      <c r="K451" s="257">
        <v>3380.6</v>
      </c>
      <c r="L451" s="257">
        <v>3339.45</v>
      </c>
      <c r="M451" s="257">
        <v>12.85619</v>
      </c>
      <c r="N451" s="1"/>
      <c r="O451" s="1"/>
    </row>
    <row r="452" spans="1:15" ht="12.75" customHeight="1">
      <c r="A452" s="30">
        <v>442</v>
      </c>
      <c r="B452" s="266" t="s">
        <v>195</v>
      </c>
      <c r="C452" s="257">
        <v>804.2</v>
      </c>
      <c r="D452" s="258">
        <v>802.88333333333333</v>
      </c>
      <c r="E452" s="258">
        <v>797.81666666666661</v>
      </c>
      <c r="F452" s="258">
        <v>791.43333333333328</v>
      </c>
      <c r="G452" s="258">
        <v>786.36666666666656</v>
      </c>
      <c r="H452" s="258">
        <v>809.26666666666665</v>
      </c>
      <c r="I452" s="258">
        <v>814.33333333333348</v>
      </c>
      <c r="J452" s="258">
        <v>820.7166666666667</v>
      </c>
      <c r="K452" s="257">
        <v>807.95</v>
      </c>
      <c r="L452" s="257">
        <v>796.5</v>
      </c>
      <c r="M452" s="257">
        <v>8.0521600000000007</v>
      </c>
      <c r="N452" s="1"/>
      <c r="O452" s="1"/>
    </row>
    <row r="453" spans="1:15" ht="12.75" customHeight="1">
      <c r="A453" s="30">
        <v>443</v>
      </c>
      <c r="B453" s="266" t="s">
        <v>275</v>
      </c>
      <c r="C453" s="257">
        <v>6830.35</v>
      </c>
      <c r="D453" s="258">
        <v>6846.5999999999995</v>
      </c>
      <c r="E453" s="258">
        <v>6805.7499999999991</v>
      </c>
      <c r="F453" s="258">
        <v>6781.15</v>
      </c>
      <c r="G453" s="258">
        <v>6740.2999999999993</v>
      </c>
      <c r="H453" s="258">
        <v>6871.1999999999989</v>
      </c>
      <c r="I453" s="258">
        <v>6912.0499999999993</v>
      </c>
      <c r="J453" s="258">
        <v>6936.6499999999987</v>
      </c>
      <c r="K453" s="257">
        <v>6887.45</v>
      </c>
      <c r="L453" s="257">
        <v>6822</v>
      </c>
      <c r="M453" s="257">
        <v>0.81118000000000001</v>
      </c>
      <c r="N453" s="1"/>
      <c r="O453" s="1"/>
    </row>
    <row r="454" spans="1:15" ht="12.75" customHeight="1">
      <c r="A454" s="30">
        <v>444</v>
      </c>
      <c r="B454" s="266" t="s">
        <v>837</v>
      </c>
      <c r="C454" s="257">
        <v>2251.65</v>
      </c>
      <c r="D454" s="258">
        <v>2266.3833333333332</v>
      </c>
      <c r="E454" s="258">
        <v>2235.2666666666664</v>
      </c>
      <c r="F454" s="258">
        <v>2218.8833333333332</v>
      </c>
      <c r="G454" s="258">
        <v>2187.7666666666664</v>
      </c>
      <c r="H454" s="258">
        <v>2282.7666666666664</v>
      </c>
      <c r="I454" s="258">
        <v>2313.8833333333332</v>
      </c>
      <c r="J454" s="258">
        <v>2330.2666666666664</v>
      </c>
      <c r="K454" s="257">
        <v>2297.5</v>
      </c>
      <c r="L454" s="257">
        <v>2250</v>
      </c>
      <c r="M454" s="257">
        <v>0.24157999999999999</v>
      </c>
      <c r="N454" s="1"/>
      <c r="O454" s="1"/>
    </row>
    <row r="455" spans="1:15" ht="12.75" customHeight="1">
      <c r="A455" s="30">
        <v>445</v>
      </c>
      <c r="B455" s="266" t="s">
        <v>491</v>
      </c>
      <c r="C455" s="257">
        <v>226.6</v>
      </c>
      <c r="D455" s="258">
        <v>227</v>
      </c>
      <c r="E455" s="258">
        <v>225.65</v>
      </c>
      <c r="F455" s="258">
        <v>224.70000000000002</v>
      </c>
      <c r="G455" s="258">
        <v>223.35000000000002</v>
      </c>
      <c r="H455" s="258">
        <v>227.95</v>
      </c>
      <c r="I455" s="258">
        <v>229.3</v>
      </c>
      <c r="J455" s="258">
        <v>230.24999999999997</v>
      </c>
      <c r="K455" s="257">
        <v>228.35</v>
      </c>
      <c r="L455" s="257">
        <v>226.05</v>
      </c>
      <c r="M455" s="257">
        <v>10.330859999999999</v>
      </c>
      <c r="N455" s="1"/>
      <c r="O455" s="1"/>
    </row>
    <row r="456" spans="1:15" ht="12.75" customHeight="1">
      <c r="A456" s="30">
        <v>446</v>
      </c>
      <c r="B456" s="266" t="s">
        <v>196</v>
      </c>
      <c r="C456" s="257">
        <v>417.2</v>
      </c>
      <c r="D456" s="258">
        <v>417.98333333333329</v>
      </c>
      <c r="E456" s="258">
        <v>414.56666666666661</v>
      </c>
      <c r="F456" s="258">
        <v>411.93333333333334</v>
      </c>
      <c r="G456" s="258">
        <v>408.51666666666665</v>
      </c>
      <c r="H456" s="258">
        <v>420.61666666666656</v>
      </c>
      <c r="I456" s="258">
        <v>424.03333333333319</v>
      </c>
      <c r="J456" s="258">
        <v>426.66666666666652</v>
      </c>
      <c r="K456" s="257">
        <v>421.4</v>
      </c>
      <c r="L456" s="257">
        <v>415.35</v>
      </c>
      <c r="M456" s="257">
        <v>95.399230000000003</v>
      </c>
      <c r="N456" s="1"/>
      <c r="O456" s="1"/>
    </row>
    <row r="457" spans="1:15" ht="12.75" customHeight="1">
      <c r="A457" s="30">
        <v>447</v>
      </c>
      <c r="B457" s="266" t="s">
        <v>197</v>
      </c>
      <c r="C457" s="257">
        <v>225.05</v>
      </c>
      <c r="D457" s="258">
        <v>225.7166666666667</v>
      </c>
      <c r="E457" s="258">
        <v>224.13333333333338</v>
      </c>
      <c r="F457" s="258">
        <v>223.2166666666667</v>
      </c>
      <c r="G457" s="258">
        <v>221.63333333333338</v>
      </c>
      <c r="H457" s="258">
        <v>226.63333333333338</v>
      </c>
      <c r="I457" s="258">
        <v>228.2166666666667</v>
      </c>
      <c r="J457" s="258">
        <v>229.13333333333338</v>
      </c>
      <c r="K457" s="257">
        <v>227.3</v>
      </c>
      <c r="L457" s="257">
        <v>224.8</v>
      </c>
      <c r="M457" s="257">
        <v>75.079750000000004</v>
      </c>
      <c r="N457" s="1"/>
      <c r="O457" s="1"/>
    </row>
    <row r="458" spans="1:15" ht="12.75" customHeight="1">
      <c r="A458" s="30">
        <v>448</v>
      </c>
      <c r="B458" s="266" t="s">
        <v>198</v>
      </c>
      <c r="C458" s="257">
        <v>111.85</v>
      </c>
      <c r="D458" s="258">
        <v>111.88333333333333</v>
      </c>
      <c r="E458" s="258">
        <v>110.76666666666665</v>
      </c>
      <c r="F458" s="258">
        <v>109.68333333333332</v>
      </c>
      <c r="G458" s="258">
        <v>108.56666666666665</v>
      </c>
      <c r="H458" s="258">
        <v>112.96666666666665</v>
      </c>
      <c r="I458" s="258">
        <v>114.08333333333333</v>
      </c>
      <c r="J458" s="258">
        <v>115.16666666666666</v>
      </c>
      <c r="K458" s="257">
        <v>113</v>
      </c>
      <c r="L458" s="257">
        <v>110.8</v>
      </c>
      <c r="M458" s="257">
        <v>324.16723999999999</v>
      </c>
      <c r="N458" s="1"/>
      <c r="O458" s="1"/>
    </row>
    <row r="459" spans="1:15" ht="12.75" customHeight="1">
      <c r="A459" s="30">
        <v>449</v>
      </c>
      <c r="B459" s="266" t="s">
        <v>791</v>
      </c>
      <c r="C459" s="257">
        <v>99.6</v>
      </c>
      <c r="D459" s="258">
        <v>100.36666666666667</v>
      </c>
      <c r="E459" s="258">
        <v>98.733333333333348</v>
      </c>
      <c r="F459" s="258">
        <v>97.866666666666674</v>
      </c>
      <c r="G459" s="258">
        <v>96.233333333333348</v>
      </c>
      <c r="H459" s="258">
        <v>101.23333333333335</v>
      </c>
      <c r="I459" s="258">
        <v>102.86666666666667</v>
      </c>
      <c r="J459" s="258">
        <v>103.73333333333335</v>
      </c>
      <c r="K459" s="257">
        <v>102</v>
      </c>
      <c r="L459" s="257">
        <v>99.5</v>
      </c>
      <c r="M459" s="257">
        <v>14.86281</v>
      </c>
      <c r="N459" s="1"/>
      <c r="O459" s="1"/>
    </row>
    <row r="460" spans="1:15" ht="12.75" customHeight="1">
      <c r="A460" s="30">
        <v>450</v>
      </c>
      <c r="B460" s="266" t="s">
        <v>492</v>
      </c>
      <c r="C460" s="257">
        <v>2442.35</v>
      </c>
      <c r="D460" s="258">
        <v>2464.1166666666668</v>
      </c>
      <c r="E460" s="258">
        <v>2408.2333333333336</v>
      </c>
      <c r="F460" s="258">
        <v>2374.1166666666668</v>
      </c>
      <c r="G460" s="258">
        <v>2318.2333333333336</v>
      </c>
      <c r="H460" s="258">
        <v>2498.2333333333336</v>
      </c>
      <c r="I460" s="258">
        <v>2554.1166666666668</v>
      </c>
      <c r="J460" s="258">
        <v>2588.2333333333336</v>
      </c>
      <c r="K460" s="257">
        <v>2520</v>
      </c>
      <c r="L460" s="257">
        <v>2430</v>
      </c>
      <c r="M460" s="257">
        <v>0.31502000000000002</v>
      </c>
      <c r="N460" s="1"/>
      <c r="O460" s="1"/>
    </row>
    <row r="461" spans="1:15" ht="12.75" customHeight="1">
      <c r="A461" s="30">
        <v>451</v>
      </c>
      <c r="B461" s="266" t="s">
        <v>200</v>
      </c>
      <c r="C461" s="257">
        <v>1074.1500000000001</v>
      </c>
      <c r="D461" s="258">
        <v>1075.6166666666668</v>
      </c>
      <c r="E461" s="258">
        <v>1068.8333333333335</v>
      </c>
      <c r="F461" s="258">
        <v>1063.5166666666667</v>
      </c>
      <c r="G461" s="258">
        <v>1056.7333333333333</v>
      </c>
      <c r="H461" s="258">
        <v>1080.9333333333336</v>
      </c>
      <c r="I461" s="258">
        <v>1087.7166666666669</v>
      </c>
      <c r="J461" s="258">
        <v>1093.0333333333338</v>
      </c>
      <c r="K461" s="257">
        <v>1082.4000000000001</v>
      </c>
      <c r="L461" s="257">
        <v>1070.3</v>
      </c>
      <c r="M461" s="257">
        <v>11.10431</v>
      </c>
      <c r="N461" s="1"/>
      <c r="O461" s="1"/>
    </row>
    <row r="462" spans="1:15" ht="12.75" customHeight="1">
      <c r="A462" s="30">
        <v>452</v>
      </c>
      <c r="B462" s="266" t="s">
        <v>871</v>
      </c>
      <c r="C462" s="257">
        <v>633.35</v>
      </c>
      <c r="D462" s="258">
        <v>633.61666666666667</v>
      </c>
      <c r="E462" s="258">
        <v>624.13333333333333</v>
      </c>
      <c r="F462" s="258">
        <v>614.91666666666663</v>
      </c>
      <c r="G462" s="258">
        <v>605.43333333333328</v>
      </c>
      <c r="H462" s="258">
        <v>642.83333333333337</v>
      </c>
      <c r="I462" s="258">
        <v>652.31666666666672</v>
      </c>
      <c r="J462" s="258">
        <v>661.53333333333342</v>
      </c>
      <c r="K462" s="257">
        <v>643.1</v>
      </c>
      <c r="L462" s="257">
        <v>624.4</v>
      </c>
      <c r="M462" s="257">
        <v>3.45614</v>
      </c>
      <c r="N462" s="1"/>
      <c r="O462" s="1"/>
    </row>
    <row r="463" spans="1:15" ht="12.75" customHeight="1">
      <c r="A463" s="30">
        <v>453</v>
      </c>
      <c r="B463" s="266" t="s">
        <v>493</v>
      </c>
      <c r="C463" s="257">
        <v>105.2</v>
      </c>
      <c r="D463" s="258">
        <v>105.93333333333334</v>
      </c>
      <c r="E463" s="258">
        <v>103.41666666666667</v>
      </c>
      <c r="F463" s="258">
        <v>101.63333333333334</v>
      </c>
      <c r="G463" s="258">
        <v>99.116666666666674</v>
      </c>
      <c r="H463" s="258">
        <v>107.71666666666667</v>
      </c>
      <c r="I463" s="258">
        <v>110.23333333333332</v>
      </c>
      <c r="J463" s="258">
        <v>112.01666666666667</v>
      </c>
      <c r="K463" s="257">
        <v>108.45</v>
      </c>
      <c r="L463" s="257">
        <v>104.15</v>
      </c>
      <c r="M463" s="257">
        <v>5.4309000000000003</v>
      </c>
      <c r="N463" s="1"/>
      <c r="O463" s="1"/>
    </row>
    <row r="464" spans="1:15" ht="12.75" customHeight="1">
      <c r="A464" s="30">
        <v>454</v>
      </c>
      <c r="B464" s="266" t="s">
        <v>181</v>
      </c>
      <c r="C464" s="257">
        <v>729.8</v>
      </c>
      <c r="D464" s="258">
        <v>721.19999999999993</v>
      </c>
      <c r="E464" s="258">
        <v>711.69999999999982</v>
      </c>
      <c r="F464" s="258">
        <v>693.59999999999991</v>
      </c>
      <c r="G464" s="258">
        <v>684.0999999999998</v>
      </c>
      <c r="H464" s="258">
        <v>739.29999999999984</v>
      </c>
      <c r="I464" s="258">
        <v>748.80000000000007</v>
      </c>
      <c r="J464" s="258">
        <v>766.89999999999986</v>
      </c>
      <c r="K464" s="257">
        <v>730.7</v>
      </c>
      <c r="L464" s="257">
        <v>703.1</v>
      </c>
      <c r="M464" s="257">
        <v>13.28956</v>
      </c>
      <c r="N464" s="1"/>
      <c r="O464" s="1"/>
    </row>
    <row r="465" spans="1:15" ht="12.75" customHeight="1">
      <c r="A465" s="30">
        <v>455</v>
      </c>
      <c r="B465" s="266" t="s">
        <v>494</v>
      </c>
      <c r="C465" s="257">
        <v>2062.5</v>
      </c>
      <c r="D465" s="258">
        <v>2064.1666666666665</v>
      </c>
      <c r="E465" s="258">
        <v>2049.3833333333332</v>
      </c>
      <c r="F465" s="258">
        <v>2036.2666666666669</v>
      </c>
      <c r="G465" s="258">
        <v>2021.4833333333336</v>
      </c>
      <c r="H465" s="258">
        <v>2077.2833333333328</v>
      </c>
      <c r="I465" s="258">
        <v>2092.0666666666666</v>
      </c>
      <c r="J465" s="258">
        <v>2105.1833333333325</v>
      </c>
      <c r="K465" s="257">
        <v>2078.9499999999998</v>
      </c>
      <c r="L465" s="257">
        <v>2051.0500000000002</v>
      </c>
      <c r="M465" s="257">
        <v>0.23032</v>
      </c>
      <c r="N465" s="1"/>
      <c r="O465" s="1"/>
    </row>
    <row r="466" spans="1:15" ht="12.75" customHeight="1">
      <c r="A466" s="30">
        <v>456</v>
      </c>
      <c r="B466" s="266" t="s">
        <v>495</v>
      </c>
      <c r="C466" s="257">
        <v>639.1</v>
      </c>
      <c r="D466" s="258">
        <v>641.61666666666667</v>
      </c>
      <c r="E466" s="258">
        <v>633.38333333333333</v>
      </c>
      <c r="F466" s="258">
        <v>627.66666666666663</v>
      </c>
      <c r="G466" s="258">
        <v>619.43333333333328</v>
      </c>
      <c r="H466" s="258">
        <v>647.33333333333337</v>
      </c>
      <c r="I466" s="258">
        <v>655.56666666666672</v>
      </c>
      <c r="J466" s="258">
        <v>661.28333333333342</v>
      </c>
      <c r="K466" s="257">
        <v>649.85</v>
      </c>
      <c r="L466" s="257">
        <v>635.9</v>
      </c>
      <c r="M466" s="257">
        <v>0.20316000000000001</v>
      </c>
      <c r="N466" s="1"/>
      <c r="O466" s="1"/>
    </row>
    <row r="467" spans="1:15" ht="12.75" customHeight="1">
      <c r="A467" s="30">
        <v>457</v>
      </c>
      <c r="B467" s="266" t="s">
        <v>496</v>
      </c>
      <c r="C467" s="257">
        <v>3537.05</v>
      </c>
      <c r="D467" s="258">
        <v>3539.0166666666664</v>
      </c>
      <c r="E467" s="258">
        <v>3508.0333333333328</v>
      </c>
      <c r="F467" s="258">
        <v>3479.0166666666664</v>
      </c>
      <c r="G467" s="258">
        <v>3448.0333333333328</v>
      </c>
      <c r="H467" s="258">
        <v>3568.0333333333328</v>
      </c>
      <c r="I467" s="258">
        <v>3599.0166666666664</v>
      </c>
      <c r="J467" s="258">
        <v>3628.0333333333328</v>
      </c>
      <c r="K467" s="257">
        <v>3570</v>
      </c>
      <c r="L467" s="257">
        <v>3510</v>
      </c>
      <c r="M467" s="257">
        <v>0.64641000000000004</v>
      </c>
      <c r="N467" s="1"/>
      <c r="O467" s="1"/>
    </row>
    <row r="468" spans="1:15" ht="12.75" customHeight="1">
      <c r="A468" s="30">
        <v>458</v>
      </c>
      <c r="B468" s="266" t="s">
        <v>201</v>
      </c>
      <c r="C468" s="257">
        <v>2583.5</v>
      </c>
      <c r="D468" s="258">
        <v>2592.0499999999997</v>
      </c>
      <c r="E468" s="258">
        <v>2570.1999999999994</v>
      </c>
      <c r="F468" s="258">
        <v>2556.8999999999996</v>
      </c>
      <c r="G468" s="258">
        <v>2535.0499999999993</v>
      </c>
      <c r="H468" s="258">
        <v>2605.3499999999995</v>
      </c>
      <c r="I468" s="258">
        <v>2627.2</v>
      </c>
      <c r="J468" s="258">
        <v>2640.4999999999995</v>
      </c>
      <c r="K468" s="257">
        <v>2613.9</v>
      </c>
      <c r="L468" s="257">
        <v>2578.75</v>
      </c>
      <c r="M468" s="257">
        <v>6.4828799999999998</v>
      </c>
      <c r="N468" s="1"/>
      <c r="O468" s="1"/>
    </row>
    <row r="469" spans="1:15" ht="12.75" customHeight="1">
      <c r="A469" s="30">
        <v>459</v>
      </c>
      <c r="B469" s="266" t="s">
        <v>202</v>
      </c>
      <c r="C469" s="257">
        <v>1624.1</v>
      </c>
      <c r="D469" s="258">
        <v>1627.6833333333334</v>
      </c>
      <c r="E469" s="258">
        <v>1617.4166666666667</v>
      </c>
      <c r="F469" s="258">
        <v>1610.7333333333333</v>
      </c>
      <c r="G469" s="258">
        <v>1600.4666666666667</v>
      </c>
      <c r="H469" s="258">
        <v>1634.3666666666668</v>
      </c>
      <c r="I469" s="258">
        <v>1644.6333333333332</v>
      </c>
      <c r="J469" s="258">
        <v>1651.3166666666668</v>
      </c>
      <c r="K469" s="257">
        <v>1637.95</v>
      </c>
      <c r="L469" s="257">
        <v>1621</v>
      </c>
      <c r="M469" s="257">
        <v>0.68540000000000001</v>
      </c>
      <c r="N469" s="1"/>
      <c r="O469" s="1"/>
    </row>
    <row r="470" spans="1:15" ht="12.75" customHeight="1">
      <c r="A470" s="30">
        <v>460</v>
      </c>
      <c r="B470" s="266" t="s">
        <v>203</v>
      </c>
      <c r="C470" s="257">
        <v>540.45000000000005</v>
      </c>
      <c r="D470" s="258">
        <v>541.88333333333333</v>
      </c>
      <c r="E470" s="258">
        <v>537.81666666666661</v>
      </c>
      <c r="F470" s="258">
        <v>535.18333333333328</v>
      </c>
      <c r="G470" s="258">
        <v>531.11666666666656</v>
      </c>
      <c r="H470" s="258">
        <v>544.51666666666665</v>
      </c>
      <c r="I470" s="258">
        <v>548.58333333333348</v>
      </c>
      <c r="J470" s="258">
        <v>551.2166666666667</v>
      </c>
      <c r="K470" s="257">
        <v>545.95000000000005</v>
      </c>
      <c r="L470" s="257">
        <v>539.25</v>
      </c>
      <c r="M470" s="257">
        <v>5.2258399999999998</v>
      </c>
      <c r="N470" s="1"/>
      <c r="O470" s="1"/>
    </row>
    <row r="471" spans="1:15" ht="12.75" customHeight="1">
      <c r="A471" s="30">
        <v>461</v>
      </c>
      <c r="B471" s="266" t="s">
        <v>620</v>
      </c>
      <c r="C471" s="257">
        <v>664.6</v>
      </c>
      <c r="D471" s="258">
        <v>666.63333333333333</v>
      </c>
      <c r="E471" s="258">
        <v>659.51666666666665</v>
      </c>
      <c r="F471" s="258">
        <v>654.43333333333328</v>
      </c>
      <c r="G471" s="258">
        <v>647.31666666666661</v>
      </c>
      <c r="H471" s="258">
        <v>671.7166666666667</v>
      </c>
      <c r="I471" s="258">
        <v>678.83333333333326</v>
      </c>
      <c r="J471" s="258">
        <v>683.91666666666674</v>
      </c>
      <c r="K471" s="257">
        <v>673.75</v>
      </c>
      <c r="L471" s="257">
        <v>661.55</v>
      </c>
      <c r="M471" s="257">
        <v>0.16758000000000001</v>
      </c>
      <c r="N471" s="1"/>
      <c r="O471" s="1"/>
    </row>
    <row r="472" spans="1:15" ht="12.75" customHeight="1">
      <c r="A472" s="30">
        <v>462</v>
      </c>
      <c r="B472" s="266" t="s">
        <v>204</v>
      </c>
      <c r="C472" s="257">
        <v>1458.1</v>
      </c>
      <c r="D472" s="258">
        <v>1456.45</v>
      </c>
      <c r="E472" s="258">
        <v>1446.45</v>
      </c>
      <c r="F472" s="258">
        <v>1434.8</v>
      </c>
      <c r="G472" s="258">
        <v>1424.8</v>
      </c>
      <c r="H472" s="258">
        <v>1468.1000000000001</v>
      </c>
      <c r="I472" s="258">
        <v>1478.1000000000001</v>
      </c>
      <c r="J472" s="258">
        <v>1489.7500000000002</v>
      </c>
      <c r="K472" s="257">
        <v>1466.45</v>
      </c>
      <c r="L472" s="257">
        <v>1444.8</v>
      </c>
      <c r="M472" s="257">
        <v>3.2577400000000001</v>
      </c>
      <c r="N472" s="1"/>
      <c r="O472" s="1"/>
    </row>
    <row r="473" spans="1:15" ht="12.75" customHeight="1">
      <c r="A473" s="30">
        <v>463</v>
      </c>
      <c r="B473" s="266" t="s">
        <v>497</v>
      </c>
      <c r="C473" s="257">
        <v>36.9</v>
      </c>
      <c r="D473" s="258">
        <v>36.75</v>
      </c>
      <c r="E473" s="258">
        <v>36.35</v>
      </c>
      <c r="F473" s="258">
        <v>35.800000000000004</v>
      </c>
      <c r="G473" s="258">
        <v>35.400000000000006</v>
      </c>
      <c r="H473" s="258">
        <v>37.299999999999997</v>
      </c>
      <c r="I473" s="258">
        <v>37.700000000000003</v>
      </c>
      <c r="J473" s="258">
        <v>38.249999999999993</v>
      </c>
      <c r="K473" s="257">
        <v>37.15</v>
      </c>
      <c r="L473" s="257">
        <v>36.200000000000003</v>
      </c>
      <c r="M473" s="257">
        <v>48.096020000000003</v>
      </c>
      <c r="N473" s="1"/>
      <c r="O473" s="1"/>
    </row>
    <row r="474" spans="1:15" ht="12.75" customHeight="1">
      <c r="A474" s="30">
        <v>464</v>
      </c>
      <c r="B474" s="266" t="s">
        <v>838</v>
      </c>
      <c r="C474" s="257">
        <v>282.05</v>
      </c>
      <c r="D474" s="258">
        <v>281.51666666666665</v>
      </c>
      <c r="E474" s="258">
        <v>275.7833333333333</v>
      </c>
      <c r="F474" s="258">
        <v>269.51666666666665</v>
      </c>
      <c r="G474" s="258">
        <v>263.7833333333333</v>
      </c>
      <c r="H474" s="258">
        <v>287.7833333333333</v>
      </c>
      <c r="I474" s="258">
        <v>293.51666666666665</v>
      </c>
      <c r="J474" s="258">
        <v>299.7833333333333</v>
      </c>
      <c r="K474" s="257">
        <v>287.25</v>
      </c>
      <c r="L474" s="257">
        <v>275.25</v>
      </c>
      <c r="M474" s="257">
        <v>186.14836</v>
      </c>
      <c r="N474" s="1"/>
      <c r="O474" s="1"/>
    </row>
    <row r="475" spans="1:15" ht="12.75" customHeight="1">
      <c r="A475" s="30">
        <v>465</v>
      </c>
      <c r="B475" s="266" t="s">
        <v>498</v>
      </c>
      <c r="C475" s="257">
        <v>299.89999999999998</v>
      </c>
      <c r="D475" s="258">
        <v>296.58333333333331</v>
      </c>
      <c r="E475" s="258">
        <v>291.56666666666661</v>
      </c>
      <c r="F475" s="258">
        <v>283.23333333333329</v>
      </c>
      <c r="G475" s="258">
        <v>278.21666666666658</v>
      </c>
      <c r="H475" s="258">
        <v>304.91666666666663</v>
      </c>
      <c r="I475" s="258">
        <v>309.93333333333339</v>
      </c>
      <c r="J475" s="258">
        <v>318.26666666666665</v>
      </c>
      <c r="K475" s="257">
        <v>301.60000000000002</v>
      </c>
      <c r="L475" s="257">
        <v>288.25</v>
      </c>
      <c r="M475" s="257">
        <v>14.679460000000001</v>
      </c>
      <c r="N475" s="1"/>
      <c r="O475" s="1"/>
    </row>
    <row r="476" spans="1:15" ht="12.75" customHeight="1">
      <c r="A476" s="30">
        <v>466</v>
      </c>
      <c r="B476" s="266" t="s">
        <v>499</v>
      </c>
      <c r="C476" s="257">
        <v>2898.2</v>
      </c>
      <c r="D476" s="258">
        <v>2902.0333333333333</v>
      </c>
      <c r="E476" s="258">
        <v>2851.1666666666665</v>
      </c>
      <c r="F476" s="258">
        <v>2804.1333333333332</v>
      </c>
      <c r="G476" s="258">
        <v>2753.2666666666664</v>
      </c>
      <c r="H476" s="258">
        <v>2949.0666666666666</v>
      </c>
      <c r="I476" s="258">
        <v>2999.9333333333334</v>
      </c>
      <c r="J476" s="258">
        <v>3046.9666666666667</v>
      </c>
      <c r="K476" s="257">
        <v>2952.9</v>
      </c>
      <c r="L476" s="257">
        <v>2855</v>
      </c>
      <c r="M476" s="257">
        <v>2.5485099999999998</v>
      </c>
      <c r="N476" s="1"/>
      <c r="O476" s="1"/>
    </row>
    <row r="477" spans="1:15" ht="12.75" customHeight="1">
      <c r="A477" s="30">
        <v>467</v>
      </c>
      <c r="B477" s="266" t="s">
        <v>500</v>
      </c>
      <c r="C477" s="257">
        <v>575.54999999999995</v>
      </c>
      <c r="D477" s="258">
        <v>580.2833333333333</v>
      </c>
      <c r="E477" s="258">
        <v>570.26666666666665</v>
      </c>
      <c r="F477" s="258">
        <v>564.98333333333335</v>
      </c>
      <c r="G477" s="258">
        <v>554.9666666666667</v>
      </c>
      <c r="H477" s="258">
        <v>585.56666666666661</v>
      </c>
      <c r="I477" s="258">
        <v>595.58333333333326</v>
      </c>
      <c r="J477" s="258">
        <v>600.86666666666656</v>
      </c>
      <c r="K477" s="257">
        <v>590.29999999999995</v>
      </c>
      <c r="L477" s="257">
        <v>575</v>
      </c>
      <c r="M477" s="257">
        <v>2.37581</v>
      </c>
      <c r="N477" s="1"/>
      <c r="O477" s="1"/>
    </row>
    <row r="478" spans="1:15" ht="12.75" customHeight="1">
      <c r="A478" s="30">
        <v>468</v>
      </c>
      <c r="B478" s="266" t="s">
        <v>872</v>
      </c>
      <c r="C478" s="257">
        <v>534.15</v>
      </c>
      <c r="D478" s="258">
        <v>535.13333333333333</v>
      </c>
      <c r="E478" s="258">
        <v>529.01666666666665</v>
      </c>
      <c r="F478" s="258">
        <v>523.88333333333333</v>
      </c>
      <c r="G478" s="258">
        <v>517.76666666666665</v>
      </c>
      <c r="H478" s="258">
        <v>540.26666666666665</v>
      </c>
      <c r="I478" s="258">
        <v>546.38333333333321</v>
      </c>
      <c r="J478" s="258">
        <v>551.51666666666665</v>
      </c>
      <c r="K478" s="257">
        <v>541.25</v>
      </c>
      <c r="L478" s="257">
        <v>530</v>
      </c>
      <c r="M478" s="257">
        <v>3.8455699999999999</v>
      </c>
      <c r="N478" s="1"/>
      <c r="O478" s="1"/>
    </row>
    <row r="479" spans="1:15" ht="12.75" customHeight="1">
      <c r="A479" s="30">
        <v>469</v>
      </c>
      <c r="B479" s="266" t="s">
        <v>208</v>
      </c>
      <c r="C479" s="257">
        <v>777.85</v>
      </c>
      <c r="D479" s="258">
        <v>778.01666666666677</v>
      </c>
      <c r="E479" s="258">
        <v>773.13333333333355</v>
      </c>
      <c r="F479" s="258">
        <v>768.41666666666674</v>
      </c>
      <c r="G479" s="258">
        <v>763.53333333333353</v>
      </c>
      <c r="H479" s="258">
        <v>782.73333333333358</v>
      </c>
      <c r="I479" s="258">
        <v>787.61666666666679</v>
      </c>
      <c r="J479" s="258">
        <v>792.3333333333336</v>
      </c>
      <c r="K479" s="257">
        <v>782.9</v>
      </c>
      <c r="L479" s="257">
        <v>773.3</v>
      </c>
      <c r="M479" s="257">
        <v>15.00182</v>
      </c>
      <c r="N479" s="1"/>
      <c r="O479" s="1"/>
    </row>
    <row r="480" spans="1:15" ht="12.75" customHeight="1">
      <c r="A480" s="30">
        <v>470</v>
      </c>
      <c r="B480" s="266" t="s">
        <v>501</v>
      </c>
      <c r="C480" s="257">
        <v>784.55</v>
      </c>
      <c r="D480" s="258">
        <v>788.51666666666677</v>
      </c>
      <c r="E480" s="258">
        <v>779.03333333333353</v>
      </c>
      <c r="F480" s="258">
        <v>773.51666666666677</v>
      </c>
      <c r="G480" s="258">
        <v>764.03333333333353</v>
      </c>
      <c r="H480" s="258">
        <v>794.03333333333353</v>
      </c>
      <c r="I480" s="258">
        <v>803.51666666666688</v>
      </c>
      <c r="J480" s="258">
        <v>809.03333333333353</v>
      </c>
      <c r="K480" s="257">
        <v>798</v>
      </c>
      <c r="L480" s="257">
        <v>783</v>
      </c>
      <c r="M480" s="257">
        <v>0.52634000000000003</v>
      </c>
      <c r="N480" s="1"/>
      <c r="O480" s="1"/>
    </row>
    <row r="481" spans="1:15" ht="12.75" customHeight="1">
      <c r="A481" s="30">
        <v>471</v>
      </c>
      <c r="B481" s="266" t="s">
        <v>207</v>
      </c>
      <c r="C481" s="257">
        <v>7179.05</v>
      </c>
      <c r="D481" s="258">
        <v>7184.2166666666672</v>
      </c>
      <c r="E481" s="258">
        <v>7148.8333333333339</v>
      </c>
      <c r="F481" s="258">
        <v>7118.6166666666668</v>
      </c>
      <c r="G481" s="258">
        <v>7083.2333333333336</v>
      </c>
      <c r="H481" s="258">
        <v>7214.4333333333343</v>
      </c>
      <c r="I481" s="258">
        <v>7249.8166666666675</v>
      </c>
      <c r="J481" s="258">
        <v>7280.0333333333347</v>
      </c>
      <c r="K481" s="257">
        <v>7219.6</v>
      </c>
      <c r="L481" s="257">
        <v>7154</v>
      </c>
      <c r="M481" s="257">
        <v>2.6282700000000001</v>
      </c>
      <c r="N481" s="1"/>
      <c r="O481" s="1"/>
    </row>
    <row r="482" spans="1:15" ht="12.75" customHeight="1">
      <c r="A482" s="30">
        <v>472</v>
      </c>
      <c r="B482" s="266" t="s">
        <v>276</v>
      </c>
      <c r="C482" s="257">
        <v>88.5</v>
      </c>
      <c r="D482" s="258">
        <v>87.666666666666671</v>
      </c>
      <c r="E482" s="258">
        <v>85.933333333333337</v>
      </c>
      <c r="F482" s="258">
        <v>83.36666666666666</v>
      </c>
      <c r="G482" s="258">
        <v>81.633333333333326</v>
      </c>
      <c r="H482" s="258">
        <v>90.233333333333348</v>
      </c>
      <c r="I482" s="258">
        <v>91.966666666666669</v>
      </c>
      <c r="J482" s="258">
        <v>94.53333333333336</v>
      </c>
      <c r="K482" s="257">
        <v>89.4</v>
      </c>
      <c r="L482" s="257">
        <v>85.1</v>
      </c>
      <c r="M482" s="257">
        <v>335.16962999999998</v>
      </c>
      <c r="N482" s="1"/>
      <c r="O482" s="1"/>
    </row>
    <row r="483" spans="1:15" ht="12.75" customHeight="1">
      <c r="A483" s="30">
        <v>473</v>
      </c>
      <c r="B483" s="266" t="s">
        <v>206</v>
      </c>
      <c r="C483" s="257">
        <v>1765.8</v>
      </c>
      <c r="D483" s="258">
        <v>1763.3666666666668</v>
      </c>
      <c r="E483" s="258">
        <v>1743.7833333333335</v>
      </c>
      <c r="F483" s="258">
        <v>1721.7666666666667</v>
      </c>
      <c r="G483" s="258">
        <v>1702.1833333333334</v>
      </c>
      <c r="H483" s="258">
        <v>1785.3833333333337</v>
      </c>
      <c r="I483" s="258">
        <v>1804.9666666666667</v>
      </c>
      <c r="J483" s="258">
        <v>1826.9833333333338</v>
      </c>
      <c r="K483" s="257">
        <v>1782.95</v>
      </c>
      <c r="L483" s="257">
        <v>1741.35</v>
      </c>
      <c r="M483" s="257">
        <v>5.05335</v>
      </c>
      <c r="N483" s="1"/>
      <c r="O483" s="1"/>
    </row>
    <row r="484" spans="1:15" ht="12.75" customHeight="1">
      <c r="A484" s="30">
        <v>474</v>
      </c>
      <c r="B484" s="271" t="s">
        <v>154</v>
      </c>
      <c r="C484" s="272">
        <v>941.85</v>
      </c>
      <c r="D484" s="272">
        <v>941.2833333333333</v>
      </c>
      <c r="E484" s="272">
        <v>935.56666666666661</v>
      </c>
      <c r="F484" s="272">
        <v>929.2833333333333</v>
      </c>
      <c r="G484" s="272">
        <v>923.56666666666661</v>
      </c>
      <c r="H484" s="272">
        <v>947.56666666666661</v>
      </c>
      <c r="I484" s="272">
        <v>953.2833333333333</v>
      </c>
      <c r="J484" s="271">
        <v>959.56666666666661</v>
      </c>
      <c r="K484" s="271">
        <v>947</v>
      </c>
      <c r="L484" s="271">
        <v>935</v>
      </c>
      <c r="M484" s="230">
        <v>8.6708700000000007</v>
      </c>
      <c r="N484" s="1"/>
      <c r="O484" s="1"/>
    </row>
    <row r="485" spans="1:15" ht="12.75" customHeight="1">
      <c r="A485" s="30">
        <v>475</v>
      </c>
      <c r="B485" s="271" t="s">
        <v>277</v>
      </c>
      <c r="C485" s="272">
        <v>249.3</v>
      </c>
      <c r="D485" s="272">
        <v>249.75</v>
      </c>
      <c r="E485" s="272">
        <v>248.55</v>
      </c>
      <c r="F485" s="272">
        <v>247.8</v>
      </c>
      <c r="G485" s="272">
        <v>246.60000000000002</v>
      </c>
      <c r="H485" s="272">
        <v>250.5</v>
      </c>
      <c r="I485" s="272">
        <v>251.7</v>
      </c>
      <c r="J485" s="271">
        <v>252.45</v>
      </c>
      <c r="K485" s="271">
        <v>250.95</v>
      </c>
      <c r="L485" s="271">
        <v>249</v>
      </c>
      <c r="M485" s="230">
        <v>0.43684000000000001</v>
      </c>
      <c r="N485" s="1"/>
      <c r="O485" s="1"/>
    </row>
    <row r="486" spans="1:15" ht="12.75" customHeight="1">
      <c r="A486" s="30">
        <v>476</v>
      </c>
      <c r="B486" s="271" t="s">
        <v>502</v>
      </c>
      <c r="C486" s="257">
        <v>2832.95</v>
      </c>
      <c r="D486" s="258">
        <v>2819.5666666666671</v>
      </c>
      <c r="E486" s="258">
        <v>2792.1833333333343</v>
      </c>
      <c r="F486" s="258">
        <v>2751.4166666666674</v>
      </c>
      <c r="G486" s="258">
        <v>2724.0333333333347</v>
      </c>
      <c r="H486" s="258">
        <v>2860.3333333333339</v>
      </c>
      <c r="I486" s="258">
        <v>2887.7166666666662</v>
      </c>
      <c r="J486" s="258">
        <v>2928.4833333333336</v>
      </c>
      <c r="K486" s="257">
        <v>2846.95</v>
      </c>
      <c r="L486" s="257">
        <v>2778.8</v>
      </c>
      <c r="M486" s="257">
        <v>0.66979999999999995</v>
      </c>
      <c r="N486" s="1"/>
      <c r="O486" s="1"/>
    </row>
    <row r="487" spans="1:15" ht="12.75" customHeight="1">
      <c r="A487" s="30">
        <v>477</v>
      </c>
      <c r="B487" s="271" t="s">
        <v>503</v>
      </c>
      <c r="C487" s="272">
        <v>707.3</v>
      </c>
      <c r="D487" s="272">
        <v>708.65</v>
      </c>
      <c r="E487" s="272">
        <v>703.69999999999993</v>
      </c>
      <c r="F487" s="272">
        <v>700.09999999999991</v>
      </c>
      <c r="G487" s="272">
        <v>695.14999999999986</v>
      </c>
      <c r="H487" s="272">
        <v>712.25</v>
      </c>
      <c r="I487" s="272">
        <v>717.2</v>
      </c>
      <c r="J487" s="271">
        <v>720.80000000000007</v>
      </c>
      <c r="K487" s="271">
        <v>713.6</v>
      </c>
      <c r="L487" s="271">
        <v>705.05</v>
      </c>
      <c r="M487" s="230">
        <v>0.94840999999999998</v>
      </c>
      <c r="N487" s="1"/>
      <c r="O487" s="1"/>
    </row>
    <row r="488" spans="1:15" ht="12.75" customHeight="1">
      <c r="A488" s="30">
        <v>478</v>
      </c>
      <c r="B488" s="271" t="s">
        <v>504</v>
      </c>
      <c r="C488" s="257">
        <v>340.85</v>
      </c>
      <c r="D488" s="258">
        <v>340.95</v>
      </c>
      <c r="E488" s="258">
        <v>336.9</v>
      </c>
      <c r="F488" s="258">
        <v>332.95</v>
      </c>
      <c r="G488" s="258">
        <v>328.9</v>
      </c>
      <c r="H488" s="258">
        <v>344.9</v>
      </c>
      <c r="I488" s="258">
        <v>348.95000000000005</v>
      </c>
      <c r="J488" s="258">
        <v>352.9</v>
      </c>
      <c r="K488" s="257">
        <v>345</v>
      </c>
      <c r="L488" s="257">
        <v>337</v>
      </c>
      <c r="M488" s="257">
        <v>0.86031999999999997</v>
      </c>
      <c r="N488" s="1"/>
      <c r="O488" s="1"/>
    </row>
    <row r="489" spans="1:15" ht="12.75" customHeight="1">
      <c r="A489" s="30">
        <v>479</v>
      </c>
      <c r="B489" s="271" t="s">
        <v>505</v>
      </c>
      <c r="C489" s="272">
        <v>337.5</v>
      </c>
      <c r="D489" s="272">
        <v>339.95</v>
      </c>
      <c r="E489" s="258">
        <v>332.04999999999995</v>
      </c>
      <c r="F489" s="258">
        <v>326.59999999999997</v>
      </c>
      <c r="G489" s="258">
        <v>318.69999999999993</v>
      </c>
      <c r="H489" s="258">
        <v>345.4</v>
      </c>
      <c r="I489" s="258">
        <v>353.29999999999995</v>
      </c>
      <c r="J489" s="258">
        <v>358.75</v>
      </c>
      <c r="K489" s="257">
        <v>347.85</v>
      </c>
      <c r="L489" s="257">
        <v>334.5</v>
      </c>
      <c r="M489" s="257">
        <v>2.8406699999999998</v>
      </c>
      <c r="N489" s="1"/>
      <c r="O489" s="1"/>
    </row>
    <row r="490" spans="1:15" ht="12.75" customHeight="1">
      <c r="A490" s="30">
        <v>480</v>
      </c>
      <c r="B490" s="271" t="s">
        <v>506</v>
      </c>
      <c r="C490" s="257">
        <v>290.14999999999998</v>
      </c>
      <c r="D490" s="258">
        <v>291.01666666666665</v>
      </c>
      <c r="E490" s="258">
        <v>288.13333333333333</v>
      </c>
      <c r="F490" s="258">
        <v>286.11666666666667</v>
      </c>
      <c r="G490" s="258">
        <v>283.23333333333335</v>
      </c>
      <c r="H490" s="258">
        <v>293.0333333333333</v>
      </c>
      <c r="I490" s="258">
        <v>295.91666666666663</v>
      </c>
      <c r="J490" s="258">
        <v>297.93333333333328</v>
      </c>
      <c r="K490" s="257">
        <v>293.89999999999998</v>
      </c>
      <c r="L490" s="257">
        <v>289</v>
      </c>
      <c r="M490" s="257">
        <v>0.83942000000000005</v>
      </c>
      <c r="N490" s="1"/>
      <c r="O490" s="1"/>
    </row>
    <row r="491" spans="1:15" ht="12.75" customHeight="1">
      <c r="A491" s="30">
        <v>481</v>
      </c>
      <c r="B491" s="271" t="s">
        <v>278</v>
      </c>
      <c r="C491" s="272">
        <v>1366.75</v>
      </c>
      <c r="D491" s="272">
        <v>1352.4666666666667</v>
      </c>
      <c r="E491" s="258">
        <v>1324.9333333333334</v>
      </c>
      <c r="F491" s="258">
        <v>1283.1166666666668</v>
      </c>
      <c r="G491" s="258">
        <v>1255.5833333333335</v>
      </c>
      <c r="H491" s="258">
        <v>1394.2833333333333</v>
      </c>
      <c r="I491" s="258">
        <v>1421.8166666666666</v>
      </c>
      <c r="J491" s="258">
        <v>1463.6333333333332</v>
      </c>
      <c r="K491" s="257">
        <v>1380</v>
      </c>
      <c r="L491" s="257">
        <v>1310.6500000000001</v>
      </c>
      <c r="M491" s="257">
        <v>21.4663</v>
      </c>
      <c r="N491" s="1"/>
      <c r="O491" s="1"/>
    </row>
    <row r="492" spans="1:15" ht="12.75" customHeight="1">
      <c r="A492" s="30">
        <v>482</v>
      </c>
      <c r="B492" s="230" t="s">
        <v>873</v>
      </c>
      <c r="C492" s="257">
        <v>1337.2</v>
      </c>
      <c r="D492" s="258">
        <v>1340.2333333333333</v>
      </c>
      <c r="E492" s="258">
        <v>1325.0166666666667</v>
      </c>
      <c r="F492" s="258">
        <v>1312.8333333333333</v>
      </c>
      <c r="G492" s="258">
        <v>1297.6166666666666</v>
      </c>
      <c r="H492" s="258">
        <v>1352.4166666666667</v>
      </c>
      <c r="I492" s="258">
        <v>1367.6333333333334</v>
      </c>
      <c r="J492" s="258">
        <v>1379.8166666666668</v>
      </c>
      <c r="K492" s="257">
        <v>1355.45</v>
      </c>
      <c r="L492" s="257">
        <v>1328.05</v>
      </c>
      <c r="M492" s="257">
        <v>0.20887</v>
      </c>
      <c r="N492" s="1"/>
      <c r="O492" s="1"/>
    </row>
    <row r="493" spans="1:15" ht="12.75" customHeight="1">
      <c r="A493" s="30">
        <v>483</v>
      </c>
      <c r="B493" s="230" t="s">
        <v>209</v>
      </c>
      <c r="C493" s="272">
        <v>313.85000000000002</v>
      </c>
      <c r="D493" s="272">
        <v>313.81666666666666</v>
      </c>
      <c r="E493" s="258">
        <v>311.13333333333333</v>
      </c>
      <c r="F493" s="258">
        <v>308.41666666666669</v>
      </c>
      <c r="G493" s="258">
        <v>305.73333333333335</v>
      </c>
      <c r="H493" s="258">
        <v>316.5333333333333</v>
      </c>
      <c r="I493" s="258">
        <v>319.21666666666658</v>
      </c>
      <c r="J493" s="258">
        <v>321.93333333333328</v>
      </c>
      <c r="K493" s="257">
        <v>316.5</v>
      </c>
      <c r="L493" s="257">
        <v>311.10000000000002</v>
      </c>
      <c r="M493" s="257">
        <v>57.635910000000003</v>
      </c>
      <c r="N493" s="1"/>
      <c r="O493" s="1"/>
    </row>
    <row r="494" spans="1:15" ht="12.75" customHeight="1">
      <c r="A494" s="30">
        <v>484</v>
      </c>
      <c r="B494" s="230" t="s">
        <v>839</v>
      </c>
      <c r="C494" s="257">
        <v>438.9</v>
      </c>
      <c r="D494" s="258">
        <v>441.63333333333327</v>
      </c>
      <c r="E494" s="258">
        <v>432.81666666666655</v>
      </c>
      <c r="F494" s="258">
        <v>426.73333333333329</v>
      </c>
      <c r="G494" s="258">
        <v>417.91666666666657</v>
      </c>
      <c r="H494" s="258">
        <v>447.71666666666653</v>
      </c>
      <c r="I494" s="258">
        <v>456.53333333333325</v>
      </c>
      <c r="J494" s="258">
        <v>462.6166666666665</v>
      </c>
      <c r="K494" s="257">
        <v>450.45</v>
      </c>
      <c r="L494" s="257">
        <v>435.55</v>
      </c>
      <c r="M494" s="257">
        <v>0.68450999999999995</v>
      </c>
      <c r="N494" s="1"/>
      <c r="O494" s="1"/>
    </row>
    <row r="495" spans="1:15" ht="12.75" customHeight="1">
      <c r="A495" s="30">
        <v>485</v>
      </c>
      <c r="B495" s="230" t="s">
        <v>507</v>
      </c>
      <c r="C495" s="272">
        <v>2114.4499999999998</v>
      </c>
      <c r="D495" s="272">
        <v>2122.7666666666664</v>
      </c>
      <c r="E495" s="258">
        <v>2100.2833333333328</v>
      </c>
      <c r="F495" s="258">
        <v>2086.1166666666663</v>
      </c>
      <c r="G495" s="258">
        <v>2063.6333333333328</v>
      </c>
      <c r="H495" s="258">
        <v>2136.9333333333329</v>
      </c>
      <c r="I495" s="258">
        <v>2159.4166666666665</v>
      </c>
      <c r="J495" s="258">
        <v>2173.583333333333</v>
      </c>
      <c r="K495" s="257">
        <v>2145.25</v>
      </c>
      <c r="L495" s="257">
        <v>2108.6</v>
      </c>
      <c r="M495" s="257">
        <v>0.16728000000000001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2">
        <v>8</v>
      </c>
      <c r="D496" s="272">
        <v>8.0166666666666675</v>
      </c>
      <c r="E496" s="258">
        <v>7.9833333333333343</v>
      </c>
      <c r="F496" s="258">
        <v>7.9666666666666668</v>
      </c>
      <c r="G496" s="258">
        <v>7.9333333333333336</v>
      </c>
      <c r="H496" s="258">
        <v>8.033333333333335</v>
      </c>
      <c r="I496" s="258">
        <v>8.06666666666667</v>
      </c>
      <c r="J496" s="258">
        <v>8.0833333333333357</v>
      </c>
      <c r="K496" s="257">
        <v>8.0500000000000007</v>
      </c>
      <c r="L496" s="257">
        <v>8</v>
      </c>
      <c r="M496" s="257">
        <v>265.23509000000001</v>
      </c>
      <c r="N496" s="1"/>
      <c r="O496" s="1"/>
    </row>
    <row r="497" spans="1:15" ht="12.75" customHeight="1">
      <c r="A497" s="30">
        <v>487</v>
      </c>
      <c r="B497" s="230" t="s">
        <v>210</v>
      </c>
      <c r="C497" s="272">
        <v>847.9</v>
      </c>
      <c r="D497" s="272">
        <v>848.03333333333342</v>
      </c>
      <c r="E497" s="258">
        <v>843.06666666666683</v>
      </c>
      <c r="F497" s="258">
        <v>838.23333333333346</v>
      </c>
      <c r="G497" s="258">
        <v>833.26666666666688</v>
      </c>
      <c r="H497" s="258">
        <v>852.86666666666679</v>
      </c>
      <c r="I497" s="258">
        <v>857.83333333333326</v>
      </c>
      <c r="J497" s="258">
        <v>862.66666666666674</v>
      </c>
      <c r="K497" s="257">
        <v>853</v>
      </c>
      <c r="L497" s="257">
        <v>843.2</v>
      </c>
      <c r="M497" s="257">
        <v>5.2923200000000001</v>
      </c>
      <c r="N497" s="1"/>
      <c r="O497" s="1"/>
    </row>
    <row r="498" spans="1:15" ht="12.75" customHeight="1">
      <c r="A498" s="30">
        <v>488</v>
      </c>
      <c r="B498" s="230" t="s">
        <v>508</v>
      </c>
      <c r="C498" s="272">
        <v>247.3</v>
      </c>
      <c r="D498" s="272">
        <v>246.69999999999996</v>
      </c>
      <c r="E498" s="258">
        <v>244.04999999999993</v>
      </c>
      <c r="F498" s="258">
        <v>240.79999999999995</v>
      </c>
      <c r="G498" s="258">
        <v>238.14999999999992</v>
      </c>
      <c r="H498" s="258">
        <v>249.94999999999993</v>
      </c>
      <c r="I498" s="258">
        <v>252.59999999999997</v>
      </c>
      <c r="J498" s="258">
        <v>255.84999999999994</v>
      </c>
      <c r="K498" s="257">
        <v>249.35</v>
      </c>
      <c r="L498" s="257">
        <v>243.45</v>
      </c>
      <c r="M498" s="257">
        <v>5.4882999999999997</v>
      </c>
      <c r="N498" s="1"/>
      <c r="O498" s="1"/>
    </row>
    <row r="499" spans="1:15" ht="12.75" customHeight="1">
      <c r="A499" s="30">
        <v>489</v>
      </c>
      <c r="B499" s="230" t="s">
        <v>509</v>
      </c>
      <c r="C499" s="272">
        <v>79.5</v>
      </c>
      <c r="D499" s="272">
        <v>79.316666666666663</v>
      </c>
      <c r="E499" s="258">
        <v>78.73333333333332</v>
      </c>
      <c r="F499" s="258">
        <v>77.966666666666654</v>
      </c>
      <c r="G499" s="258">
        <v>77.383333333333312</v>
      </c>
      <c r="H499" s="258">
        <v>80.083333333333329</v>
      </c>
      <c r="I499" s="258">
        <v>80.666666666666671</v>
      </c>
      <c r="J499" s="258">
        <v>81.433333333333337</v>
      </c>
      <c r="K499" s="257">
        <v>79.900000000000006</v>
      </c>
      <c r="L499" s="257">
        <v>78.55</v>
      </c>
      <c r="M499" s="257">
        <v>6.1326400000000003</v>
      </c>
      <c r="N499" s="1"/>
      <c r="O499" s="1"/>
    </row>
    <row r="500" spans="1:15" ht="12.75" customHeight="1">
      <c r="A500" s="30">
        <v>490</v>
      </c>
      <c r="B500" s="230" t="s">
        <v>510</v>
      </c>
      <c r="C500" s="272">
        <v>754.8</v>
      </c>
      <c r="D500" s="272">
        <v>763.6</v>
      </c>
      <c r="E500" s="258">
        <v>742.2</v>
      </c>
      <c r="F500" s="258">
        <v>729.6</v>
      </c>
      <c r="G500" s="258">
        <v>708.2</v>
      </c>
      <c r="H500" s="258">
        <v>776.2</v>
      </c>
      <c r="I500" s="258">
        <v>797.59999999999991</v>
      </c>
      <c r="J500" s="258">
        <v>810.2</v>
      </c>
      <c r="K500" s="257">
        <v>785</v>
      </c>
      <c r="L500" s="257">
        <v>751</v>
      </c>
      <c r="M500" s="257">
        <v>1.79179</v>
      </c>
      <c r="N500" s="1"/>
      <c r="O500" s="1"/>
    </row>
    <row r="501" spans="1:15" ht="12.75" customHeight="1">
      <c r="A501" s="30">
        <v>491</v>
      </c>
      <c r="B501" s="230" t="s">
        <v>279</v>
      </c>
      <c r="C501" s="272">
        <v>1523.3</v>
      </c>
      <c r="D501" s="272">
        <v>1515.8500000000001</v>
      </c>
      <c r="E501" s="258">
        <v>1505.7000000000003</v>
      </c>
      <c r="F501" s="258">
        <v>1488.1000000000001</v>
      </c>
      <c r="G501" s="258">
        <v>1477.9500000000003</v>
      </c>
      <c r="H501" s="258">
        <v>1533.4500000000003</v>
      </c>
      <c r="I501" s="258">
        <v>1543.6000000000004</v>
      </c>
      <c r="J501" s="258">
        <v>1561.2000000000003</v>
      </c>
      <c r="K501" s="257">
        <v>1526</v>
      </c>
      <c r="L501" s="257">
        <v>1498.25</v>
      </c>
      <c r="M501" s="257">
        <v>1.6349899999999999</v>
      </c>
      <c r="N501" s="1"/>
      <c r="O501" s="1"/>
    </row>
    <row r="502" spans="1:15" ht="12.75" customHeight="1">
      <c r="A502" s="30">
        <v>492</v>
      </c>
      <c r="B502" s="230" t="s">
        <v>211</v>
      </c>
      <c r="C502" s="230">
        <v>403.7</v>
      </c>
      <c r="D502" s="272">
        <v>405</v>
      </c>
      <c r="E502" s="258">
        <v>402</v>
      </c>
      <c r="F502" s="258">
        <v>400.3</v>
      </c>
      <c r="G502" s="258">
        <v>397.3</v>
      </c>
      <c r="H502" s="258">
        <v>406.7</v>
      </c>
      <c r="I502" s="258">
        <v>409.7</v>
      </c>
      <c r="J502" s="258">
        <v>411.4</v>
      </c>
      <c r="K502" s="257">
        <v>408</v>
      </c>
      <c r="L502" s="257">
        <v>403.3</v>
      </c>
      <c r="M502" s="257">
        <v>44.703560000000003</v>
      </c>
      <c r="N502" s="1"/>
      <c r="O502" s="1"/>
    </row>
    <row r="503" spans="1:15" ht="12.75" customHeight="1">
      <c r="A503" s="30">
        <v>493</v>
      </c>
      <c r="B503" s="230" t="s">
        <v>511</v>
      </c>
      <c r="C503" s="230">
        <v>230.55</v>
      </c>
      <c r="D503" s="272">
        <v>230.18333333333331</v>
      </c>
      <c r="E503" s="258">
        <v>226.36666666666662</v>
      </c>
      <c r="F503" s="258">
        <v>222.18333333333331</v>
      </c>
      <c r="G503" s="258">
        <v>218.36666666666662</v>
      </c>
      <c r="H503" s="258">
        <v>234.36666666666662</v>
      </c>
      <c r="I503" s="258">
        <v>238.18333333333328</v>
      </c>
      <c r="J503" s="258">
        <v>242.36666666666662</v>
      </c>
      <c r="K503" s="257">
        <v>234</v>
      </c>
      <c r="L503" s="257">
        <v>226</v>
      </c>
      <c r="M503" s="257">
        <v>10.43477</v>
      </c>
      <c r="N503" s="1"/>
      <c r="O503" s="1"/>
    </row>
    <row r="504" spans="1:15" ht="12.75" customHeight="1">
      <c r="A504" s="30">
        <v>494</v>
      </c>
      <c r="B504" s="230" t="s">
        <v>280</v>
      </c>
      <c r="C504" s="230">
        <v>17.75</v>
      </c>
      <c r="D504" s="272">
        <v>17.666666666666668</v>
      </c>
      <c r="E504" s="258">
        <v>17.533333333333335</v>
      </c>
      <c r="F504" s="258">
        <v>17.316666666666666</v>
      </c>
      <c r="G504" s="258">
        <v>17.183333333333334</v>
      </c>
      <c r="H504" s="258">
        <v>17.883333333333336</v>
      </c>
      <c r="I504" s="258">
        <v>18.016666666666669</v>
      </c>
      <c r="J504" s="258">
        <v>18.233333333333338</v>
      </c>
      <c r="K504" s="257">
        <v>17.8</v>
      </c>
      <c r="L504" s="257">
        <v>17.45</v>
      </c>
      <c r="M504" s="257">
        <v>1517.4849300000001</v>
      </c>
      <c r="N504" s="1"/>
      <c r="O504" s="1"/>
    </row>
    <row r="505" spans="1:15" ht="12.75" customHeight="1">
      <c r="A505" s="30">
        <v>495</v>
      </c>
      <c r="B505" s="230" t="s">
        <v>840</v>
      </c>
      <c r="C505" s="230">
        <v>9339.75</v>
      </c>
      <c r="D505" s="272">
        <v>9359.6666666666661</v>
      </c>
      <c r="E505" s="258">
        <v>9252.0833333333321</v>
      </c>
      <c r="F505" s="258">
        <v>9164.4166666666661</v>
      </c>
      <c r="G505" s="258">
        <v>9056.8333333333321</v>
      </c>
      <c r="H505" s="258">
        <v>9447.3333333333321</v>
      </c>
      <c r="I505" s="258">
        <v>9554.9166666666642</v>
      </c>
      <c r="J505" s="258">
        <v>9642.5833333333321</v>
      </c>
      <c r="K505" s="257">
        <v>9467.25</v>
      </c>
      <c r="L505" s="257">
        <v>9272</v>
      </c>
      <c r="M505" s="257">
        <v>1.422E-2</v>
      </c>
      <c r="N505" s="1"/>
      <c r="O505" s="1"/>
    </row>
    <row r="506" spans="1:15" ht="12.75" customHeight="1">
      <c r="A506" s="30">
        <v>496</v>
      </c>
      <c r="B506" s="230" t="s">
        <v>212</v>
      </c>
      <c r="C506" s="272">
        <v>262.64999999999998</v>
      </c>
      <c r="D506" s="258">
        <v>262.0333333333333</v>
      </c>
      <c r="E506" s="258">
        <v>260.11666666666662</v>
      </c>
      <c r="F506" s="258">
        <v>257.58333333333331</v>
      </c>
      <c r="G506" s="258">
        <v>255.66666666666663</v>
      </c>
      <c r="H506" s="258">
        <v>264.56666666666661</v>
      </c>
      <c r="I506" s="258">
        <v>266.48333333333335</v>
      </c>
      <c r="J506" s="257">
        <v>269.01666666666659</v>
      </c>
      <c r="K506" s="257">
        <v>263.95</v>
      </c>
      <c r="L506" s="257">
        <v>259.5</v>
      </c>
      <c r="M506" s="230">
        <v>28.852730000000001</v>
      </c>
      <c r="N506" s="1"/>
      <c r="O506" s="1"/>
    </row>
    <row r="507" spans="1:15" ht="12.75" customHeight="1">
      <c r="A507" s="30">
        <v>497</v>
      </c>
      <c r="B507" s="230" t="s">
        <v>512</v>
      </c>
      <c r="C507" s="272">
        <v>230.65</v>
      </c>
      <c r="D507" s="258">
        <v>232.2833333333333</v>
      </c>
      <c r="E507" s="258">
        <v>227.56666666666661</v>
      </c>
      <c r="F507" s="258">
        <v>224.48333333333329</v>
      </c>
      <c r="G507" s="258">
        <v>219.76666666666659</v>
      </c>
      <c r="H507" s="258">
        <v>235.36666666666662</v>
      </c>
      <c r="I507" s="258">
        <v>240.08333333333331</v>
      </c>
      <c r="J507" s="257">
        <v>243.16666666666663</v>
      </c>
      <c r="K507" s="257">
        <v>237</v>
      </c>
      <c r="L507" s="257">
        <v>229.2</v>
      </c>
      <c r="M507" s="230">
        <v>6.22905</v>
      </c>
      <c r="N507" s="1"/>
      <c r="O507" s="1"/>
    </row>
    <row r="508" spans="1:15" ht="12.75" customHeight="1">
      <c r="A508" s="30">
        <v>498</v>
      </c>
      <c r="B508" s="230" t="s">
        <v>813</v>
      </c>
      <c r="C508" s="230">
        <v>63.8</v>
      </c>
      <c r="D508" s="272">
        <v>64.083333333333329</v>
      </c>
      <c r="E508" s="258">
        <v>63.36666666666666</v>
      </c>
      <c r="F508" s="258">
        <v>62.93333333333333</v>
      </c>
      <c r="G508" s="258">
        <v>62.216666666666661</v>
      </c>
      <c r="H508" s="258">
        <v>64.516666666666652</v>
      </c>
      <c r="I508" s="258">
        <v>65.23333333333332</v>
      </c>
      <c r="J508" s="258">
        <v>65.666666666666657</v>
      </c>
      <c r="K508" s="257">
        <v>64.8</v>
      </c>
      <c r="L508" s="257">
        <v>63.65</v>
      </c>
      <c r="M508" s="257">
        <v>353.41241000000002</v>
      </c>
      <c r="N508" s="1"/>
      <c r="O508" s="1"/>
    </row>
    <row r="509" spans="1:15" ht="12.75" customHeight="1">
      <c r="A509" s="30">
        <v>499</v>
      </c>
      <c r="B509" s="230" t="s">
        <v>804</v>
      </c>
      <c r="C509" s="230">
        <v>412.05</v>
      </c>
      <c r="D509" s="272">
        <v>409.88333333333338</v>
      </c>
      <c r="E509" s="258">
        <v>406.76666666666677</v>
      </c>
      <c r="F509" s="258">
        <v>401.48333333333341</v>
      </c>
      <c r="G509" s="258">
        <v>398.36666666666679</v>
      </c>
      <c r="H509" s="258">
        <v>415.16666666666674</v>
      </c>
      <c r="I509" s="258">
        <v>418.28333333333342</v>
      </c>
      <c r="J509" s="258">
        <v>423.56666666666672</v>
      </c>
      <c r="K509" s="257">
        <v>413</v>
      </c>
      <c r="L509" s="257">
        <v>404.6</v>
      </c>
      <c r="M509" s="257">
        <v>5.4587700000000003</v>
      </c>
      <c r="N509" s="1"/>
      <c r="O509" s="1"/>
    </row>
    <row r="510" spans="1:15" ht="12.75" customHeight="1">
      <c r="A510" s="317">
        <v>500</v>
      </c>
      <c r="B510" s="230" t="s">
        <v>513</v>
      </c>
      <c r="C510" s="272">
        <v>1607.8</v>
      </c>
      <c r="D510" s="258">
        <v>1608.25</v>
      </c>
      <c r="E510" s="258">
        <v>1597.55</v>
      </c>
      <c r="F510" s="258">
        <v>1587.3</v>
      </c>
      <c r="G510" s="258">
        <v>1576.6</v>
      </c>
      <c r="H510" s="258">
        <v>1618.5</v>
      </c>
      <c r="I510" s="258">
        <v>1629.1999999999998</v>
      </c>
      <c r="J510" s="257">
        <v>1639.45</v>
      </c>
      <c r="K510" s="257">
        <v>1618.95</v>
      </c>
      <c r="L510" s="257">
        <v>1598</v>
      </c>
      <c r="M510" s="230">
        <v>0.10757</v>
      </c>
      <c r="N510" s="1"/>
      <c r="O510" s="1"/>
    </row>
    <row r="511" spans="1:15" ht="12.75" customHeight="1">
      <c r="A511" s="230">
        <v>501</v>
      </c>
      <c r="B511" s="230" t="s">
        <v>514</v>
      </c>
      <c r="C511" s="230">
        <v>1409.85</v>
      </c>
      <c r="D511" s="272">
        <v>1412.0166666666667</v>
      </c>
      <c r="E511" s="258">
        <v>1399.0333333333333</v>
      </c>
      <c r="F511" s="258">
        <v>1388.2166666666667</v>
      </c>
      <c r="G511" s="258">
        <v>1375.2333333333333</v>
      </c>
      <c r="H511" s="258">
        <v>1422.8333333333333</v>
      </c>
      <c r="I511" s="258">
        <v>1435.8166666666664</v>
      </c>
      <c r="J511" s="258">
        <v>1446.6333333333332</v>
      </c>
      <c r="K511" s="257">
        <v>1425</v>
      </c>
      <c r="L511" s="257">
        <v>1401.2</v>
      </c>
      <c r="M511" s="257">
        <v>0.58399999999999996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8"/>
      <c r="B5" s="389"/>
      <c r="C5" s="388"/>
      <c r="D5" s="38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0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90" t="s">
        <v>516</v>
      </c>
      <c r="C7" s="389"/>
      <c r="D7" s="7">
        <f>Main!B10</f>
        <v>44904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44903</v>
      </c>
      <c r="B10" s="29">
        <v>541303</v>
      </c>
      <c r="C10" s="28" t="s">
        <v>1025</v>
      </c>
      <c r="D10" s="28" t="s">
        <v>1026</v>
      </c>
      <c r="E10" s="28" t="s">
        <v>526</v>
      </c>
      <c r="F10" s="85">
        <v>141667</v>
      </c>
      <c r="G10" s="29">
        <v>68.58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44903</v>
      </c>
      <c r="B11" s="29">
        <v>507828</v>
      </c>
      <c r="C11" s="28" t="s">
        <v>1027</v>
      </c>
      <c r="D11" s="28" t="s">
        <v>1028</v>
      </c>
      <c r="E11" s="28" t="s">
        <v>526</v>
      </c>
      <c r="F11" s="85">
        <v>350109</v>
      </c>
      <c r="G11" s="29">
        <v>4.7300000000000004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44903</v>
      </c>
      <c r="B12" s="29">
        <v>543651</v>
      </c>
      <c r="C12" s="28" t="s">
        <v>1029</v>
      </c>
      <c r="D12" s="28" t="s">
        <v>1030</v>
      </c>
      <c r="E12" s="28" t="s">
        <v>526</v>
      </c>
      <c r="F12" s="85">
        <v>12000</v>
      </c>
      <c r="G12" s="29">
        <v>41.33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44903</v>
      </c>
      <c r="B13" s="29">
        <v>543651</v>
      </c>
      <c r="C13" s="28" t="s">
        <v>1029</v>
      </c>
      <c r="D13" s="28" t="s">
        <v>1030</v>
      </c>
      <c r="E13" s="28" t="s">
        <v>525</v>
      </c>
      <c r="F13" s="85">
        <v>84000</v>
      </c>
      <c r="G13" s="29">
        <v>41.44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44903</v>
      </c>
      <c r="B14" s="29">
        <v>542668</v>
      </c>
      <c r="C14" s="28" t="s">
        <v>1031</v>
      </c>
      <c r="D14" s="28" t="s">
        <v>1032</v>
      </c>
      <c r="E14" s="28" t="s">
        <v>526</v>
      </c>
      <c r="F14" s="85">
        <v>7000</v>
      </c>
      <c r="G14" s="29">
        <v>365.1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44903</v>
      </c>
      <c r="B15" s="29">
        <v>540614</v>
      </c>
      <c r="C15" s="28" t="s">
        <v>974</v>
      </c>
      <c r="D15" s="28" t="s">
        <v>1033</v>
      </c>
      <c r="E15" s="28" t="s">
        <v>525</v>
      </c>
      <c r="F15" s="85">
        <v>4353260</v>
      </c>
      <c r="G15" s="29">
        <v>1.91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44903</v>
      </c>
      <c r="B16" s="29">
        <v>540614</v>
      </c>
      <c r="C16" s="28" t="s">
        <v>974</v>
      </c>
      <c r="D16" s="28" t="s">
        <v>1033</v>
      </c>
      <c r="E16" s="28" t="s">
        <v>526</v>
      </c>
      <c r="F16" s="85">
        <v>4353260</v>
      </c>
      <c r="G16" s="29">
        <v>1.92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44903</v>
      </c>
      <c r="B17" s="29">
        <v>540614</v>
      </c>
      <c r="C17" s="28" t="s">
        <v>974</v>
      </c>
      <c r="D17" s="28" t="s">
        <v>1004</v>
      </c>
      <c r="E17" s="28" t="s">
        <v>525</v>
      </c>
      <c r="F17" s="85">
        <v>2250000</v>
      </c>
      <c r="G17" s="29">
        <v>1.89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44903</v>
      </c>
      <c r="B18" s="29">
        <v>540614</v>
      </c>
      <c r="C18" s="28" t="s">
        <v>974</v>
      </c>
      <c r="D18" s="28" t="s">
        <v>1034</v>
      </c>
      <c r="E18" s="28" t="s">
        <v>525</v>
      </c>
      <c r="F18" s="85">
        <v>3000000</v>
      </c>
      <c r="G18" s="29">
        <v>1.91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44903</v>
      </c>
      <c r="B19" s="29">
        <v>540614</v>
      </c>
      <c r="C19" s="28" t="s">
        <v>974</v>
      </c>
      <c r="D19" s="28" t="s">
        <v>1004</v>
      </c>
      <c r="E19" s="28" t="s">
        <v>526</v>
      </c>
      <c r="F19" s="85">
        <v>1900000</v>
      </c>
      <c r="G19" s="29">
        <v>1.93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44903</v>
      </c>
      <c r="B20" s="29">
        <v>540614</v>
      </c>
      <c r="C20" s="28" t="s">
        <v>974</v>
      </c>
      <c r="D20" s="28" t="s">
        <v>1034</v>
      </c>
      <c r="E20" s="28" t="s">
        <v>526</v>
      </c>
      <c r="F20" s="85">
        <v>2201443</v>
      </c>
      <c r="G20" s="29">
        <v>1.93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44903</v>
      </c>
      <c r="B21" s="29">
        <v>540614</v>
      </c>
      <c r="C21" s="28" t="s">
        <v>974</v>
      </c>
      <c r="D21" s="28" t="s">
        <v>881</v>
      </c>
      <c r="E21" s="28" t="s">
        <v>525</v>
      </c>
      <c r="F21" s="85">
        <v>787374</v>
      </c>
      <c r="G21" s="29">
        <v>1.91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44903</v>
      </c>
      <c r="B22" s="29">
        <v>540614</v>
      </c>
      <c r="C22" s="28" t="s">
        <v>974</v>
      </c>
      <c r="D22" s="28" t="s">
        <v>881</v>
      </c>
      <c r="E22" s="28" t="s">
        <v>526</v>
      </c>
      <c r="F22" s="85">
        <v>2758591</v>
      </c>
      <c r="G22" s="29">
        <v>1.88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44903</v>
      </c>
      <c r="B23" s="29">
        <v>539224</v>
      </c>
      <c r="C23" s="28" t="s">
        <v>1035</v>
      </c>
      <c r="D23" s="28" t="s">
        <v>1036</v>
      </c>
      <c r="E23" s="28" t="s">
        <v>526</v>
      </c>
      <c r="F23" s="85">
        <v>20000</v>
      </c>
      <c r="G23" s="29">
        <v>51.89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44903</v>
      </c>
      <c r="B24" s="29">
        <v>543286</v>
      </c>
      <c r="C24" s="28" t="s">
        <v>1037</v>
      </c>
      <c r="D24" s="28" t="s">
        <v>1038</v>
      </c>
      <c r="E24" s="28" t="s">
        <v>526</v>
      </c>
      <c r="F24" s="85">
        <v>36000</v>
      </c>
      <c r="G24" s="29">
        <v>21.5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44903</v>
      </c>
      <c r="B25" s="29">
        <v>539679</v>
      </c>
      <c r="C25" s="28" t="s">
        <v>905</v>
      </c>
      <c r="D25" s="28" t="s">
        <v>954</v>
      </c>
      <c r="E25" s="28" t="s">
        <v>526</v>
      </c>
      <c r="F25" s="85">
        <v>100000</v>
      </c>
      <c r="G25" s="29">
        <v>10.5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44903</v>
      </c>
      <c r="B26" s="29">
        <v>539679</v>
      </c>
      <c r="C26" s="28" t="s">
        <v>905</v>
      </c>
      <c r="D26" s="28" t="s">
        <v>955</v>
      </c>
      <c r="E26" s="28" t="s">
        <v>525</v>
      </c>
      <c r="F26" s="85">
        <v>101412</v>
      </c>
      <c r="G26" s="29">
        <v>10.5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44903</v>
      </c>
      <c r="B27" s="29">
        <v>531328</v>
      </c>
      <c r="C27" s="28" t="s">
        <v>1039</v>
      </c>
      <c r="D27" s="28" t="s">
        <v>1040</v>
      </c>
      <c r="E27" s="28" t="s">
        <v>525</v>
      </c>
      <c r="F27" s="85">
        <v>1177001</v>
      </c>
      <c r="G27" s="29">
        <v>0.69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44903</v>
      </c>
      <c r="B28" s="29">
        <v>505523</v>
      </c>
      <c r="C28" s="28" t="s">
        <v>1041</v>
      </c>
      <c r="D28" s="28" t="s">
        <v>1042</v>
      </c>
      <c r="E28" s="28" t="s">
        <v>526</v>
      </c>
      <c r="F28" s="85">
        <v>1020000</v>
      </c>
      <c r="G28" s="29">
        <v>2.1800000000000002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44903</v>
      </c>
      <c r="B29" s="29">
        <v>505523</v>
      </c>
      <c r="C29" s="28" t="s">
        <v>1041</v>
      </c>
      <c r="D29" s="28" t="s">
        <v>1042</v>
      </c>
      <c r="E29" s="28" t="s">
        <v>525</v>
      </c>
      <c r="F29" s="85">
        <v>124382</v>
      </c>
      <c r="G29" s="29">
        <v>2.1800000000000002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44903</v>
      </c>
      <c r="B30" s="29">
        <v>505523</v>
      </c>
      <c r="C30" s="28" t="s">
        <v>1041</v>
      </c>
      <c r="D30" s="28" t="s">
        <v>1043</v>
      </c>
      <c r="E30" s="28" t="s">
        <v>526</v>
      </c>
      <c r="F30" s="85">
        <v>1200001</v>
      </c>
      <c r="G30" s="29">
        <v>2.17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44903</v>
      </c>
      <c r="B31" s="29">
        <v>505523</v>
      </c>
      <c r="C31" s="28" t="s">
        <v>1041</v>
      </c>
      <c r="D31" s="28" t="s">
        <v>1043</v>
      </c>
      <c r="E31" s="28" t="s">
        <v>525</v>
      </c>
      <c r="F31" s="85">
        <v>850001</v>
      </c>
      <c r="G31" s="29">
        <v>2.1800000000000002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44903</v>
      </c>
      <c r="B32" s="29">
        <v>505523</v>
      </c>
      <c r="C32" s="28" t="s">
        <v>1041</v>
      </c>
      <c r="D32" s="28" t="s">
        <v>881</v>
      </c>
      <c r="E32" s="28" t="s">
        <v>525</v>
      </c>
      <c r="F32" s="85">
        <v>1000000</v>
      </c>
      <c r="G32" s="29">
        <v>2.1800000000000002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44903</v>
      </c>
      <c r="B33" s="29">
        <v>505523</v>
      </c>
      <c r="C33" s="28" t="s">
        <v>1041</v>
      </c>
      <c r="D33" s="28" t="s">
        <v>881</v>
      </c>
      <c r="E33" s="28" t="s">
        <v>526</v>
      </c>
      <c r="F33" s="85">
        <v>1041710</v>
      </c>
      <c r="G33" s="29">
        <v>2.1800000000000002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44903</v>
      </c>
      <c r="B34" s="29">
        <v>539275</v>
      </c>
      <c r="C34" s="28" t="s">
        <v>1044</v>
      </c>
      <c r="D34" s="28" t="s">
        <v>1045</v>
      </c>
      <c r="E34" s="28" t="s">
        <v>526</v>
      </c>
      <c r="F34" s="85">
        <v>97400</v>
      </c>
      <c r="G34" s="29">
        <v>87.77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44903</v>
      </c>
      <c r="B35" s="29">
        <v>530557</v>
      </c>
      <c r="C35" s="28" t="s">
        <v>1046</v>
      </c>
      <c r="D35" s="28" t="s">
        <v>1047</v>
      </c>
      <c r="E35" s="28" t="s">
        <v>526</v>
      </c>
      <c r="F35" s="85">
        <v>8000000</v>
      </c>
      <c r="G35" s="29">
        <v>0.51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44903</v>
      </c>
      <c r="B36" s="29">
        <v>530557</v>
      </c>
      <c r="C36" s="28" t="s">
        <v>1046</v>
      </c>
      <c r="D36" s="28" t="s">
        <v>1048</v>
      </c>
      <c r="E36" s="28" t="s">
        <v>525</v>
      </c>
      <c r="F36" s="85">
        <v>7981851</v>
      </c>
      <c r="G36" s="29">
        <v>0.53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44903</v>
      </c>
      <c r="B37" s="29">
        <v>530557</v>
      </c>
      <c r="C37" s="28" t="s">
        <v>1046</v>
      </c>
      <c r="D37" s="28" t="s">
        <v>1048</v>
      </c>
      <c r="E37" s="28" t="s">
        <v>526</v>
      </c>
      <c r="F37" s="85">
        <v>7981851</v>
      </c>
      <c r="G37" s="29">
        <v>0.52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44903</v>
      </c>
      <c r="B38" s="29">
        <v>540386</v>
      </c>
      <c r="C38" s="28" t="s">
        <v>988</v>
      </c>
      <c r="D38" s="28" t="s">
        <v>1049</v>
      </c>
      <c r="E38" s="28" t="s">
        <v>525</v>
      </c>
      <c r="F38" s="85">
        <v>500000</v>
      </c>
      <c r="G38" s="29">
        <v>2.9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44903</v>
      </c>
      <c r="B39" s="29">
        <v>540386</v>
      </c>
      <c r="C39" s="28" t="s">
        <v>988</v>
      </c>
      <c r="D39" s="28" t="s">
        <v>1005</v>
      </c>
      <c r="E39" s="28" t="s">
        <v>525</v>
      </c>
      <c r="F39" s="85">
        <v>600000</v>
      </c>
      <c r="G39" s="29">
        <v>2.9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44903</v>
      </c>
      <c r="B40" s="29">
        <v>540386</v>
      </c>
      <c r="C40" s="28" t="s">
        <v>988</v>
      </c>
      <c r="D40" s="28" t="s">
        <v>1049</v>
      </c>
      <c r="E40" s="28" t="s">
        <v>526</v>
      </c>
      <c r="F40" s="85">
        <v>335000</v>
      </c>
      <c r="G40" s="29">
        <v>2.91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44903</v>
      </c>
      <c r="B41" s="29">
        <v>540386</v>
      </c>
      <c r="C41" s="28" t="s">
        <v>988</v>
      </c>
      <c r="D41" s="28" t="s">
        <v>1005</v>
      </c>
      <c r="E41" s="28" t="s">
        <v>526</v>
      </c>
      <c r="F41" s="85">
        <v>377108</v>
      </c>
      <c r="G41" s="29">
        <v>2.91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44903</v>
      </c>
      <c r="B42" s="29">
        <v>543637</v>
      </c>
      <c r="C42" s="28" t="s">
        <v>1050</v>
      </c>
      <c r="D42" s="28" t="s">
        <v>1051</v>
      </c>
      <c r="E42" s="28" t="s">
        <v>525</v>
      </c>
      <c r="F42" s="85">
        <v>112800</v>
      </c>
      <c r="G42" s="29">
        <v>37.67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44903</v>
      </c>
      <c r="B43" s="29">
        <v>543637</v>
      </c>
      <c r="C43" s="28" t="s">
        <v>1050</v>
      </c>
      <c r="D43" s="28" t="s">
        <v>1052</v>
      </c>
      <c r="E43" s="28" t="s">
        <v>526</v>
      </c>
      <c r="F43" s="85">
        <v>207600</v>
      </c>
      <c r="G43" s="29">
        <v>38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44903</v>
      </c>
      <c r="B44" s="29">
        <v>511557</v>
      </c>
      <c r="C44" s="28" t="s">
        <v>1006</v>
      </c>
      <c r="D44" s="28" t="s">
        <v>1053</v>
      </c>
      <c r="E44" s="28" t="s">
        <v>526</v>
      </c>
      <c r="F44" s="85">
        <v>1306323</v>
      </c>
      <c r="G44" s="29">
        <v>1.44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44903</v>
      </c>
      <c r="B45" s="29">
        <v>531893</v>
      </c>
      <c r="C45" s="28" t="s">
        <v>1054</v>
      </c>
      <c r="D45" s="28" t="s">
        <v>1055</v>
      </c>
      <c r="E45" s="28" t="s">
        <v>526</v>
      </c>
      <c r="F45" s="85">
        <v>1955000</v>
      </c>
      <c r="G45" s="29">
        <v>1.44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44903</v>
      </c>
      <c r="B46" s="29">
        <v>531893</v>
      </c>
      <c r="C46" s="28" t="s">
        <v>1054</v>
      </c>
      <c r="D46" s="28" t="s">
        <v>1056</v>
      </c>
      <c r="E46" s="28" t="s">
        <v>526</v>
      </c>
      <c r="F46" s="85">
        <v>1013382</v>
      </c>
      <c r="G46" s="29">
        <v>1.55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44903</v>
      </c>
      <c r="B47" s="29">
        <v>531893</v>
      </c>
      <c r="C47" s="28" t="s">
        <v>1054</v>
      </c>
      <c r="D47" s="28" t="s">
        <v>1056</v>
      </c>
      <c r="E47" s="28" t="s">
        <v>525</v>
      </c>
      <c r="F47" s="85">
        <v>1013382</v>
      </c>
      <c r="G47" s="29">
        <v>1.46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44903</v>
      </c>
      <c r="B48" s="29">
        <v>531893</v>
      </c>
      <c r="C48" s="28" t="s">
        <v>1054</v>
      </c>
      <c r="D48" s="28" t="s">
        <v>975</v>
      </c>
      <c r="E48" s="28" t="s">
        <v>525</v>
      </c>
      <c r="F48" s="85">
        <v>724400</v>
      </c>
      <c r="G48" s="29">
        <v>1.46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44903</v>
      </c>
      <c r="B49" s="29">
        <v>538875</v>
      </c>
      <c r="C49" s="28" t="s">
        <v>1057</v>
      </c>
      <c r="D49" s="28" t="s">
        <v>1058</v>
      </c>
      <c r="E49" s="28" t="s">
        <v>525</v>
      </c>
      <c r="F49" s="85">
        <v>50000</v>
      </c>
      <c r="G49" s="29">
        <v>24.74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44903</v>
      </c>
      <c r="B50" s="29">
        <v>538875</v>
      </c>
      <c r="C50" s="28" t="s">
        <v>1057</v>
      </c>
      <c r="D50" s="28" t="s">
        <v>1059</v>
      </c>
      <c r="E50" s="28" t="s">
        <v>525</v>
      </c>
      <c r="F50" s="85">
        <v>44715</v>
      </c>
      <c r="G50" s="29">
        <v>24.6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44903</v>
      </c>
      <c r="B51" s="29">
        <v>538875</v>
      </c>
      <c r="C51" s="28" t="s">
        <v>1057</v>
      </c>
      <c r="D51" s="28" t="s">
        <v>1060</v>
      </c>
      <c r="E51" s="28" t="s">
        <v>526</v>
      </c>
      <c r="F51" s="85">
        <v>42865</v>
      </c>
      <c r="G51" s="29">
        <v>24.72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44903</v>
      </c>
      <c r="B52" s="29">
        <v>538875</v>
      </c>
      <c r="C52" s="28" t="s">
        <v>1057</v>
      </c>
      <c r="D52" s="28" t="s">
        <v>1060</v>
      </c>
      <c r="E52" s="28" t="s">
        <v>525</v>
      </c>
      <c r="F52" s="85">
        <v>43865</v>
      </c>
      <c r="G52" s="29">
        <v>24.07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44903</v>
      </c>
      <c r="B53" s="29">
        <v>531201</v>
      </c>
      <c r="C53" s="28" t="s">
        <v>1061</v>
      </c>
      <c r="D53" s="28" t="s">
        <v>1062</v>
      </c>
      <c r="E53" s="28" t="s">
        <v>525</v>
      </c>
      <c r="F53" s="85">
        <v>21506</v>
      </c>
      <c r="G53" s="29">
        <v>878.99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44903</v>
      </c>
      <c r="B54" s="29">
        <v>530419</v>
      </c>
      <c r="C54" s="28" t="s">
        <v>1063</v>
      </c>
      <c r="D54" s="28" t="s">
        <v>1064</v>
      </c>
      <c r="E54" s="28" t="s">
        <v>525</v>
      </c>
      <c r="F54" s="85">
        <v>58000</v>
      </c>
      <c r="G54" s="29">
        <v>127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44903</v>
      </c>
      <c r="B55" s="29">
        <v>530419</v>
      </c>
      <c r="C55" s="28" t="s">
        <v>1063</v>
      </c>
      <c r="D55" s="28" t="s">
        <v>1065</v>
      </c>
      <c r="E55" s="28" t="s">
        <v>526</v>
      </c>
      <c r="F55" s="85">
        <v>73849</v>
      </c>
      <c r="G55" s="29">
        <v>127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44903</v>
      </c>
      <c r="B56" s="29">
        <v>520056</v>
      </c>
      <c r="C56" s="28" t="s">
        <v>1066</v>
      </c>
      <c r="D56" s="28" t="s">
        <v>1067</v>
      </c>
      <c r="E56" s="28" t="s">
        <v>525</v>
      </c>
      <c r="F56" s="85">
        <v>455222</v>
      </c>
      <c r="G56" s="29">
        <v>5166.95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44903</v>
      </c>
      <c r="B57" s="29">
        <v>520056</v>
      </c>
      <c r="C57" s="28" t="s">
        <v>1066</v>
      </c>
      <c r="D57" s="28" t="s">
        <v>1068</v>
      </c>
      <c r="E57" s="28" t="s">
        <v>526</v>
      </c>
      <c r="F57" s="85">
        <v>455222</v>
      </c>
      <c r="G57" s="29">
        <v>5166.95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44903</v>
      </c>
      <c r="B58" s="29">
        <v>539310</v>
      </c>
      <c r="C58" s="28" t="s">
        <v>1069</v>
      </c>
      <c r="D58" s="28" t="s">
        <v>1070</v>
      </c>
      <c r="E58" s="28" t="s">
        <v>526</v>
      </c>
      <c r="F58" s="85">
        <v>175000</v>
      </c>
      <c r="G58" s="29">
        <v>74.8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44903</v>
      </c>
      <c r="B59" s="29">
        <v>532356</v>
      </c>
      <c r="C59" s="28" t="s">
        <v>838</v>
      </c>
      <c r="D59" s="28" t="s">
        <v>1071</v>
      </c>
      <c r="E59" s="28" t="s">
        <v>525</v>
      </c>
      <c r="F59" s="85">
        <v>1800000</v>
      </c>
      <c r="G59" s="29">
        <v>280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44903</v>
      </c>
      <c r="B60" s="29">
        <v>532356</v>
      </c>
      <c r="C60" s="28" t="s">
        <v>838</v>
      </c>
      <c r="D60" s="28" t="s">
        <v>1072</v>
      </c>
      <c r="E60" s="28" t="s">
        <v>525</v>
      </c>
      <c r="F60" s="85">
        <v>1473200</v>
      </c>
      <c r="G60" s="29">
        <v>280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44903</v>
      </c>
      <c r="B61" s="29">
        <v>532356</v>
      </c>
      <c r="C61" s="28" t="s">
        <v>838</v>
      </c>
      <c r="D61" s="28" t="s">
        <v>1073</v>
      </c>
      <c r="E61" s="28" t="s">
        <v>526</v>
      </c>
      <c r="F61" s="85">
        <v>17000000</v>
      </c>
      <c r="G61" s="29">
        <v>280.75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44903</v>
      </c>
      <c r="B62" s="29">
        <v>532356</v>
      </c>
      <c r="C62" s="28" t="s">
        <v>838</v>
      </c>
      <c r="D62" s="28" t="s">
        <v>1052</v>
      </c>
      <c r="E62" s="28" t="s">
        <v>526</v>
      </c>
      <c r="F62" s="85">
        <v>1811057</v>
      </c>
      <c r="G62" s="29">
        <v>280.02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44903</v>
      </c>
      <c r="B63" s="29">
        <v>532356</v>
      </c>
      <c r="C63" s="28" t="s">
        <v>838</v>
      </c>
      <c r="D63" s="28" t="s">
        <v>1052</v>
      </c>
      <c r="E63" s="28" t="s">
        <v>525</v>
      </c>
      <c r="F63" s="85">
        <v>1811057</v>
      </c>
      <c r="G63" s="29">
        <v>280.42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44903</v>
      </c>
      <c r="B64" s="29">
        <v>532356</v>
      </c>
      <c r="C64" s="28" t="s">
        <v>838</v>
      </c>
      <c r="D64" s="28" t="s">
        <v>1074</v>
      </c>
      <c r="E64" s="28" t="s">
        <v>525</v>
      </c>
      <c r="F64" s="85">
        <v>4000000</v>
      </c>
      <c r="G64" s="29">
        <v>280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44903</v>
      </c>
      <c r="B65" s="29">
        <v>532035</v>
      </c>
      <c r="C65" s="28" t="s">
        <v>1075</v>
      </c>
      <c r="D65" s="28" t="s">
        <v>1076</v>
      </c>
      <c r="E65" s="28" t="s">
        <v>526</v>
      </c>
      <c r="F65" s="85">
        <v>342800</v>
      </c>
      <c r="G65" s="29">
        <v>57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44903</v>
      </c>
      <c r="B66" s="29">
        <v>532035</v>
      </c>
      <c r="C66" s="28" t="s">
        <v>1075</v>
      </c>
      <c r="D66" s="28" t="s">
        <v>1077</v>
      </c>
      <c r="E66" s="28" t="s">
        <v>525</v>
      </c>
      <c r="F66" s="85">
        <v>100000</v>
      </c>
      <c r="G66" s="29">
        <v>57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44903</v>
      </c>
      <c r="B67" s="29">
        <v>532035</v>
      </c>
      <c r="C67" s="28" t="s">
        <v>1075</v>
      </c>
      <c r="D67" s="28" t="s">
        <v>1078</v>
      </c>
      <c r="E67" s="28" t="s">
        <v>525</v>
      </c>
      <c r="F67" s="85">
        <v>100000</v>
      </c>
      <c r="G67" s="29">
        <v>57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44903</v>
      </c>
      <c r="B68" s="29">
        <v>532035</v>
      </c>
      <c r="C68" s="28" t="s">
        <v>1075</v>
      </c>
      <c r="D68" s="28" t="s">
        <v>1079</v>
      </c>
      <c r="E68" s="28" t="s">
        <v>525</v>
      </c>
      <c r="F68" s="85">
        <v>78900</v>
      </c>
      <c r="G68" s="29">
        <v>57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44903</v>
      </c>
      <c r="B69" s="29">
        <v>539331</v>
      </c>
      <c r="C69" s="28" t="s">
        <v>1080</v>
      </c>
      <c r="D69" s="28" t="s">
        <v>1081</v>
      </c>
      <c r="E69" s="28" t="s">
        <v>526</v>
      </c>
      <c r="F69" s="85">
        <v>492000</v>
      </c>
      <c r="G69" s="29">
        <v>124.64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44903</v>
      </c>
      <c r="B70" s="29">
        <v>514378</v>
      </c>
      <c r="C70" s="28" t="s">
        <v>1082</v>
      </c>
      <c r="D70" s="28" t="s">
        <v>1083</v>
      </c>
      <c r="E70" s="28" t="s">
        <v>525</v>
      </c>
      <c r="F70" s="85">
        <v>20000</v>
      </c>
      <c r="G70" s="29">
        <v>23.44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44903</v>
      </c>
      <c r="B71" s="29" t="s">
        <v>1007</v>
      </c>
      <c r="C71" s="28" t="s">
        <v>1008</v>
      </c>
      <c r="D71" s="28" t="s">
        <v>976</v>
      </c>
      <c r="E71" s="28" t="s">
        <v>525</v>
      </c>
      <c r="F71" s="85">
        <v>1250016</v>
      </c>
      <c r="G71" s="29">
        <v>7.44</v>
      </c>
      <c r="H71" s="29" t="s">
        <v>796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44903</v>
      </c>
      <c r="B72" s="29" t="s">
        <v>1084</v>
      </c>
      <c r="C72" s="28" t="s">
        <v>1085</v>
      </c>
      <c r="D72" s="28" t="s">
        <v>1086</v>
      </c>
      <c r="E72" s="28" t="s">
        <v>525</v>
      </c>
      <c r="F72" s="85">
        <v>177000</v>
      </c>
      <c r="G72" s="29">
        <v>120.47</v>
      </c>
      <c r="H72" s="29" t="s">
        <v>796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44903</v>
      </c>
      <c r="B73" s="29" t="s">
        <v>1084</v>
      </c>
      <c r="C73" s="28" t="s">
        <v>1085</v>
      </c>
      <c r="D73" s="28" t="s">
        <v>1087</v>
      </c>
      <c r="E73" s="28" t="s">
        <v>525</v>
      </c>
      <c r="F73" s="85">
        <v>75000</v>
      </c>
      <c r="G73" s="29">
        <v>120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44903</v>
      </c>
      <c r="B74" s="29" t="s">
        <v>1084</v>
      </c>
      <c r="C74" s="28" t="s">
        <v>1085</v>
      </c>
      <c r="D74" s="28" t="s">
        <v>1086</v>
      </c>
      <c r="E74" s="28" t="s">
        <v>525</v>
      </c>
      <c r="F74" s="85">
        <v>75000</v>
      </c>
      <c r="G74" s="29">
        <v>119.96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44903</v>
      </c>
      <c r="B75" s="29" t="s">
        <v>1084</v>
      </c>
      <c r="C75" s="28" t="s">
        <v>1085</v>
      </c>
      <c r="D75" s="28" t="s">
        <v>1088</v>
      </c>
      <c r="E75" s="28" t="s">
        <v>525</v>
      </c>
      <c r="F75" s="85">
        <v>111000</v>
      </c>
      <c r="G75" s="29">
        <v>120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44903</v>
      </c>
      <c r="B76" s="29" t="s">
        <v>1084</v>
      </c>
      <c r="C76" s="28" t="s">
        <v>1085</v>
      </c>
      <c r="D76" s="28" t="s">
        <v>1089</v>
      </c>
      <c r="E76" s="28" t="s">
        <v>525</v>
      </c>
      <c r="F76" s="85">
        <v>144000</v>
      </c>
      <c r="G76" s="29">
        <v>114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44903</v>
      </c>
      <c r="B77" s="29" t="s">
        <v>1084</v>
      </c>
      <c r="C77" s="28" t="s">
        <v>1085</v>
      </c>
      <c r="D77" s="28" t="s">
        <v>1090</v>
      </c>
      <c r="E77" s="28" t="s">
        <v>525</v>
      </c>
      <c r="F77" s="85">
        <v>60000</v>
      </c>
      <c r="G77" s="29">
        <v>120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44903</v>
      </c>
      <c r="B78" s="29" t="s">
        <v>1084</v>
      </c>
      <c r="C78" s="28" t="s">
        <v>1085</v>
      </c>
      <c r="D78" s="28" t="s">
        <v>881</v>
      </c>
      <c r="E78" s="28" t="s">
        <v>525</v>
      </c>
      <c r="F78" s="85">
        <v>72000</v>
      </c>
      <c r="G78" s="29">
        <v>117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44903</v>
      </c>
      <c r="B79" s="29" t="s">
        <v>1091</v>
      </c>
      <c r="C79" s="28" t="s">
        <v>1092</v>
      </c>
      <c r="D79" s="28" t="s">
        <v>1093</v>
      </c>
      <c r="E79" s="28" t="s">
        <v>525</v>
      </c>
      <c r="F79" s="85">
        <v>54000</v>
      </c>
      <c r="G79" s="29">
        <v>730.79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44903</v>
      </c>
      <c r="B80" s="29" t="s">
        <v>1094</v>
      </c>
      <c r="C80" s="28" t="s">
        <v>1095</v>
      </c>
      <c r="D80" s="28" t="s">
        <v>1096</v>
      </c>
      <c r="E80" s="28" t="s">
        <v>525</v>
      </c>
      <c r="F80" s="85">
        <v>284500</v>
      </c>
      <c r="G80" s="29">
        <v>271.24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44903</v>
      </c>
      <c r="B81" s="29" t="s">
        <v>1094</v>
      </c>
      <c r="C81" s="28" t="s">
        <v>1095</v>
      </c>
      <c r="D81" s="28" t="s">
        <v>1097</v>
      </c>
      <c r="E81" s="28" t="s">
        <v>525</v>
      </c>
      <c r="F81" s="85">
        <v>447995</v>
      </c>
      <c r="G81" s="29">
        <v>274.02999999999997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44903</v>
      </c>
      <c r="B82" s="29" t="s">
        <v>1094</v>
      </c>
      <c r="C82" s="28" t="s">
        <v>1095</v>
      </c>
      <c r="D82" s="28" t="s">
        <v>1098</v>
      </c>
      <c r="E82" s="28" t="s">
        <v>525</v>
      </c>
      <c r="F82" s="85">
        <v>788252</v>
      </c>
      <c r="G82" s="29">
        <v>273.13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44903</v>
      </c>
      <c r="B83" s="29" t="s">
        <v>1094</v>
      </c>
      <c r="C83" s="28" t="s">
        <v>1095</v>
      </c>
      <c r="D83" s="28" t="s">
        <v>908</v>
      </c>
      <c r="E83" s="28" t="s">
        <v>525</v>
      </c>
      <c r="F83" s="85">
        <v>262520</v>
      </c>
      <c r="G83" s="29">
        <v>272.82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44903</v>
      </c>
      <c r="B84" s="29" t="s">
        <v>1094</v>
      </c>
      <c r="C84" s="28" t="s">
        <v>1095</v>
      </c>
      <c r="D84" s="28" t="s">
        <v>1099</v>
      </c>
      <c r="E84" s="28" t="s">
        <v>525</v>
      </c>
      <c r="F84" s="85">
        <v>176500</v>
      </c>
      <c r="G84" s="29">
        <v>272.37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44903</v>
      </c>
      <c r="B85" s="29" t="s">
        <v>1094</v>
      </c>
      <c r="C85" s="28" t="s">
        <v>1095</v>
      </c>
      <c r="D85" s="28" t="s">
        <v>1100</v>
      </c>
      <c r="E85" s="28" t="s">
        <v>525</v>
      </c>
      <c r="F85" s="85">
        <v>366051</v>
      </c>
      <c r="G85" s="29">
        <v>273.2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44903</v>
      </c>
      <c r="B86" s="29" t="s">
        <v>1094</v>
      </c>
      <c r="C86" s="28" t="s">
        <v>1095</v>
      </c>
      <c r="D86" s="28" t="s">
        <v>1101</v>
      </c>
      <c r="E86" s="28" t="s">
        <v>525</v>
      </c>
      <c r="F86" s="85">
        <v>431532</v>
      </c>
      <c r="G86" s="29">
        <v>269.85000000000002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44903</v>
      </c>
      <c r="B87" s="29" t="s">
        <v>1102</v>
      </c>
      <c r="C87" s="28" t="s">
        <v>1103</v>
      </c>
      <c r="D87" s="28" t="s">
        <v>1104</v>
      </c>
      <c r="E87" s="28" t="s">
        <v>525</v>
      </c>
      <c r="F87" s="85">
        <v>146201</v>
      </c>
      <c r="G87" s="29">
        <v>505.48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44903</v>
      </c>
      <c r="B88" s="29" t="s">
        <v>1102</v>
      </c>
      <c r="C88" s="28" t="s">
        <v>1103</v>
      </c>
      <c r="D88" s="28" t="s">
        <v>1105</v>
      </c>
      <c r="E88" s="28" t="s">
        <v>525</v>
      </c>
      <c r="F88" s="85">
        <v>183105</v>
      </c>
      <c r="G88" s="29">
        <v>503.48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44903</v>
      </c>
      <c r="B89" s="29" t="s">
        <v>1012</v>
      </c>
      <c r="C89" s="28" t="s">
        <v>1013</v>
      </c>
      <c r="D89" s="28" t="s">
        <v>1106</v>
      </c>
      <c r="E89" s="28" t="s">
        <v>525</v>
      </c>
      <c r="F89" s="85">
        <v>8545284</v>
      </c>
      <c r="G89" s="29">
        <v>20.82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44903</v>
      </c>
      <c r="B90" s="29" t="s">
        <v>1107</v>
      </c>
      <c r="C90" s="28" t="s">
        <v>1108</v>
      </c>
      <c r="D90" s="28" t="s">
        <v>1009</v>
      </c>
      <c r="E90" s="28" t="s">
        <v>525</v>
      </c>
      <c r="F90" s="85">
        <v>4250504</v>
      </c>
      <c r="G90" s="29">
        <v>2.94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44903</v>
      </c>
      <c r="B91" s="29" t="s">
        <v>993</v>
      </c>
      <c r="C91" s="28" t="s">
        <v>994</v>
      </c>
      <c r="D91" s="28" t="s">
        <v>959</v>
      </c>
      <c r="E91" s="28" t="s">
        <v>525</v>
      </c>
      <c r="F91" s="85">
        <v>6000</v>
      </c>
      <c r="G91" s="29">
        <v>13.13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44903</v>
      </c>
      <c r="B92" s="29" t="s">
        <v>1109</v>
      </c>
      <c r="C92" s="28" t="s">
        <v>1110</v>
      </c>
      <c r="D92" s="28" t="s">
        <v>1111</v>
      </c>
      <c r="E92" s="28" t="s">
        <v>525</v>
      </c>
      <c r="F92" s="85">
        <v>136158</v>
      </c>
      <c r="G92" s="29">
        <v>335.66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44903</v>
      </c>
      <c r="B93" s="29" t="s">
        <v>1112</v>
      </c>
      <c r="C93" s="28" t="s">
        <v>1113</v>
      </c>
      <c r="D93" s="28" t="s">
        <v>1114</v>
      </c>
      <c r="E93" s="28" t="s">
        <v>525</v>
      </c>
      <c r="F93" s="85">
        <v>28000</v>
      </c>
      <c r="G93" s="29">
        <v>42.26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44903</v>
      </c>
      <c r="B94" s="29" t="s">
        <v>1112</v>
      </c>
      <c r="C94" s="28" t="s">
        <v>1113</v>
      </c>
      <c r="D94" s="28" t="s">
        <v>956</v>
      </c>
      <c r="E94" s="28" t="s">
        <v>525</v>
      </c>
      <c r="F94" s="85">
        <v>56000</v>
      </c>
      <c r="G94" s="29">
        <v>41.21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44903</v>
      </c>
      <c r="B95" s="29" t="s">
        <v>1112</v>
      </c>
      <c r="C95" s="28" t="s">
        <v>1113</v>
      </c>
      <c r="D95" s="28" t="s">
        <v>881</v>
      </c>
      <c r="E95" s="28" t="s">
        <v>525</v>
      </c>
      <c r="F95" s="85">
        <v>76000</v>
      </c>
      <c r="G95" s="29">
        <v>41.88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44903</v>
      </c>
      <c r="B96" s="29" t="s">
        <v>1112</v>
      </c>
      <c r="C96" s="28" t="s">
        <v>1113</v>
      </c>
      <c r="D96" s="28" t="s">
        <v>1087</v>
      </c>
      <c r="E96" s="28" t="s">
        <v>525</v>
      </c>
      <c r="F96" s="85">
        <v>80000</v>
      </c>
      <c r="G96" s="29">
        <v>42.46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44903</v>
      </c>
      <c r="B97" s="29" t="s">
        <v>1115</v>
      </c>
      <c r="C97" s="28" t="s">
        <v>1116</v>
      </c>
      <c r="D97" s="28" t="s">
        <v>1117</v>
      </c>
      <c r="E97" s="28" t="s">
        <v>525</v>
      </c>
      <c r="F97" s="85">
        <v>18000</v>
      </c>
      <c r="G97" s="29">
        <v>100.05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44903</v>
      </c>
      <c r="B98" s="29" t="s">
        <v>1115</v>
      </c>
      <c r="C98" s="28" t="s">
        <v>1116</v>
      </c>
      <c r="D98" s="28" t="s">
        <v>1118</v>
      </c>
      <c r="E98" s="28" t="s">
        <v>525</v>
      </c>
      <c r="F98" s="85">
        <v>89000</v>
      </c>
      <c r="G98" s="29">
        <v>100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44903</v>
      </c>
      <c r="B99" s="29" t="s">
        <v>906</v>
      </c>
      <c r="C99" s="28" t="s">
        <v>907</v>
      </c>
      <c r="D99" s="28" t="s">
        <v>989</v>
      </c>
      <c r="E99" s="28" t="s">
        <v>525</v>
      </c>
      <c r="F99" s="85">
        <v>52304</v>
      </c>
      <c r="G99" s="29">
        <v>123.06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44903</v>
      </c>
      <c r="B100" s="29" t="s">
        <v>906</v>
      </c>
      <c r="C100" s="28" t="s">
        <v>907</v>
      </c>
      <c r="D100" s="28" t="s">
        <v>900</v>
      </c>
      <c r="E100" s="28" t="s">
        <v>525</v>
      </c>
      <c r="F100" s="85">
        <v>196443</v>
      </c>
      <c r="G100" s="29">
        <v>123.63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44903</v>
      </c>
      <c r="B101" s="29" t="s">
        <v>1119</v>
      </c>
      <c r="C101" s="28" t="s">
        <v>1120</v>
      </c>
      <c r="D101" s="28" t="s">
        <v>908</v>
      </c>
      <c r="E101" s="28" t="s">
        <v>525</v>
      </c>
      <c r="F101" s="85">
        <v>64778</v>
      </c>
      <c r="G101" s="29">
        <v>528.92999999999995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44903</v>
      </c>
      <c r="B102" s="29" t="s">
        <v>1119</v>
      </c>
      <c r="C102" s="28" t="s">
        <v>1120</v>
      </c>
      <c r="D102" s="28" t="s">
        <v>1121</v>
      </c>
      <c r="E102" s="28" t="s">
        <v>525</v>
      </c>
      <c r="F102" s="85">
        <v>70417</v>
      </c>
      <c r="G102" s="29">
        <v>530.99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44903</v>
      </c>
      <c r="B103" s="29" t="s">
        <v>1014</v>
      </c>
      <c r="C103" s="28" t="s">
        <v>1015</v>
      </c>
      <c r="D103" s="28" t="s">
        <v>1122</v>
      </c>
      <c r="E103" s="28" t="s">
        <v>525</v>
      </c>
      <c r="F103" s="85">
        <v>143650</v>
      </c>
      <c r="G103" s="29">
        <v>7.52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44903</v>
      </c>
      <c r="B104" s="29" t="s">
        <v>1010</v>
      </c>
      <c r="C104" s="28" t="s">
        <v>1011</v>
      </c>
      <c r="D104" s="28" t="s">
        <v>989</v>
      </c>
      <c r="E104" s="28" t="s">
        <v>525</v>
      </c>
      <c r="F104" s="85">
        <v>521301</v>
      </c>
      <c r="G104" s="29">
        <v>23.01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44903</v>
      </c>
      <c r="B105" s="29" t="s">
        <v>1010</v>
      </c>
      <c r="C105" s="28" t="s">
        <v>1011</v>
      </c>
      <c r="D105" s="28" t="s">
        <v>1123</v>
      </c>
      <c r="E105" s="28" t="s">
        <v>525</v>
      </c>
      <c r="F105" s="85">
        <v>563744</v>
      </c>
      <c r="G105" s="29">
        <v>22.56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44903</v>
      </c>
      <c r="B106" s="29" t="s">
        <v>1124</v>
      </c>
      <c r="C106" s="28" t="s">
        <v>1125</v>
      </c>
      <c r="D106" s="28" t="s">
        <v>1126</v>
      </c>
      <c r="E106" s="28" t="s">
        <v>525</v>
      </c>
      <c r="F106" s="85">
        <v>617730</v>
      </c>
      <c r="G106" s="29">
        <v>68.52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44903</v>
      </c>
      <c r="B107" s="29" t="s">
        <v>1127</v>
      </c>
      <c r="C107" s="28" t="s">
        <v>1128</v>
      </c>
      <c r="D107" s="28" t="s">
        <v>1129</v>
      </c>
      <c r="E107" s="28" t="s">
        <v>525</v>
      </c>
      <c r="F107" s="85">
        <v>115466</v>
      </c>
      <c r="G107" s="29">
        <v>27.33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44903</v>
      </c>
      <c r="B108" s="29" t="s">
        <v>1127</v>
      </c>
      <c r="C108" s="28" t="s">
        <v>1128</v>
      </c>
      <c r="D108" s="28" t="s">
        <v>1130</v>
      </c>
      <c r="E108" s="28" t="s">
        <v>525</v>
      </c>
      <c r="F108" s="85">
        <v>86266</v>
      </c>
      <c r="G108" s="29">
        <v>27.32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44903</v>
      </c>
      <c r="B109" s="29" t="s">
        <v>990</v>
      </c>
      <c r="C109" s="28" t="s">
        <v>991</v>
      </c>
      <c r="D109" s="28" t="s">
        <v>898</v>
      </c>
      <c r="E109" s="28" t="s">
        <v>525</v>
      </c>
      <c r="F109" s="85">
        <v>93154</v>
      </c>
      <c r="G109" s="29">
        <v>94.67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44903</v>
      </c>
      <c r="B110" s="29" t="s">
        <v>1131</v>
      </c>
      <c r="C110" s="28" t="s">
        <v>1132</v>
      </c>
      <c r="D110" s="28" t="s">
        <v>1133</v>
      </c>
      <c r="E110" s="28" t="s">
        <v>525</v>
      </c>
      <c r="F110" s="85">
        <v>75636</v>
      </c>
      <c r="G110" s="29">
        <v>2067.7800000000002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44903</v>
      </c>
      <c r="B111" s="29" t="s">
        <v>1131</v>
      </c>
      <c r="C111" s="28" t="s">
        <v>1132</v>
      </c>
      <c r="D111" s="28" t="s">
        <v>1098</v>
      </c>
      <c r="E111" s="28" t="s">
        <v>525</v>
      </c>
      <c r="F111" s="85">
        <v>85896</v>
      </c>
      <c r="G111" s="29">
        <v>2063.27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44903</v>
      </c>
      <c r="B112" s="29" t="s">
        <v>1080</v>
      </c>
      <c r="C112" s="28" t="s">
        <v>1134</v>
      </c>
      <c r="D112" s="28" t="s">
        <v>1135</v>
      </c>
      <c r="E112" s="28" t="s">
        <v>525</v>
      </c>
      <c r="F112" s="85">
        <v>125000</v>
      </c>
      <c r="G112" s="29">
        <v>125.33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44903</v>
      </c>
      <c r="B113" s="29" t="s">
        <v>1007</v>
      </c>
      <c r="C113" s="28" t="s">
        <v>1008</v>
      </c>
      <c r="D113" s="28" t="s">
        <v>976</v>
      </c>
      <c r="E113" s="28" t="s">
        <v>526</v>
      </c>
      <c r="F113" s="85">
        <v>185042</v>
      </c>
      <c r="G113" s="29">
        <v>7.44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44903</v>
      </c>
      <c r="B114" s="29" t="s">
        <v>1136</v>
      </c>
      <c r="C114" s="28" t="s">
        <v>1137</v>
      </c>
      <c r="D114" s="28" t="s">
        <v>1138</v>
      </c>
      <c r="E114" s="28" t="s">
        <v>526</v>
      </c>
      <c r="F114" s="85">
        <v>90288</v>
      </c>
      <c r="G114" s="29">
        <v>34.229999999999997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44903</v>
      </c>
      <c r="B115" s="29" t="s">
        <v>1025</v>
      </c>
      <c r="C115" s="28" t="s">
        <v>1139</v>
      </c>
      <c r="D115" s="28" t="s">
        <v>1026</v>
      </c>
      <c r="E115" s="28" t="s">
        <v>526</v>
      </c>
      <c r="F115" s="85">
        <v>168786</v>
      </c>
      <c r="G115" s="29">
        <v>68.58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44903</v>
      </c>
      <c r="B116" s="29" t="s">
        <v>1094</v>
      </c>
      <c r="C116" s="28" t="s">
        <v>1095</v>
      </c>
      <c r="D116" s="28" t="s">
        <v>1099</v>
      </c>
      <c r="E116" s="28" t="s">
        <v>526</v>
      </c>
      <c r="F116" s="85">
        <v>126500</v>
      </c>
      <c r="G116" s="29">
        <v>267.25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44903</v>
      </c>
      <c r="B117" s="29" t="s">
        <v>1094</v>
      </c>
      <c r="C117" s="28" t="s">
        <v>1095</v>
      </c>
      <c r="D117" s="28" t="s">
        <v>1097</v>
      </c>
      <c r="E117" s="28" t="s">
        <v>526</v>
      </c>
      <c r="F117" s="85">
        <v>447995</v>
      </c>
      <c r="G117" s="29">
        <v>274.22000000000003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44903</v>
      </c>
      <c r="B118" s="29" t="s">
        <v>1094</v>
      </c>
      <c r="C118" s="28" t="s">
        <v>1095</v>
      </c>
      <c r="D118" s="28" t="s">
        <v>1100</v>
      </c>
      <c r="E118" s="28" t="s">
        <v>526</v>
      </c>
      <c r="F118" s="85">
        <v>366051</v>
      </c>
      <c r="G118" s="29">
        <v>273.35000000000002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44903</v>
      </c>
      <c r="B119" s="29" t="s">
        <v>1094</v>
      </c>
      <c r="C119" s="28" t="s">
        <v>1095</v>
      </c>
      <c r="D119" s="28" t="s">
        <v>908</v>
      </c>
      <c r="E119" s="28" t="s">
        <v>526</v>
      </c>
      <c r="F119" s="85">
        <v>262520</v>
      </c>
      <c r="G119" s="29">
        <v>273.54000000000002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44903</v>
      </c>
      <c r="B120" s="29" t="s">
        <v>1094</v>
      </c>
      <c r="C120" s="28" t="s">
        <v>1095</v>
      </c>
      <c r="D120" s="28" t="s">
        <v>1098</v>
      </c>
      <c r="E120" s="28" t="s">
        <v>526</v>
      </c>
      <c r="F120" s="85">
        <v>788252</v>
      </c>
      <c r="G120" s="29">
        <v>273.3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44903</v>
      </c>
      <c r="B121" s="29" t="s">
        <v>1094</v>
      </c>
      <c r="C121" s="28" t="s">
        <v>1095</v>
      </c>
      <c r="D121" s="28" t="s">
        <v>1101</v>
      </c>
      <c r="E121" s="28" t="s">
        <v>526</v>
      </c>
      <c r="F121" s="85">
        <v>431532</v>
      </c>
      <c r="G121" s="29">
        <v>270.56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44903</v>
      </c>
      <c r="B122" s="29" t="s">
        <v>1094</v>
      </c>
      <c r="C122" s="28" t="s">
        <v>1095</v>
      </c>
      <c r="D122" s="28" t="s">
        <v>1096</v>
      </c>
      <c r="E122" s="28" t="s">
        <v>526</v>
      </c>
      <c r="F122" s="85">
        <v>254500</v>
      </c>
      <c r="G122" s="29">
        <v>272.85000000000002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44903</v>
      </c>
      <c r="B123" s="29" t="s">
        <v>1102</v>
      </c>
      <c r="C123" s="28" t="s">
        <v>1103</v>
      </c>
      <c r="D123" s="28" t="s">
        <v>1104</v>
      </c>
      <c r="E123" s="28" t="s">
        <v>526</v>
      </c>
      <c r="F123" s="85">
        <v>50801</v>
      </c>
      <c r="G123" s="29">
        <v>494.74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44903</v>
      </c>
      <c r="B124" s="29" t="s">
        <v>1102</v>
      </c>
      <c r="C124" s="28" t="s">
        <v>1103</v>
      </c>
      <c r="D124" s="28" t="s">
        <v>1105</v>
      </c>
      <c r="E124" s="28" t="s">
        <v>526</v>
      </c>
      <c r="F124" s="85">
        <v>117174</v>
      </c>
      <c r="G124" s="29">
        <v>503.63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44903</v>
      </c>
      <c r="B125" s="29" t="s">
        <v>1012</v>
      </c>
      <c r="C125" s="28" t="s">
        <v>1013</v>
      </c>
      <c r="D125" s="28" t="s">
        <v>1106</v>
      </c>
      <c r="E125" s="28" t="s">
        <v>526</v>
      </c>
      <c r="F125" s="85">
        <v>8535284</v>
      </c>
      <c r="G125" s="29">
        <v>20.84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44903</v>
      </c>
      <c r="B126" s="29" t="s">
        <v>1107</v>
      </c>
      <c r="C126" s="28" t="s">
        <v>1108</v>
      </c>
      <c r="D126" s="28" t="s">
        <v>1009</v>
      </c>
      <c r="E126" s="28" t="s">
        <v>526</v>
      </c>
      <c r="F126" s="85">
        <v>4250504</v>
      </c>
      <c r="G126" s="29">
        <v>2.94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44903</v>
      </c>
      <c r="B127" s="29" t="s">
        <v>1107</v>
      </c>
      <c r="C127" s="28" t="s">
        <v>1108</v>
      </c>
      <c r="D127" s="28" t="s">
        <v>1140</v>
      </c>
      <c r="E127" s="28" t="s">
        <v>526</v>
      </c>
      <c r="F127" s="85">
        <v>7800000</v>
      </c>
      <c r="G127" s="29">
        <v>2.78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44903</v>
      </c>
      <c r="B128" s="29" t="s">
        <v>993</v>
      </c>
      <c r="C128" s="28" t="s">
        <v>994</v>
      </c>
      <c r="D128" s="28" t="s">
        <v>959</v>
      </c>
      <c r="E128" s="28" t="s">
        <v>526</v>
      </c>
      <c r="F128" s="85">
        <v>150000</v>
      </c>
      <c r="G128" s="29">
        <v>13.3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44903</v>
      </c>
      <c r="B129" s="29" t="s">
        <v>1109</v>
      </c>
      <c r="C129" s="28" t="s">
        <v>1110</v>
      </c>
      <c r="D129" s="28" t="s">
        <v>1111</v>
      </c>
      <c r="E129" s="28" t="s">
        <v>526</v>
      </c>
      <c r="F129" s="85">
        <v>136158</v>
      </c>
      <c r="G129" s="29">
        <v>335.69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44903</v>
      </c>
      <c r="B130" s="29" t="s">
        <v>1112</v>
      </c>
      <c r="C130" s="28" t="s">
        <v>1113</v>
      </c>
      <c r="D130" s="28" t="s">
        <v>1114</v>
      </c>
      <c r="E130" s="28" t="s">
        <v>526</v>
      </c>
      <c r="F130" s="85">
        <v>92000</v>
      </c>
      <c r="G130" s="29">
        <v>43.33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44903</v>
      </c>
      <c r="B131" s="29" t="s">
        <v>1115</v>
      </c>
      <c r="C131" s="28" t="s">
        <v>1116</v>
      </c>
      <c r="D131" s="28" t="s">
        <v>1118</v>
      </c>
      <c r="E131" s="28" t="s">
        <v>526</v>
      </c>
      <c r="F131" s="85">
        <v>18000</v>
      </c>
      <c r="G131" s="29">
        <v>100.05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44903</v>
      </c>
      <c r="B132" s="29" t="s">
        <v>1115</v>
      </c>
      <c r="C132" s="28" t="s">
        <v>1116</v>
      </c>
      <c r="D132" s="28" t="s">
        <v>1117</v>
      </c>
      <c r="E132" s="28" t="s">
        <v>526</v>
      </c>
      <c r="F132" s="85">
        <v>35000</v>
      </c>
      <c r="G132" s="29">
        <v>100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44903</v>
      </c>
      <c r="B133" s="29" t="s">
        <v>1115</v>
      </c>
      <c r="C133" s="28" t="s">
        <v>1116</v>
      </c>
      <c r="D133" s="28" t="s">
        <v>1141</v>
      </c>
      <c r="E133" s="28" t="s">
        <v>526</v>
      </c>
      <c r="F133" s="85">
        <v>54000</v>
      </c>
      <c r="G133" s="29">
        <v>100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44903</v>
      </c>
      <c r="B134" s="29" t="s">
        <v>906</v>
      </c>
      <c r="C134" s="28" t="s">
        <v>907</v>
      </c>
      <c r="D134" s="28" t="s">
        <v>900</v>
      </c>
      <c r="E134" s="28" t="s">
        <v>526</v>
      </c>
      <c r="F134" s="85">
        <v>136335</v>
      </c>
      <c r="G134" s="29">
        <v>122.89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44903</v>
      </c>
      <c r="B135" s="29" t="s">
        <v>906</v>
      </c>
      <c r="C135" s="28" t="s">
        <v>907</v>
      </c>
      <c r="D135" s="28" t="s">
        <v>989</v>
      </c>
      <c r="E135" s="28" t="s">
        <v>526</v>
      </c>
      <c r="F135" s="85">
        <v>52304</v>
      </c>
      <c r="G135" s="29">
        <v>123.26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44903</v>
      </c>
      <c r="B136" s="29" t="s">
        <v>1142</v>
      </c>
      <c r="C136" s="28" t="s">
        <v>1143</v>
      </c>
      <c r="D136" s="28" t="s">
        <v>1144</v>
      </c>
      <c r="E136" s="28" t="s">
        <v>526</v>
      </c>
      <c r="F136" s="85">
        <v>107527</v>
      </c>
      <c r="G136" s="29">
        <v>83.51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44903</v>
      </c>
      <c r="B137" s="29" t="s">
        <v>1119</v>
      </c>
      <c r="C137" s="28" t="s">
        <v>1120</v>
      </c>
      <c r="D137" s="28" t="s">
        <v>908</v>
      </c>
      <c r="E137" s="28" t="s">
        <v>526</v>
      </c>
      <c r="F137" s="85">
        <v>64778</v>
      </c>
      <c r="G137" s="29">
        <v>530.01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44903</v>
      </c>
      <c r="B138" s="29" t="s">
        <v>1119</v>
      </c>
      <c r="C138" s="28" t="s">
        <v>1120</v>
      </c>
      <c r="D138" s="28" t="s">
        <v>1121</v>
      </c>
      <c r="E138" s="28" t="s">
        <v>526</v>
      </c>
      <c r="F138" s="85">
        <v>68811</v>
      </c>
      <c r="G138" s="29">
        <v>532.35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44903</v>
      </c>
      <c r="B139" s="29" t="s">
        <v>1014</v>
      </c>
      <c r="C139" s="28" t="s">
        <v>1015</v>
      </c>
      <c r="D139" s="28" t="s">
        <v>1145</v>
      </c>
      <c r="E139" s="28" t="s">
        <v>526</v>
      </c>
      <c r="F139" s="85">
        <v>200000</v>
      </c>
      <c r="G139" s="29">
        <v>7.54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44903</v>
      </c>
      <c r="B140" s="29" t="s">
        <v>1010</v>
      </c>
      <c r="C140" s="28" t="s">
        <v>1011</v>
      </c>
      <c r="D140" s="28" t="s">
        <v>1123</v>
      </c>
      <c r="E140" s="28" t="s">
        <v>526</v>
      </c>
      <c r="F140" s="85">
        <v>563744</v>
      </c>
      <c r="G140" s="29">
        <v>22.28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44903</v>
      </c>
      <c r="B141" s="29" t="s">
        <v>1010</v>
      </c>
      <c r="C141" s="28" t="s">
        <v>1011</v>
      </c>
      <c r="D141" s="28" t="s">
        <v>989</v>
      </c>
      <c r="E141" s="28" t="s">
        <v>526</v>
      </c>
      <c r="F141" s="85">
        <v>525747</v>
      </c>
      <c r="G141" s="29">
        <v>22.95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44903</v>
      </c>
      <c r="B142" s="29" t="s">
        <v>1124</v>
      </c>
      <c r="C142" s="28" t="s">
        <v>1125</v>
      </c>
      <c r="D142" s="28" t="s">
        <v>1126</v>
      </c>
      <c r="E142" s="28" t="s">
        <v>526</v>
      </c>
      <c r="F142" s="85">
        <v>551285</v>
      </c>
      <c r="G142" s="29">
        <v>67.34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44903</v>
      </c>
      <c r="B143" s="29" t="s">
        <v>1127</v>
      </c>
      <c r="C143" s="28" t="s">
        <v>1128</v>
      </c>
      <c r="D143" s="28" t="s">
        <v>1130</v>
      </c>
      <c r="E143" s="28" t="s">
        <v>526</v>
      </c>
      <c r="F143" s="85">
        <v>56266</v>
      </c>
      <c r="G143" s="29">
        <v>27.35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44903</v>
      </c>
      <c r="B144" s="29" t="s">
        <v>1127</v>
      </c>
      <c r="C144" s="28" t="s">
        <v>1128</v>
      </c>
      <c r="D144" s="28" t="s">
        <v>1146</v>
      </c>
      <c r="E144" s="28" t="s">
        <v>526</v>
      </c>
      <c r="F144" s="85">
        <v>126036</v>
      </c>
      <c r="G144" s="29">
        <v>27.35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44903</v>
      </c>
      <c r="B145" s="29" t="s">
        <v>1127</v>
      </c>
      <c r="C145" s="28" t="s">
        <v>1128</v>
      </c>
      <c r="D145" s="28" t="s">
        <v>1129</v>
      </c>
      <c r="E145" s="28" t="s">
        <v>526</v>
      </c>
      <c r="F145" s="85">
        <v>105466</v>
      </c>
      <c r="G145" s="29">
        <v>27.12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44903</v>
      </c>
      <c r="B146" s="29" t="s">
        <v>990</v>
      </c>
      <c r="C146" s="28" t="s">
        <v>991</v>
      </c>
      <c r="D146" s="28" t="s">
        <v>898</v>
      </c>
      <c r="E146" s="28" t="s">
        <v>526</v>
      </c>
      <c r="F146" s="85">
        <v>93154</v>
      </c>
      <c r="G146" s="29">
        <v>94.73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44903</v>
      </c>
      <c r="B147" s="29" t="s">
        <v>957</v>
      </c>
      <c r="C147" s="28" t="s">
        <v>958</v>
      </c>
      <c r="D147" s="28" t="s">
        <v>992</v>
      </c>
      <c r="E147" s="28" t="s">
        <v>526</v>
      </c>
      <c r="F147" s="85">
        <v>827820</v>
      </c>
      <c r="G147" s="29">
        <v>6.68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44903</v>
      </c>
      <c r="B148" s="29" t="s">
        <v>1131</v>
      </c>
      <c r="C148" s="28" t="s">
        <v>1132</v>
      </c>
      <c r="D148" s="28" t="s">
        <v>1133</v>
      </c>
      <c r="E148" s="28" t="s">
        <v>526</v>
      </c>
      <c r="F148" s="85">
        <v>75488</v>
      </c>
      <c r="G148" s="29">
        <v>2054.81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44903</v>
      </c>
      <c r="B149" s="29" t="s">
        <v>1131</v>
      </c>
      <c r="C149" s="28" t="s">
        <v>1132</v>
      </c>
      <c r="D149" s="28" t="s">
        <v>1098</v>
      </c>
      <c r="E149" s="28" t="s">
        <v>526</v>
      </c>
      <c r="F149" s="85">
        <v>85896</v>
      </c>
      <c r="G149" s="29">
        <v>2064.37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44903</v>
      </c>
      <c r="B150" s="29" t="s">
        <v>1080</v>
      </c>
      <c r="C150" s="28" t="s">
        <v>1134</v>
      </c>
      <c r="D150" s="28" t="s">
        <v>1081</v>
      </c>
      <c r="E150" s="28" t="s">
        <v>526</v>
      </c>
      <c r="F150" s="85">
        <v>500000</v>
      </c>
      <c r="G150" s="29">
        <v>124.63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4"/>
  <sheetViews>
    <sheetView zoomScale="85" zoomScaleNormal="85" workbookViewId="0">
      <selection activeCell="I31" sqref="I3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69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972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44904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45" customFormat="1" ht="13.9" customHeight="1">
      <c r="A10" s="368">
        <v>1</v>
      </c>
      <c r="B10" s="369">
        <v>44810</v>
      </c>
      <c r="C10" s="370"/>
      <c r="D10" s="371" t="s">
        <v>88</v>
      </c>
      <c r="E10" s="372" t="s">
        <v>891</v>
      </c>
      <c r="F10" s="368">
        <v>1607</v>
      </c>
      <c r="G10" s="368">
        <v>1517</v>
      </c>
      <c r="H10" s="368">
        <v>1607</v>
      </c>
      <c r="I10" s="373" t="s">
        <v>843</v>
      </c>
      <c r="J10" s="374" t="s">
        <v>661</v>
      </c>
      <c r="K10" s="374">
        <f t="shared" ref="K10" si="0">H10-F10</f>
        <v>0</v>
      </c>
      <c r="L10" s="375">
        <f t="shared" ref="L10" si="1">(F10*-0.7)/100</f>
        <v>-11.248999999999999</v>
      </c>
      <c r="M10" s="376">
        <f t="shared" ref="M10" si="2">(K10+L10)/F10</f>
        <v>-6.9999999999999993E-3</v>
      </c>
      <c r="N10" s="374" t="s">
        <v>661</v>
      </c>
      <c r="O10" s="377">
        <v>44902</v>
      </c>
      <c r="P10" s="374"/>
      <c r="Q10" s="208"/>
      <c r="R10" s="208" t="s">
        <v>541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5" customFormat="1" ht="13.9" customHeight="1">
      <c r="A11" s="340">
        <v>2</v>
      </c>
      <c r="B11" s="341">
        <v>44840</v>
      </c>
      <c r="C11" s="342"/>
      <c r="D11" s="343" t="s">
        <v>125</v>
      </c>
      <c r="E11" s="344" t="s">
        <v>891</v>
      </c>
      <c r="F11" s="345">
        <v>1150.5</v>
      </c>
      <c r="G11" s="345">
        <v>1075</v>
      </c>
      <c r="H11" s="345">
        <v>1217.5</v>
      </c>
      <c r="I11" s="346" t="s">
        <v>844</v>
      </c>
      <c r="J11" s="280" t="s">
        <v>637</v>
      </c>
      <c r="K11" s="280">
        <f t="shared" ref="K11" si="3">H11-F11</f>
        <v>67</v>
      </c>
      <c r="L11" s="347">
        <f t="shared" ref="L11" si="4">(F11*-0.7)/100</f>
        <v>-8.0534999999999997</v>
      </c>
      <c r="M11" s="348">
        <f t="shared" ref="M11" si="5">(K11+L11)/F11</f>
        <v>5.1235549760973491E-2</v>
      </c>
      <c r="N11" s="280" t="s">
        <v>540</v>
      </c>
      <c r="O11" s="349">
        <v>44896</v>
      </c>
      <c r="P11" s="280"/>
      <c r="Q11" s="208"/>
      <c r="R11" s="208" t="s">
        <v>541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5" customFormat="1" ht="13.9" customHeight="1">
      <c r="A12" s="329">
        <v>3</v>
      </c>
      <c r="B12" s="330">
        <v>44861</v>
      </c>
      <c r="C12" s="331"/>
      <c r="D12" s="332" t="s">
        <v>55</v>
      </c>
      <c r="E12" s="333" t="s">
        <v>542</v>
      </c>
      <c r="F12" s="334">
        <v>147</v>
      </c>
      <c r="G12" s="334">
        <v>137</v>
      </c>
      <c r="H12" s="334">
        <v>154</v>
      </c>
      <c r="I12" s="335" t="s">
        <v>875</v>
      </c>
      <c r="J12" s="336" t="s">
        <v>876</v>
      </c>
      <c r="K12" s="336">
        <f t="shared" ref="K12" si="6">H12-F12</f>
        <v>7</v>
      </c>
      <c r="L12" s="337">
        <f t="shared" ref="L12" si="7">(F12*-0.7)/100</f>
        <v>-1.0289999999999999</v>
      </c>
      <c r="M12" s="338">
        <f t="shared" ref="M12" si="8">(K12+L12)/F12</f>
        <v>4.0619047619047617E-2</v>
      </c>
      <c r="N12" s="336" t="s">
        <v>540</v>
      </c>
      <c r="O12" s="339">
        <v>44866</v>
      </c>
      <c r="P12" s="336"/>
      <c r="Q12" s="208"/>
      <c r="R12" s="208" t="s">
        <v>806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5" customFormat="1" ht="13.9" customHeight="1">
      <c r="A13" s="283">
        <v>4</v>
      </c>
      <c r="B13" s="312">
        <v>44867</v>
      </c>
      <c r="C13" s="293"/>
      <c r="D13" s="294" t="s">
        <v>877</v>
      </c>
      <c r="E13" s="295" t="s">
        <v>542</v>
      </c>
      <c r="F13" s="302" t="s">
        <v>878</v>
      </c>
      <c r="G13" s="302">
        <v>790</v>
      </c>
      <c r="H13" s="302"/>
      <c r="I13" s="296" t="s">
        <v>879</v>
      </c>
      <c r="J13" s="306" t="s">
        <v>543</v>
      </c>
      <c r="K13" s="306"/>
      <c r="L13" s="287"/>
      <c r="M13" s="288"/>
      <c r="N13" s="306"/>
      <c r="O13" s="289"/>
      <c r="P13" s="306"/>
      <c r="Q13" s="208"/>
      <c r="R13" s="208" t="s">
        <v>541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5" customFormat="1" ht="13.9" customHeight="1">
      <c r="A14" s="334">
        <v>5</v>
      </c>
      <c r="B14" s="361">
        <v>44876</v>
      </c>
      <c r="C14" s="331"/>
      <c r="D14" s="332" t="s">
        <v>207</v>
      </c>
      <c r="E14" s="333" t="s">
        <v>542</v>
      </c>
      <c r="F14" s="334">
        <v>6800</v>
      </c>
      <c r="G14" s="334">
        <v>6340</v>
      </c>
      <c r="H14" s="334">
        <v>7160</v>
      </c>
      <c r="I14" s="335" t="s">
        <v>882</v>
      </c>
      <c r="J14" s="336" t="s">
        <v>913</v>
      </c>
      <c r="K14" s="336">
        <f t="shared" ref="K14" si="9">H14-F14</f>
        <v>360</v>
      </c>
      <c r="L14" s="337">
        <f t="shared" ref="L14" si="10">(F14*-0.7)/100</f>
        <v>-47.6</v>
      </c>
      <c r="M14" s="338">
        <f t="shared" ref="M14" si="11">(K14+L14)/F14</f>
        <v>4.5941176470588235E-2</v>
      </c>
      <c r="N14" s="336" t="s">
        <v>540</v>
      </c>
      <c r="O14" s="339">
        <v>44896</v>
      </c>
      <c r="P14" s="336"/>
      <c r="Q14" s="208"/>
      <c r="R14" s="208" t="s">
        <v>541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5" customFormat="1" ht="13.9" customHeight="1">
      <c r="A15" s="329">
        <v>6</v>
      </c>
      <c r="B15" s="330">
        <v>44880</v>
      </c>
      <c r="C15" s="331"/>
      <c r="D15" s="332" t="s">
        <v>364</v>
      </c>
      <c r="E15" s="333" t="s">
        <v>542</v>
      </c>
      <c r="F15" s="334">
        <v>3425</v>
      </c>
      <c r="G15" s="334">
        <v>3170</v>
      </c>
      <c r="H15" s="334">
        <v>3570</v>
      </c>
      <c r="I15" s="335" t="s">
        <v>884</v>
      </c>
      <c r="J15" s="336" t="s">
        <v>886</v>
      </c>
      <c r="K15" s="336">
        <f t="shared" ref="K15" si="12">H15-F15</f>
        <v>145</v>
      </c>
      <c r="L15" s="337">
        <f t="shared" ref="L15" si="13">(F15*-0.7)/100</f>
        <v>-23.975000000000001</v>
      </c>
      <c r="M15" s="338">
        <f t="shared" ref="M15" si="14">(K15+L15)/F15</f>
        <v>3.5335766423357666E-2</v>
      </c>
      <c r="N15" s="336" t="s">
        <v>540</v>
      </c>
      <c r="O15" s="339">
        <v>44882</v>
      </c>
      <c r="P15" s="336"/>
      <c r="Q15" s="208"/>
      <c r="R15" s="208" t="s">
        <v>541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5" customFormat="1" ht="13.9" customHeight="1">
      <c r="A16" s="283">
        <v>7</v>
      </c>
      <c r="B16" s="354">
        <v>44883</v>
      </c>
      <c r="C16" s="293"/>
      <c r="D16" s="294" t="s">
        <v>804</v>
      </c>
      <c r="E16" s="295" t="s">
        <v>542</v>
      </c>
      <c r="F16" s="302" t="s">
        <v>887</v>
      </c>
      <c r="G16" s="302">
        <v>369</v>
      </c>
      <c r="H16" s="302"/>
      <c r="I16" s="296" t="s">
        <v>888</v>
      </c>
      <c r="J16" s="306" t="s">
        <v>543</v>
      </c>
      <c r="K16" s="306"/>
      <c r="L16" s="287"/>
      <c r="M16" s="288"/>
      <c r="N16" s="306"/>
      <c r="O16" s="289"/>
      <c r="P16" s="306"/>
      <c r="Q16" s="208"/>
      <c r="R16" s="208" t="s">
        <v>541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5" customFormat="1" ht="13.9" customHeight="1">
      <c r="A17" s="340">
        <v>8</v>
      </c>
      <c r="B17" s="341">
        <v>44886</v>
      </c>
      <c r="C17" s="342"/>
      <c r="D17" s="343" t="s">
        <v>146</v>
      </c>
      <c r="E17" s="344" t="s">
        <v>542</v>
      </c>
      <c r="F17" s="345">
        <v>4800</v>
      </c>
      <c r="G17" s="345">
        <v>4540</v>
      </c>
      <c r="H17" s="345">
        <v>5095</v>
      </c>
      <c r="I17" s="346" t="s">
        <v>890</v>
      </c>
      <c r="J17" s="280" t="s">
        <v>1021</v>
      </c>
      <c r="K17" s="280">
        <f t="shared" ref="K17" si="15">H17-F17</f>
        <v>295</v>
      </c>
      <c r="L17" s="347">
        <f t="shared" ref="L17" si="16">(F17*-0.7)/100</f>
        <v>-33.6</v>
      </c>
      <c r="M17" s="348">
        <f t="shared" ref="M17" si="17">(K17+L17)/F17</f>
        <v>5.4458333333333331E-2</v>
      </c>
      <c r="N17" s="280" t="s">
        <v>540</v>
      </c>
      <c r="O17" s="349">
        <v>44897</v>
      </c>
      <c r="P17" s="280"/>
      <c r="Q17" s="208"/>
      <c r="R17" s="208" t="s">
        <v>541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5" customFormat="1" ht="13.9" customHeight="1">
      <c r="A18" s="283">
        <v>9</v>
      </c>
      <c r="B18" s="354">
        <v>44890</v>
      </c>
      <c r="C18" s="293"/>
      <c r="D18" s="294" t="s">
        <v>273</v>
      </c>
      <c r="E18" s="295" t="s">
        <v>542</v>
      </c>
      <c r="F18" s="302" t="s">
        <v>903</v>
      </c>
      <c r="G18" s="302">
        <v>5250</v>
      </c>
      <c r="H18" s="302"/>
      <c r="I18" s="296" t="s">
        <v>904</v>
      </c>
      <c r="J18" s="306" t="s">
        <v>543</v>
      </c>
      <c r="K18" s="306"/>
      <c r="L18" s="287"/>
      <c r="M18" s="288"/>
      <c r="N18" s="306"/>
      <c r="O18" s="289"/>
      <c r="P18" s="306"/>
      <c r="Q18" s="208"/>
      <c r="R18" s="208" t="s">
        <v>541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5" customFormat="1" ht="13.9" customHeight="1">
      <c r="A19" s="340">
        <v>10</v>
      </c>
      <c r="B19" s="341">
        <v>44890</v>
      </c>
      <c r="C19" s="342"/>
      <c r="D19" s="343" t="s">
        <v>868</v>
      </c>
      <c r="E19" s="344" t="s">
        <v>542</v>
      </c>
      <c r="F19" s="345">
        <v>413</v>
      </c>
      <c r="G19" s="345">
        <v>379</v>
      </c>
      <c r="H19" s="345">
        <v>440</v>
      </c>
      <c r="I19" s="346" t="s">
        <v>899</v>
      </c>
      <c r="J19" s="280" t="s">
        <v>930</v>
      </c>
      <c r="K19" s="280">
        <f t="shared" ref="K19" si="18">H19-F19</f>
        <v>27</v>
      </c>
      <c r="L19" s="347">
        <f t="shared" ref="L19" si="19">(F19*-0.7)/100</f>
        <v>-2.8909999999999996</v>
      </c>
      <c r="M19" s="348">
        <f t="shared" ref="M19" si="20">(K19+L19)/F19</f>
        <v>5.837530266343826E-2</v>
      </c>
      <c r="N19" s="280" t="s">
        <v>540</v>
      </c>
      <c r="O19" s="349">
        <v>44897</v>
      </c>
      <c r="P19" s="280"/>
      <c r="Q19" s="208"/>
      <c r="R19" s="208" t="s">
        <v>541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5" customFormat="1" ht="13.9" customHeight="1">
      <c r="A20" s="283">
        <v>11</v>
      </c>
      <c r="B20" s="354">
        <v>44896</v>
      </c>
      <c r="C20" s="293"/>
      <c r="D20" s="294" t="s">
        <v>129</v>
      </c>
      <c r="E20" s="295" t="s">
        <v>542</v>
      </c>
      <c r="F20" s="302" t="s">
        <v>914</v>
      </c>
      <c r="G20" s="302">
        <v>412</v>
      </c>
      <c r="H20" s="302"/>
      <c r="I20" s="296" t="s">
        <v>915</v>
      </c>
      <c r="J20" s="306" t="s">
        <v>543</v>
      </c>
      <c r="K20" s="306"/>
      <c r="L20" s="287"/>
      <c r="M20" s="288"/>
      <c r="N20" s="306"/>
      <c r="O20" s="289"/>
      <c r="P20" s="306"/>
      <c r="Q20" s="208"/>
      <c r="R20" s="208" t="s">
        <v>541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5" customFormat="1" ht="13.9" customHeight="1">
      <c r="A21" s="283">
        <v>12</v>
      </c>
      <c r="B21" s="354">
        <v>44896</v>
      </c>
      <c r="C21" s="293"/>
      <c r="D21" s="294" t="s">
        <v>258</v>
      </c>
      <c r="E21" s="295" t="s">
        <v>542</v>
      </c>
      <c r="F21" s="302" t="s">
        <v>916</v>
      </c>
      <c r="G21" s="302">
        <v>247</v>
      </c>
      <c r="H21" s="302"/>
      <c r="I21" s="296" t="s">
        <v>917</v>
      </c>
      <c r="J21" s="306" t="s">
        <v>543</v>
      </c>
      <c r="K21" s="306"/>
      <c r="L21" s="287"/>
      <c r="M21" s="288"/>
      <c r="N21" s="306"/>
      <c r="O21" s="289"/>
      <c r="P21" s="306"/>
      <c r="Q21" s="208"/>
      <c r="R21" s="208" t="s">
        <v>541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5" customFormat="1" ht="13.9" customHeight="1">
      <c r="A22" s="283">
        <v>13</v>
      </c>
      <c r="B22" s="354">
        <v>44896</v>
      </c>
      <c r="C22" s="293"/>
      <c r="D22" s="294" t="s">
        <v>199</v>
      </c>
      <c r="E22" s="295" t="s">
        <v>542</v>
      </c>
      <c r="F22" s="302" t="s">
        <v>918</v>
      </c>
      <c r="G22" s="302">
        <v>3140</v>
      </c>
      <c r="H22" s="302"/>
      <c r="I22" s="296" t="s">
        <v>884</v>
      </c>
      <c r="J22" s="306" t="s">
        <v>543</v>
      </c>
      <c r="K22" s="306"/>
      <c r="L22" s="287"/>
      <c r="M22" s="288"/>
      <c r="N22" s="306"/>
      <c r="O22" s="289"/>
      <c r="P22" s="306"/>
      <c r="Q22" s="208"/>
      <c r="R22" s="208" t="s">
        <v>541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5" customFormat="1" ht="13.9" customHeight="1">
      <c r="A23" s="283">
        <v>14</v>
      </c>
      <c r="B23" s="354">
        <v>44900</v>
      </c>
      <c r="C23" s="293"/>
      <c r="D23" s="294" t="s">
        <v>200</v>
      </c>
      <c r="E23" s="295" t="s">
        <v>542</v>
      </c>
      <c r="F23" s="302" t="s">
        <v>961</v>
      </c>
      <c r="G23" s="302">
        <v>1055</v>
      </c>
      <c r="H23" s="302"/>
      <c r="I23" s="296" t="s">
        <v>962</v>
      </c>
      <c r="J23" s="306" t="s">
        <v>543</v>
      </c>
      <c r="K23" s="306"/>
      <c r="L23" s="287"/>
      <c r="M23" s="288"/>
      <c r="N23" s="306"/>
      <c r="O23" s="289"/>
      <c r="P23" s="306"/>
      <c r="Q23" s="208"/>
      <c r="R23" s="208" t="s">
        <v>541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5" customFormat="1" ht="13.9" customHeight="1">
      <c r="A24" s="283">
        <v>15</v>
      </c>
      <c r="B24" s="354">
        <v>44901</v>
      </c>
      <c r="C24" s="293"/>
      <c r="D24" s="294" t="s">
        <v>365</v>
      </c>
      <c r="E24" s="295" t="s">
        <v>542</v>
      </c>
      <c r="F24" s="302" t="s">
        <v>984</v>
      </c>
      <c r="G24" s="302">
        <v>545</v>
      </c>
      <c r="H24" s="302"/>
      <c r="I24" s="296" t="s">
        <v>985</v>
      </c>
      <c r="J24" s="306" t="s">
        <v>543</v>
      </c>
      <c r="K24" s="306"/>
      <c r="L24" s="287"/>
      <c r="M24" s="288"/>
      <c r="N24" s="306"/>
      <c r="O24" s="289"/>
      <c r="P24" s="306"/>
      <c r="Q24" s="208"/>
      <c r="R24" s="208" t="s">
        <v>541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5" customFormat="1" ht="13.9" customHeight="1">
      <c r="A25" s="283">
        <v>16</v>
      </c>
      <c r="B25" s="354">
        <v>44901</v>
      </c>
      <c r="C25" s="293"/>
      <c r="D25" s="294" t="s">
        <v>446</v>
      </c>
      <c r="E25" s="295" t="s">
        <v>542</v>
      </c>
      <c r="F25" s="302" t="s">
        <v>986</v>
      </c>
      <c r="G25" s="302">
        <v>114.5</v>
      </c>
      <c r="H25" s="302"/>
      <c r="I25" s="296" t="s">
        <v>987</v>
      </c>
      <c r="J25" s="306" t="s">
        <v>543</v>
      </c>
      <c r="K25" s="306"/>
      <c r="L25" s="287"/>
      <c r="M25" s="288"/>
      <c r="N25" s="306"/>
      <c r="O25" s="289"/>
      <c r="P25" s="306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5" customFormat="1" ht="13.9" customHeight="1">
      <c r="A26" s="283">
        <v>17</v>
      </c>
      <c r="B26" s="303">
        <v>44902</v>
      </c>
      <c r="C26" s="293"/>
      <c r="D26" s="294" t="s">
        <v>198</v>
      </c>
      <c r="E26" s="295" t="s">
        <v>542</v>
      </c>
      <c r="F26" s="302" t="s">
        <v>1001</v>
      </c>
      <c r="G26" s="302">
        <v>104.5</v>
      </c>
      <c r="H26" s="302"/>
      <c r="I26" s="296" t="s">
        <v>1002</v>
      </c>
      <c r="J26" s="306" t="s">
        <v>543</v>
      </c>
      <c r="K26" s="306"/>
      <c r="L26" s="287"/>
      <c r="M26" s="288"/>
      <c r="N26" s="306"/>
      <c r="O26" s="289"/>
      <c r="P26" s="306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5" customFormat="1" ht="13.9" customHeight="1">
      <c r="A27" s="283">
        <v>18</v>
      </c>
      <c r="B27" s="303">
        <v>44903</v>
      </c>
      <c r="C27" s="293"/>
      <c r="D27" s="294" t="s">
        <v>973</v>
      </c>
      <c r="E27" s="295" t="s">
        <v>542</v>
      </c>
      <c r="F27" s="302" t="s">
        <v>1019</v>
      </c>
      <c r="G27" s="302">
        <v>4270</v>
      </c>
      <c r="H27" s="302"/>
      <c r="I27" s="296" t="s">
        <v>1020</v>
      </c>
      <c r="J27" s="306" t="s">
        <v>543</v>
      </c>
      <c r="K27" s="306"/>
      <c r="L27" s="287"/>
      <c r="M27" s="288"/>
      <c r="N27" s="306"/>
      <c r="O27" s="289"/>
      <c r="P27" s="306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ht="13.9" customHeight="1">
      <c r="A28" s="285"/>
      <c r="B28" s="284"/>
      <c r="C28" s="293"/>
      <c r="D28" s="294"/>
      <c r="E28" s="295"/>
      <c r="F28" s="285"/>
      <c r="G28" s="285"/>
      <c r="H28" s="285"/>
      <c r="I28" s="296"/>
      <c r="J28" s="286"/>
      <c r="K28" s="286"/>
      <c r="L28" s="287"/>
      <c r="M28" s="288"/>
      <c r="N28" s="286"/>
      <c r="O28" s="289"/>
      <c r="P28" s="287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544</v>
      </c>
      <c r="B31" s="110"/>
      <c r="C31" s="111"/>
      <c r="D31" s="112"/>
      <c r="E31" s="113"/>
      <c r="F31" s="113"/>
      <c r="G31" s="113"/>
      <c r="H31" s="113"/>
      <c r="I31" s="113"/>
      <c r="J31" s="114"/>
      <c r="K31" s="113"/>
      <c r="L31" s="115"/>
      <c r="M31" s="54"/>
      <c r="N31" s="114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6" t="s">
        <v>545</v>
      </c>
      <c r="B32" s="109"/>
      <c r="C32" s="109"/>
      <c r="D32" s="109"/>
      <c r="E32" s="41"/>
      <c r="F32" s="117" t="s">
        <v>546</v>
      </c>
      <c r="G32" s="6"/>
      <c r="H32" s="6"/>
      <c r="I32" s="6"/>
      <c r="J32" s="118"/>
      <c r="K32" s="119"/>
      <c r="L32" s="119"/>
      <c r="M32" s="120"/>
      <c r="N32" s="1"/>
      <c r="O32" s="12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547</v>
      </c>
      <c r="B33" s="109"/>
      <c r="C33" s="109"/>
      <c r="D33" s="109" t="s">
        <v>795</v>
      </c>
      <c r="E33" s="6"/>
      <c r="F33" s="117" t="s">
        <v>548</v>
      </c>
      <c r="G33" s="6"/>
      <c r="H33" s="6"/>
      <c r="I33" s="6"/>
      <c r="J33" s="118"/>
      <c r="K33" s="119"/>
      <c r="L33" s="119"/>
      <c r="M33" s="120"/>
      <c r="N33" s="1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2"/>
      <c r="K34" s="119"/>
      <c r="L34" s="119"/>
      <c r="M34" s="6"/>
      <c r="N34" s="123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4" t="s">
        <v>549</v>
      </c>
      <c r="C35" s="124"/>
      <c r="D35" s="124"/>
      <c r="E35" s="124"/>
      <c r="F35" s="125"/>
      <c r="G35" s="6"/>
      <c r="H35" s="6"/>
      <c r="I35" s="126"/>
      <c r="J35" s="127"/>
      <c r="K35" s="128"/>
      <c r="L35" s="127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318" t="s">
        <v>16</v>
      </c>
      <c r="B36" s="318" t="s">
        <v>517</v>
      </c>
      <c r="C36" s="318"/>
      <c r="D36" s="247" t="s">
        <v>528</v>
      </c>
      <c r="E36" s="318" t="s">
        <v>529</v>
      </c>
      <c r="F36" s="318" t="s">
        <v>530</v>
      </c>
      <c r="G36" s="318" t="s">
        <v>550</v>
      </c>
      <c r="H36" s="318" t="s">
        <v>532</v>
      </c>
      <c r="I36" s="318" t="s">
        <v>533</v>
      </c>
      <c r="J36" s="96" t="s">
        <v>534</v>
      </c>
      <c r="K36" s="94" t="s">
        <v>551</v>
      </c>
      <c r="L36" s="130" t="s">
        <v>536</v>
      </c>
      <c r="M36" s="96" t="s">
        <v>537</v>
      </c>
      <c r="N36" s="93" t="s">
        <v>538</v>
      </c>
      <c r="O36" s="247" t="s">
        <v>539</v>
      </c>
      <c r="P36" s="41"/>
      <c r="Q36" s="1"/>
      <c r="R36" s="244"/>
      <c r="S36" s="244"/>
      <c r="T36" s="244"/>
      <c r="U36" s="240"/>
      <c r="V36" s="240"/>
      <c r="W36" s="240"/>
      <c r="X36" s="240"/>
      <c r="Y36" s="240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92" customFormat="1" ht="13.5" customHeight="1">
      <c r="A37" s="345">
        <v>1</v>
      </c>
      <c r="B37" s="350">
        <v>44888</v>
      </c>
      <c r="C37" s="342"/>
      <c r="D37" s="343" t="s">
        <v>767</v>
      </c>
      <c r="E37" s="344" t="s">
        <v>542</v>
      </c>
      <c r="F37" s="345">
        <v>1490</v>
      </c>
      <c r="G37" s="345">
        <v>1440</v>
      </c>
      <c r="H37" s="345">
        <v>1530</v>
      </c>
      <c r="I37" s="346" t="s">
        <v>874</v>
      </c>
      <c r="J37" s="280" t="s">
        <v>583</v>
      </c>
      <c r="K37" s="280">
        <f t="shared" ref="K37" si="21">H37-F37</f>
        <v>40</v>
      </c>
      <c r="L37" s="347">
        <f t="shared" ref="L37" si="22">(F37*-0.7)/100</f>
        <v>-10.43</v>
      </c>
      <c r="M37" s="348">
        <f t="shared" ref="M37" si="23">(K37+L37)/F37</f>
        <v>1.9845637583892618E-2</v>
      </c>
      <c r="N37" s="280" t="s">
        <v>540</v>
      </c>
      <c r="O37" s="349">
        <v>44900</v>
      </c>
      <c r="P37" s="355"/>
      <c r="Q37" s="245"/>
      <c r="R37" s="246" t="s">
        <v>806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0"/>
      <c r="AJ37" s="291"/>
      <c r="AK37" s="291"/>
      <c r="AL37" s="291"/>
    </row>
    <row r="38" spans="1:38" s="292" customFormat="1" ht="13.5" customHeight="1">
      <c r="A38" s="302">
        <v>2</v>
      </c>
      <c r="B38" s="303">
        <v>44888</v>
      </c>
      <c r="C38" s="293"/>
      <c r="D38" s="294" t="s">
        <v>64</v>
      </c>
      <c r="E38" s="295" t="s">
        <v>542</v>
      </c>
      <c r="F38" s="302" t="s">
        <v>894</v>
      </c>
      <c r="G38" s="302">
        <v>1595</v>
      </c>
      <c r="H38" s="302"/>
      <c r="I38" s="296" t="s">
        <v>895</v>
      </c>
      <c r="J38" s="306" t="s">
        <v>543</v>
      </c>
      <c r="K38" s="306"/>
      <c r="L38" s="287"/>
      <c r="M38" s="288"/>
      <c r="N38" s="306"/>
      <c r="O38" s="289"/>
      <c r="P38" s="355"/>
      <c r="Q38" s="245"/>
      <c r="R38" s="246" t="s">
        <v>541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0"/>
      <c r="AJ38" s="291"/>
      <c r="AK38" s="291"/>
      <c r="AL38" s="291"/>
    </row>
    <row r="39" spans="1:38" s="292" customFormat="1" ht="13.5" customHeight="1">
      <c r="A39" s="302">
        <v>3</v>
      </c>
      <c r="B39" s="303">
        <v>44888</v>
      </c>
      <c r="C39" s="293"/>
      <c r="D39" s="294" t="s">
        <v>71</v>
      </c>
      <c r="E39" s="295" t="s">
        <v>542</v>
      </c>
      <c r="F39" s="302" t="s">
        <v>896</v>
      </c>
      <c r="G39" s="302">
        <v>103.5</v>
      </c>
      <c r="H39" s="302"/>
      <c r="I39" s="296" t="s">
        <v>897</v>
      </c>
      <c r="J39" s="306" t="s">
        <v>543</v>
      </c>
      <c r="K39" s="306"/>
      <c r="L39" s="287"/>
      <c r="M39" s="288"/>
      <c r="N39" s="306"/>
      <c r="O39" s="289"/>
      <c r="P39" s="355"/>
      <c r="Q39" s="245"/>
      <c r="R39" s="246" t="s">
        <v>541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0"/>
      <c r="AJ39" s="291"/>
      <c r="AK39" s="291"/>
      <c r="AL39" s="291"/>
    </row>
    <row r="40" spans="1:38" s="292" customFormat="1" ht="13.5" customHeight="1">
      <c r="A40" s="345">
        <v>4</v>
      </c>
      <c r="B40" s="350">
        <v>44897</v>
      </c>
      <c r="C40" s="342"/>
      <c r="D40" s="343" t="s">
        <v>208</v>
      </c>
      <c r="E40" s="344" t="s">
        <v>542</v>
      </c>
      <c r="F40" s="345">
        <v>773</v>
      </c>
      <c r="G40" s="345">
        <v>748</v>
      </c>
      <c r="H40" s="345">
        <v>795.5</v>
      </c>
      <c r="I40" s="346" t="s">
        <v>935</v>
      </c>
      <c r="J40" s="280" t="s">
        <v>966</v>
      </c>
      <c r="K40" s="280">
        <f t="shared" ref="K40" si="24">H40-F40</f>
        <v>22.5</v>
      </c>
      <c r="L40" s="347">
        <f t="shared" ref="L40" si="25">(F40*-0.7)/100</f>
        <v>-5.4109999999999987</v>
      </c>
      <c r="M40" s="348">
        <f t="shared" ref="M40" si="26">(K40+L40)/F40</f>
        <v>2.2107373868046575E-2</v>
      </c>
      <c r="N40" s="280" t="s">
        <v>540</v>
      </c>
      <c r="O40" s="349">
        <v>44900</v>
      </c>
      <c r="P40" s="355"/>
      <c r="Q40" s="245"/>
      <c r="R40" s="246" t="s">
        <v>806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0"/>
      <c r="AJ40" s="291"/>
      <c r="AK40" s="291"/>
      <c r="AL40" s="291"/>
    </row>
    <row r="41" spans="1:38" s="292" customFormat="1" ht="13.5" customHeight="1">
      <c r="A41" s="302">
        <v>5</v>
      </c>
      <c r="B41" s="303">
        <v>44900</v>
      </c>
      <c r="C41" s="293"/>
      <c r="D41" s="294" t="s">
        <v>300</v>
      </c>
      <c r="E41" s="295" t="s">
        <v>542</v>
      </c>
      <c r="F41" s="302" t="s">
        <v>967</v>
      </c>
      <c r="G41" s="302">
        <v>1960</v>
      </c>
      <c r="H41" s="302"/>
      <c r="I41" s="296" t="s">
        <v>968</v>
      </c>
      <c r="J41" s="306" t="s">
        <v>543</v>
      </c>
      <c r="K41" s="306"/>
      <c r="L41" s="287"/>
      <c r="M41" s="288"/>
      <c r="N41" s="306"/>
      <c r="O41" s="289"/>
      <c r="P41" s="355"/>
      <c r="Q41" s="245"/>
      <c r="R41" s="246" t="s">
        <v>541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0"/>
      <c r="AJ41" s="291"/>
      <c r="AK41" s="291"/>
      <c r="AL41" s="291"/>
    </row>
    <row r="42" spans="1:38" s="292" customFormat="1" ht="13.5" customHeight="1">
      <c r="A42" s="302"/>
      <c r="B42" s="303"/>
      <c r="C42" s="293"/>
      <c r="D42" s="294"/>
      <c r="E42" s="295"/>
      <c r="F42" s="302"/>
      <c r="G42" s="302"/>
      <c r="H42" s="302"/>
      <c r="I42" s="296"/>
      <c r="J42" s="306"/>
      <c r="K42" s="306"/>
      <c r="L42" s="287"/>
      <c r="M42" s="288"/>
      <c r="N42" s="306"/>
      <c r="O42" s="289"/>
      <c r="P42" s="355"/>
      <c r="Q42" s="245"/>
      <c r="R42" s="246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0"/>
      <c r="AJ42" s="291"/>
      <c r="AK42" s="291"/>
      <c r="AL42" s="291"/>
    </row>
    <row r="43" spans="1:38" s="292" customFormat="1" ht="15" customHeight="1">
      <c r="A43" s="302"/>
      <c r="B43" s="303"/>
      <c r="C43" s="293"/>
      <c r="D43" s="294"/>
      <c r="E43" s="295"/>
      <c r="F43" s="302"/>
      <c r="G43" s="302"/>
      <c r="H43" s="302"/>
      <c r="I43" s="296"/>
      <c r="J43" s="306"/>
      <c r="K43" s="306"/>
      <c r="L43" s="287"/>
      <c r="M43" s="288"/>
      <c r="N43" s="306"/>
      <c r="O43" s="289"/>
      <c r="P43" s="355"/>
      <c r="Q43" s="245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0"/>
      <c r="AJ43" s="291"/>
      <c r="AK43" s="291"/>
      <c r="AL43" s="291"/>
    </row>
    <row r="44" spans="1:38" ht="15" customHeight="1">
      <c r="A44" s="248"/>
      <c r="B44" s="249"/>
      <c r="C44" s="250"/>
      <c r="D44" s="251"/>
      <c r="E44" s="252"/>
      <c r="F44" s="252"/>
      <c r="G44" s="252"/>
      <c r="H44" s="252"/>
      <c r="I44" s="252"/>
      <c r="J44" s="253"/>
      <c r="K44" s="253"/>
      <c r="L44" s="254"/>
      <c r="M44" s="255"/>
      <c r="N44" s="253"/>
      <c r="O44" s="256"/>
      <c r="P44" s="231"/>
      <c r="Q44" s="245"/>
      <c r="R44" s="246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1"/>
      <c r="AI44" s="1"/>
      <c r="AJ44" s="1"/>
      <c r="AK44" s="1"/>
      <c r="AL44" s="1"/>
    </row>
    <row r="45" spans="1:38" ht="44.25" customHeight="1">
      <c r="A45" s="109" t="s">
        <v>544</v>
      </c>
      <c r="B45" s="131"/>
      <c r="C45" s="131"/>
      <c r="D45" s="1"/>
      <c r="E45" s="6"/>
      <c r="F45" s="6"/>
      <c r="G45" s="6"/>
      <c r="H45" s="6" t="s">
        <v>556</v>
      </c>
      <c r="I45" s="6"/>
      <c r="J45" s="6"/>
      <c r="K45" s="105"/>
      <c r="L45" s="133"/>
      <c r="M45" s="105"/>
      <c r="N45" s="106"/>
      <c r="O45" s="105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242"/>
      <c r="AD45" s="242"/>
      <c r="AE45" s="242"/>
      <c r="AF45" s="242"/>
      <c r="AG45" s="242"/>
      <c r="AH45" s="242"/>
    </row>
    <row r="46" spans="1:38" ht="12.75" customHeight="1">
      <c r="A46" s="116" t="s">
        <v>545</v>
      </c>
      <c r="B46" s="109"/>
      <c r="C46" s="109"/>
      <c r="D46" s="109"/>
      <c r="E46" s="41"/>
      <c r="F46" s="117" t="s">
        <v>546</v>
      </c>
      <c r="G46" s="54"/>
      <c r="H46" s="41"/>
      <c r="I46" s="54"/>
      <c r="J46" s="6"/>
      <c r="K46" s="134"/>
      <c r="L46" s="135"/>
      <c r="M46" s="6"/>
      <c r="N46" s="99"/>
      <c r="O46" s="13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16"/>
      <c r="B47" s="109"/>
      <c r="C47" s="109"/>
      <c r="D47" s="109"/>
      <c r="E47" s="6"/>
      <c r="F47" s="117" t="s">
        <v>548</v>
      </c>
      <c r="G47" s="54"/>
      <c r="H47" s="41"/>
      <c r="I47" s="54"/>
      <c r="J47" s="6"/>
      <c r="K47" s="134"/>
      <c r="L47" s="135"/>
      <c r="M47" s="6"/>
      <c r="N47" s="99"/>
      <c r="O47" s="136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09"/>
      <c r="B48" s="109"/>
      <c r="C48" s="109"/>
      <c r="D48" s="109"/>
      <c r="E48" s="6"/>
      <c r="F48" s="6"/>
      <c r="G48" s="6"/>
      <c r="H48" s="6"/>
      <c r="I48" s="6"/>
      <c r="J48" s="122"/>
      <c r="K48" s="119"/>
      <c r="L48" s="120"/>
      <c r="M48" s="6"/>
      <c r="N48" s="123"/>
      <c r="O48" s="1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37" t="s">
        <v>557</v>
      </c>
      <c r="B49" s="137"/>
      <c r="C49" s="137"/>
      <c r="D49" s="137"/>
      <c r="E49" s="6"/>
      <c r="F49" s="6"/>
      <c r="G49" s="6"/>
      <c r="H49" s="6"/>
      <c r="I49" s="6"/>
      <c r="J49" s="6"/>
      <c r="K49" s="6"/>
      <c r="L49" s="6"/>
      <c r="M49" s="6"/>
      <c r="N49" s="6"/>
      <c r="O49" s="2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94" t="s">
        <v>16</v>
      </c>
      <c r="B50" s="94" t="s">
        <v>517</v>
      </c>
      <c r="C50" s="94"/>
      <c r="D50" s="95" t="s">
        <v>528</v>
      </c>
      <c r="E50" s="94" t="s">
        <v>529</v>
      </c>
      <c r="F50" s="94" t="s">
        <v>530</v>
      </c>
      <c r="G50" s="94" t="s">
        <v>550</v>
      </c>
      <c r="H50" s="94" t="s">
        <v>532</v>
      </c>
      <c r="I50" s="94" t="s">
        <v>533</v>
      </c>
      <c r="J50" s="93" t="s">
        <v>534</v>
      </c>
      <c r="K50" s="138" t="s">
        <v>558</v>
      </c>
      <c r="L50" s="96" t="s">
        <v>536</v>
      </c>
      <c r="M50" s="138" t="s">
        <v>559</v>
      </c>
      <c r="N50" s="94" t="s">
        <v>560</v>
      </c>
      <c r="O50" s="93" t="s">
        <v>538</v>
      </c>
      <c r="P50" s="95" t="s">
        <v>539</v>
      </c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s="209" customFormat="1" ht="12.75" customHeight="1">
      <c r="A51" s="319">
        <v>1</v>
      </c>
      <c r="B51" s="324">
        <v>44888</v>
      </c>
      <c r="C51" s="366"/>
      <c r="D51" s="366" t="s">
        <v>892</v>
      </c>
      <c r="E51" s="319" t="s">
        <v>542</v>
      </c>
      <c r="F51" s="319">
        <v>1960</v>
      </c>
      <c r="G51" s="319">
        <v>1920</v>
      </c>
      <c r="H51" s="367">
        <v>1925</v>
      </c>
      <c r="I51" s="367" t="s">
        <v>893</v>
      </c>
      <c r="J51" s="320" t="s">
        <v>1024</v>
      </c>
      <c r="K51" s="321">
        <f t="shared" ref="K51" si="27">H51-F51</f>
        <v>-35</v>
      </c>
      <c r="L51" s="322">
        <f t="shared" ref="L51" si="28">(H51*N51)*0.07%</f>
        <v>539.00000000000011</v>
      </c>
      <c r="M51" s="323">
        <f t="shared" ref="M51" si="29">(K51*N51)-L51</f>
        <v>-14539</v>
      </c>
      <c r="N51" s="321">
        <v>400</v>
      </c>
      <c r="O51" s="320" t="s">
        <v>552</v>
      </c>
      <c r="P51" s="324">
        <v>44902</v>
      </c>
      <c r="Q51" s="211"/>
      <c r="R51" s="214" t="s">
        <v>541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2"/>
      <c r="AG51" s="249"/>
      <c r="AH51" s="211"/>
      <c r="AI51" s="211"/>
      <c r="AJ51" s="252"/>
      <c r="AK51" s="252"/>
      <c r="AL51" s="252"/>
    </row>
    <row r="52" spans="1:38" s="209" customFormat="1" ht="12.75" customHeight="1">
      <c r="A52" s="304">
        <v>2</v>
      </c>
      <c r="B52" s="350">
        <v>44890</v>
      </c>
      <c r="C52" s="311"/>
      <c r="D52" s="311" t="s">
        <v>901</v>
      </c>
      <c r="E52" s="304" t="s">
        <v>542</v>
      </c>
      <c r="F52" s="304">
        <v>2088</v>
      </c>
      <c r="G52" s="304">
        <v>2045</v>
      </c>
      <c r="H52" s="305">
        <v>2121</v>
      </c>
      <c r="I52" s="305" t="s">
        <v>902</v>
      </c>
      <c r="J52" s="280" t="s">
        <v>909</v>
      </c>
      <c r="K52" s="279">
        <f t="shared" ref="K52:K53" si="30">H52-F52</f>
        <v>33</v>
      </c>
      <c r="L52" s="281">
        <f t="shared" ref="L52:L53" si="31">(H52*N52)*0.07%</f>
        <v>445.41000000000008</v>
      </c>
      <c r="M52" s="282">
        <f t="shared" ref="M52:M53" si="32">(K52*N52)-L52</f>
        <v>9454.59</v>
      </c>
      <c r="N52" s="279">
        <v>300</v>
      </c>
      <c r="O52" s="280" t="s">
        <v>540</v>
      </c>
      <c r="P52" s="278">
        <v>44896</v>
      </c>
      <c r="Q52" s="211"/>
      <c r="R52" s="214" t="s">
        <v>806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2"/>
      <c r="AG52" s="249"/>
      <c r="AH52" s="211"/>
      <c r="AI52" s="211"/>
      <c r="AJ52" s="252"/>
      <c r="AK52" s="252"/>
      <c r="AL52" s="252"/>
    </row>
    <row r="53" spans="1:38" s="209" customFormat="1" ht="12.75" customHeight="1">
      <c r="A53" s="304">
        <v>3</v>
      </c>
      <c r="B53" s="350">
        <v>44895</v>
      </c>
      <c r="C53" s="311"/>
      <c r="D53" s="311" t="s">
        <v>911</v>
      </c>
      <c r="E53" s="304" t="s">
        <v>542</v>
      </c>
      <c r="F53" s="304">
        <v>741.5</v>
      </c>
      <c r="G53" s="304">
        <v>730</v>
      </c>
      <c r="H53" s="305">
        <v>754</v>
      </c>
      <c r="I53" s="305" t="s">
        <v>912</v>
      </c>
      <c r="J53" s="280" t="s">
        <v>928</v>
      </c>
      <c r="K53" s="279">
        <f t="shared" si="30"/>
        <v>12.5</v>
      </c>
      <c r="L53" s="281">
        <f t="shared" si="31"/>
        <v>712.53000000000009</v>
      </c>
      <c r="M53" s="282">
        <f t="shared" si="32"/>
        <v>16162.47</v>
      </c>
      <c r="N53" s="279">
        <v>1350</v>
      </c>
      <c r="O53" s="280" t="s">
        <v>540</v>
      </c>
      <c r="P53" s="278">
        <v>44896</v>
      </c>
      <c r="Q53" s="211"/>
      <c r="R53" s="214" t="s">
        <v>806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2"/>
      <c r="AG53" s="249"/>
      <c r="AH53" s="211"/>
      <c r="AI53" s="211"/>
      <c r="AJ53" s="252"/>
      <c r="AK53" s="252"/>
      <c r="AL53" s="252"/>
    </row>
    <row r="54" spans="1:38" s="209" customFormat="1" ht="12.75" customHeight="1">
      <c r="A54" s="304">
        <v>4</v>
      </c>
      <c r="B54" s="341">
        <v>44896</v>
      </c>
      <c r="C54" s="311"/>
      <c r="D54" s="311" t="s">
        <v>919</v>
      </c>
      <c r="E54" s="304" t="s">
        <v>542</v>
      </c>
      <c r="F54" s="304">
        <v>1631</v>
      </c>
      <c r="G54" s="304">
        <v>1595</v>
      </c>
      <c r="H54" s="305">
        <v>1649</v>
      </c>
      <c r="I54" s="305" t="s">
        <v>1016</v>
      </c>
      <c r="J54" s="280" t="s">
        <v>1017</v>
      </c>
      <c r="K54" s="279">
        <f t="shared" ref="K54" si="33">H54-F54</f>
        <v>18</v>
      </c>
      <c r="L54" s="281">
        <f t="shared" ref="L54" si="34">(H54*N54)*0.07%</f>
        <v>404.00500000000005</v>
      </c>
      <c r="M54" s="282">
        <f t="shared" ref="M54" si="35">(K54*N54)-L54</f>
        <v>5895.9949999999999</v>
      </c>
      <c r="N54" s="279">
        <v>350</v>
      </c>
      <c r="O54" s="280" t="s">
        <v>540</v>
      </c>
      <c r="P54" s="278">
        <v>44903</v>
      </c>
      <c r="Q54" s="211"/>
      <c r="R54" s="214" t="s">
        <v>541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2"/>
      <c r="AG54" s="249"/>
      <c r="AH54" s="211"/>
      <c r="AI54" s="211"/>
      <c r="AJ54" s="252"/>
      <c r="AK54" s="252"/>
      <c r="AL54" s="252"/>
    </row>
    <row r="55" spans="1:38" s="209" customFormat="1" ht="12.75" customHeight="1">
      <c r="A55" s="274">
        <v>5</v>
      </c>
      <c r="B55" s="303">
        <v>44897</v>
      </c>
      <c r="C55" s="326"/>
      <c r="D55" s="326" t="s">
        <v>945</v>
      </c>
      <c r="E55" s="274" t="s">
        <v>542</v>
      </c>
      <c r="F55" s="274" t="s">
        <v>946</v>
      </c>
      <c r="G55" s="274">
        <v>922</v>
      </c>
      <c r="H55" s="327"/>
      <c r="I55" s="327" t="s">
        <v>947</v>
      </c>
      <c r="J55" s="243" t="s">
        <v>543</v>
      </c>
      <c r="K55" s="213"/>
      <c r="L55" s="232"/>
      <c r="M55" s="233"/>
      <c r="N55" s="213"/>
      <c r="O55" s="243"/>
      <c r="P55" s="210"/>
      <c r="Q55" s="211"/>
      <c r="R55" s="214" t="s">
        <v>806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2"/>
      <c r="AG55" s="249"/>
      <c r="AH55" s="211"/>
      <c r="AI55" s="211"/>
      <c r="AJ55" s="252"/>
      <c r="AK55" s="252"/>
      <c r="AL55" s="252"/>
    </row>
    <row r="56" spans="1:38" s="209" customFormat="1" ht="12.75" customHeight="1">
      <c r="A56" s="274">
        <v>6</v>
      </c>
      <c r="B56" s="303">
        <v>44897</v>
      </c>
      <c r="C56" s="326"/>
      <c r="D56" s="326" t="s">
        <v>948</v>
      </c>
      <c r="E56" s="274" t="s">
        <v>542</v>
      </c>
      <c r="F56" s="274" t="s">
        <v>949</v>
      </c>
      <c r="G56" s="274">
        <v>788</v>
      </c>
      <c r="H56" s="327"/>
      <c r="I56" s="327" t="s">
        <v>950</v>
      </c>
      <c r="J56" s="243" t="s">
        <v>543</v>
      </c>
      <c r="K56" s="213"/>
      <c r="L56" s="232"/>
      <c r="M56" s="233"/>
      <c r="N56" s="213"/>
      <c r="O56" s="243"/>
      <c r="P56" s="210"/>
      <c r="Q56" s="211"/>
      <c r="R56" s="214" t="s">
        <v>541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2"/>
      <c r="AG56" s="249"/>
      <c r="AH56" s="211"/>
      <c r="AI56" s="211"/>
      <c r="AJ56" s="252"/>
      <c r="AK56" s="252"/>
      <c r="AL56" s="252"/>
    </row>
    <row r="57" spans="1:38" s="209" customFormat="1" ht="12.75" customHeight="1">
      <c r="A57" s="304">
        <v>7</v>
      </c>
      <c r="B57" s="350">
        <v>44900</v>
      </c>
      <c r="C57" s="311"/>
      <c r="D57" s="311" t="s">
        <v>963</v>
      </c>
      <c r="E57" s="304" t="s">
        <v>542</v>
      </c>
      <c r="F57" s="304">
        <v>18735</v>
      </c>
      <c r="G57" s="304">
        <v>18590</v>
      </c>
      <c r="H57" s="305">
        <v>18850</v>
      </c>
      <c r="I57" s="305" t="s">
        <v>964</v>
      </c>
      <c r="J57" s="280" t="s">
        <v>965</v>
      </c>
      <c r="K57" s="279">
        <f t="shared" ref="K57" si="36">H57-F57</f>
        <v>115</v>
      </c>
      <c r="L57" s="281">
        <f t="shared" ref="L57" si="37">(H57*N57)*0.07%</f>
        <v>659.75000000000011</v>
      </c>
      <c r="M57" s="282">
        <f t="shared" ref="M57" si="38">(K57*N57)-L57</f>
        <v>5090.25</v>
      </c>
      <c r="N57" s="279">
        <v>50</v>
      </c>
      <c r="O57" s="280" t="s">
        <v>540</v>
      </c>
      <c r="P57" s="278">
        <v>44900</v>
      </c>
      <c r="Q57" s="211"/>
      <c r="R57" s="214" t="s">
        <v>541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2"/>
      <c r="AG57" s="249"/>
      <c r="AH57" s="211"/>
      <c r="AI57" s="211"/>
      <c r="AJ57" s="252"/>
      <c r="AK57" s="252"/>
      <c r="AL57" s="252"/>
    </row>
    <row r="58" spans="1:38" s="209" customFormat="1" ht="12.75" customHeight="1">
      <c r="A58" s="319">
        <v>8</v>
      </c>
      <c r="B58" s="365">
        <v>44901</v>
      </c>
      <c r="C58" s="366"/>
      <c r="D58" s="366" t="s">
        <v>979</v>
      </c>
      <c r="E58" s="319" t="s">
        <v>542</v>
      </c>
      <c r="F58" s="319">
        <v>6770</v>
      </c>
      <c r="G58" s="319">
        <v>6650</v>
      </c>
      <c r="H58" s="367">
        <v>6660</v>
      </c>
      <c r="I58" s="367" t="s">
        <v>980</v>
      </c>
      <c r="J58" s="320" t="s">
        <v>995</v>
      </c>
      <c r="K58" s="321">
        <f t="shared" ref="K58" si="39">H58-F58</f>
        <v>-110</v>
      </c>
      <c r="L58" s="322">
        <f t="shared" ref="L58" si="40">(H58*N58)*0.07%</f>
        <v>582.75000000000011</v>
      </c>
      <c r="M58" s="323">
        <f t="shared" ref="M58" si="41">(K58*N58)-L58</f>
        <v>-14332.75</v>
      </c>
      <c r="N58" s="321">
        <v>125</v>
      </c>
      <c r="O58" s="320" t="s">
        <v>552</v>
      </c>
      <c r="P58" s="324">
        <v>44902</v>
      </c>
      <c r="Q58" s="211"/>
      <c r="R58" s="214" t="s">
        <v>541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2"/>
      <c r="AG58" s="249"/>
      <c r="AH58" s="211"/>
      <c r="AI58" s="211"/>
      <c r="AJ58" s="252"/>
      <c r="AK58" s="252"/>
      <c r="AL58" s="252"/>
    </row>
    <row r="59" spans="1:38" s="209" customFormat="1" ht="12.75" customHeight="1">
      <c r="A59" s="274">
        <v>9</v>
      </c>
      <c r="B59" s="354">
        <v>44901</v>
      </c>
      <c r="C59" s="326"/>
      <c r="D59" s="326" t="s">
        <v>981</v>
      </c>
      <c r="E59" s="274" t="s">
        <v>542</v>
      </c>
      <c r="F59" s="274" t="s">
        <v>982</v>
      </c>
      <c r="G59" s="274">
        <v>1679</v>
      </c>
      <c r="H59" s="327"/>
      <c r="I59" s="327" t="s">
        <v>983</v>
      </c>
      <c r="J59" s="243" t="s">
        <v>543</v>
      </c>
      <c r="K59" s="213"/>
      <c r="L59" s="232"/>
      <c r="M59" s="233"/>
      <c r="N59" s="213"/>
      <c r="O59" s="243"/>
      <c r="P59" s="210"/>
      <c r="Q59" s="211"/>
      <c r="R59" s="214" t="s">
        <v>541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2"/>
      <c r="AG59" s="249"/>
      <c r="AH59" s="211"/>
      <c r="AI59" s="211"/>
      <c r="AJ59" s="252"/>
      <c r="AK59" s="252"/>
      <c r="AL59" s="252"/>
    </row>
    <row r="60" spans="1:38" s="209" customFormat="1" ht="12.75" customHeight="1">
      <c r="A60" s="304">
        <v>10</v>
      </c>
      <c r="B60" s="350">
        <v>44902</v>
      </c>
      <c r="C60" s="311"/>
      <c r="D60" s="311" t="s">
        <v>963</v>
      </c>
      <c r="E60" s="304" t="s">
        <v>542</v>
      </c>
      <c r="F60" s="304">
        <v>18680</v>
      </c>
      <c r="G60" s="304">
        <v>18490</v>
      </c>
      <c r="H60" s="305">
        <v>18730</v>
      </c>
      <c r="I60" s="305" t="s">
        <v>964</v>
      </c>
      <c r="J60" s="280" t="s">
        <v>1018</v>
      </c>
      <c r="K60" s="279">
        <f t="shared" ref="K60" si="42">H60-F60</f>
        <v>50</v>
      </c>
      <c r="L60" s="281">
        <f t="shared" ref="L60" si="43">(H60*N60)*0.07%</f>
        <v>655.55000000000007</v>
      </c>
      <c r="M60" s="282">
        <f t="shared" ref="M60" si="44">(K60*N60)-L60</f>
        <v>1844.4499999999998</v>
      </c>
      <c r="N60" s="279">
        <v>50</v>
      </c>
      <c r="O60" s="280" t="s">
        <v>540</v>
      </c>
      <c r="P60" s="278">
        <v>44903</v>
      </c>
      <c r="Q60" s="211"/>
      <c r="R60" s="214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2"/>
      <c r="AG60" s="249"/>
      <c r="AH60" s="211"/>
      <c r="AI60" s="211"/>
      <c r="AJ60" s="252"/>
      <c r="AK60" s="252"/>
      <c r="AL60" s="252"/>
    </row>
    <row r="61" spans="1:38" s="209" customFormat="1" ht="12.75" customHeight="1">
      <c r="A61" s="212"/>
      <c r="B61" s="210"/>
      <c r="C61" s="264"/>
      <c r="D61" s="264"/>
      <c r="E61" s="212"/>
      <c r="F61" s="212"/>
      <c r="G61" s="212"/>
      <c r="H61" s="213"/>
      <c r="I61" s="213"/>
      <c r="J61" s="243"/>
      <c r="K61" s="264"/>
      <c r="L61" s="212"/>
      <c r="M61" s="212"/>
      <c r="N61" s="212"/>
      <c r="O61" s="213"/>
      <c r="P61" s="213"/>
      <c r="Q61" s="211"/>
      <c r="R61" s="214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2"/>
      <c r="AG61" s="249"/>
      <c r="AH61" s="211"/>
      <c r="AI61" s="211"/>
      <c r="AJ61" s="252"/>
      <c r="AK61" s="252"/>
      <c r="AL61" s="252"/>
    </row>
    <row r="62" spans="1:38" ht="13.5" customHeight="1">
      <c r="A62" s="252"/>
      <c r="B62" s="249"/>
      <c r="C62" s="211"/>
      <c r="D62" s="211"/>
      <c r="E62" s="252"/>
      <c r="F62" s="252"/>
      <c r="G62" s="252"/>
      <c r="H62" s="253"/>
      <c r="I62" s="253"/>
      <c r="J62" s="275"/>
      <c r="K62" s="253"/>
      <c r="L62" s="254"/>
      <c r="M62" s="276"/>
      <c r="N62" s="253"/>
      <c r="O62" s="277"/>
      <c r="P62" s="256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97"/>
      <c r="B63" s="98"/>
      <c r="C63" s="131"/>
      <c r="D63" s="139"/>
      <c r="E63" s="140"/>
      <c r="F63" s="97"/>
      <c r="G63" s="97"/>
      <c r="H63" s="97"/>
      <c r="I63" s="132"/>
      <c r="J63" s="132"/>
      <c r="K63" s="132"/>
      <c r="L63" s="132"/>
      <c r="M63" s="132"/>
      <c r="N63" s="132"/>
      <c r="O63" s="132"/>
      <c r="P63" s="132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41"/>
      <c r="B64" s="98"/>
      <c r="C64" s="99"/>
      <c r="D64" s="142"/>
      <c r="E64" s="102"/>
      <c r="F64" s="102"/>
      <c r="G64" s="102"/>
      <c r="H64" s="102"/>
      <c r="I64" s="102"/>
      <c r="J64" s="6"/>
      <c r="K64" s="102"/>
      <c r="L64" s="102"/>
      <c r="M64" s="6"/>
      <c r="N64" s="1"/>
      <c r="O64" s="99"/>
      <c r="P64" s="41"/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143" t="s">
        <v>562</v>
      </c>
      <c r="B65" s="143"/>
      <c r="C65" s="143"/>
      <c r="D65" s="143"/>
      <c r="E65" s="144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517</v>
      </c>
      <c r="C66" s="94"/>
      <c r="D66" s="95" t="s">
        <v>528</v>
      </c>
      <c r="E66" s="94" t="s">
        <v>529</v>
      </c>
      <c r="F66" s="94" t="s">
        <v>530</v>
      </c>
      <c r="G66" s="94" t="s">
        <v>550</v>
      </c>
      <c r="H66" s="94" t="s">
        <v>532</v>
      </c>
      <c r="I66" s="94" t="s">
        <v>533</v>
      </c>
      <c r="J66" s="93" t="s">
        <v>534</v>
      </c>
      <c r="K66" s="93" t="s">
        <v>563</v>
      </c>
      <c r="L66" s="96" t="s">
        <v>536</v>
      </c>
      <c r="M66" s="138" t="s">
        <v>559</v>
      </c>
      <c r="N66" s="94" t="s">
        <v>560</v>
      </c>
      <c r="O66" s="94" t="s">
        <v>538</v>
      </c>
      <c r="P66" s="95" t="s">
        <v>539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209" customFormat="1" ht="15.6" customHeight="1">
      <c r="A67" s="319">
        <v>1</v>
      </c>
      <c r="B67" s="324">
        <v>44895</v>
      </c>
      <c r="C67" s="325"/>
      <c r="D67" s="325" t="s">
        <v>910</v>
      </c>
      <c r="E67" s="328" t="s">
        <v>542</v>
      </c>
      <c r="F67" s="328">
        <v>48</v>
      </c>
      <c r="G67" s="328">
        <v>10</v>
      </c>
      <c r="H67" s="321">
        <v>10</v>
      </c>
      <c r="I67" s="321" t="s">
        <v>880</v>
      </c>
      <c r="J67" s="320" t="s">
        <v>971</v>
      </c>
      <c r="K67" s="321">
        <f t="shared" ref="K67:K68" si="45">H67-F67</f>
        <v>-38</v>
      </c>
      <c r="L67" s="322">
        <v>100</v>
      </c>
      <c r="M67" s="323">
        <f t="shared" ref="M67:M68" si="46">(K67*N67)-L67</f>
        <v>-2000</v>
      </c>
      <c r="N67" s="321">
        <v>50</v>
      </c>
      <c r="O67" s="320" t="s">
        <v>552</v>
      </c>
      <c r="P67" s="324">
        <v>44896</v>
      </c>
      <c r="Q67" s="208"/>
      <c r="R67" s="214" t="s">
        <v>541</v>
      </c>
      <c r="S67" s="208"/>
      <c r="T67" s="208"/>
      <c r="U67" s="208"/>
      <c r="V67" s="208"/>
      <c r="W67" s="208"/>
      <c r="X67" s="214"/>
      <c r="Y67" s="208"/>
      <c r="Z67" s="208"/>
      <c r="AA67" s="208"/>
      <c r="AB67" s="208"/>
      <c r="AC67" s="208"/>
      <c r="AD67" s="214"/>
      <c r="AE67" s="208"/>
      <c r="AF67" s="208"/>
      <c r="AG67" s="208"/>
      <c r="AH67" s="208"/>
      <c r="AI67" s="208"/>
      <c r="AJ67" s="214"/>
      <c r="AK67" s="208"/>
      <c r="AL67" s="208"/>
    </row>
    <row r="68" spans="1:38" s="209" customFormat="1" ht="15.6" customHeight="1">
      <c r="A68" s="304">
        <v>2</v>
      </c>
      <c r="B68" s="363">
        <v>44896</v>
      </c>
      <c r="C68" s="351"/>
      <c r="D68" s="351" t="s">
        <v>920</v>
      </c>
      <c r="E68" s="352" t="s">
        <v>542</v>
      </c>
      <c r="F68" s="352">
        <v>78</v>
      </c>
      <c r="G68" s="352">
        <v>40</v>
      </c>
      <c r="H68" s="279">
        <v>99</v>
      </c>
      <c r="I68" s="279" t="s">
        <v>921</v>
      </c>
      <c r="J68" s="280" t="s">
        <v>553</v>
      </c>
      <c r="K68" s="279">
        <f t="shared" si="45"/>
        <v>21</v>
      </c>
      <c r="L68" s="281">
        <v>100</v>
      </c>
      <c r="M68" s="282">
        <f t="shared" si="46"/>
        <v>950</v>
      </c>
      <c r="N68" s="279">
        <v>50</v>
      </c>
      <c r="O68" s="280" t="s">
        <v>540</v>
      </c>
      <c r="P68" s="278">
        <v>44896</v>
      </c>
      <c r="Q68" s="208"/>
      <c r="R68" s="214" t="s">
        <v>541</v>
      </c>
      <c r="S68" s="208"/>
      <c r="T68" s="208"/>
      <c r="U68" s="208"/>
      <c r="V68" s="208"/>
      <c r="W68" s="208"/>
      <c r="X68" s="214"/>
      <c r="Y68" s="208"/>
      <c r="Z68" s="208"/>
      <c r="AA68" s="208"/>
      <c r="AB68" s="208"/>
      <c r="AC68" s="208"/>
      <c r="AD68" s="214"/>
      <c r="AE68" s="208"/>
      <c r="AF68" s="208"/>
      <c r="AG68" s="208"/>
      <c r="AH68" s="208"/>
      <c r="AI68" s="208"/>
      <c r="AJ68" s="214"/>
      <c r="AK68" s="208"/>
      <c r="AL68" s="208"/>
    </row>
    <row r="69" spans="1:38" s="209" customFormat="1" ht="15.6" customHeight="1">
      <c r="A69" s="319">
        <v>3</v>
      </c>
      <c r="B69" s="362">
        <v>44896</v>
      </c>
      <c r="C69" s="325"/>
      <c r="D69" s="325" t="s">
        <v>922</v>
      </c>
      <c r="E69" s="328" t="s">
        <v>542</v>
      </c>
      <c r="F69" s="328">
        <v>11</v>
      </c>
      <c r="G69" s="328">
        <v>0</v>
      </c>
      <c r="H69" s="321">
        <v>0</v>
      </c>
      <c r="I69" s="321" t="s">
        <v>923</v>
      </c>
      <c r="J69" s="320" t="s">
        <v>929</v>
      </c>
      <c r="K69" s="321">
        <f t="shared" ref="K69:K70" si="47">H69-F69</f>
        <v>-11</v>
      </c>
      <c r="L69" s="322">
        <v>100</v>
      </c>
      <c r="M69" s="323">
        <f t="shared" ref="M69:M70" si="48">(K69*N69)-L69</f>
        <v>-650</v>
      </c>
      <c r="N69" s="321">
        <v>50</v>
      </c>
      <c r="O69" s="320" t="s">
        <v>552</v>
      </c>
      <c r="P69" s="324">
        <v>44896</v>
      </c>
      <c r="Q69" s="208"/>
      <c r="R69" s="214" t="s">
        <v>806</v>
      </c>
      <c r="S69" s="208"/>
      <c r="T69" s="208"/>
      <c r="U69" s="208"/>
      <c r="V69" s="208"/>
      <c r="W69" s="208"/>
      <c r="X69" s="214"/>
      <c r="Y69" s="208"/>
      <c r="Z69" s="208"/>
      <c r="AA69" s="208"/>
      <c r="AB69" s="208"/>
      <c r="AC69" s="208"/>
      <c r="AD69" s="214"/>
      <c r="AE69" s="208"/>
      <c r="AF69" s="208"/>
      <c r="AG69" s="208"/>
      <c r="AH69" s="208"/>
      <c r="AI69" s="208"/>
      <c r="AJ69" s="214"/>
      <c r="AK69" s="208"/>
      <c r="AL69" s="208"/>
    </row>
    <row r="70" spans="1:38" s="209" customFormat="1" ht="15.6" customHeight="1">
      <c r="A70" s="304">
        <v>4</v>
      </c>
      <c r="B70" s="341">
        <v>44896</v>
      </c>
      <c r="C70" s="351"/>
      <c r="D70" s="351" t="s">
        <v>924</v>
      </c>
      <c r="E70" s="352" t="s">
        <v>542</v>
      </c>
      <c r="F70" s="352">
        <v>70</v>
      </c>
      <c r="G70" s="352">
        <v>49</v>
      </c>
      <c r="H70" s="279">
        <v>81</v>
      </c>
      <c r="I70" s="279" t="s">
        <v>925</v>
      </c>
      <c r="J70" s="280" t="s">
        <v>951</v>
      </c>
      <c r="K70" s="279">
        <f t="shared" si="47"/>
        <v>11</v>
      </c>
      <c r="L70" s="281">
        <v>100</v>
      </c>
      <c r="M70" s="282">
        <f t="shared" si="48"/>
        <v>2650</v>
      </c>
      <c r="N70" s="279">
        <v>250</v>
      </c>
      <c r="O70" s="280" t="s">
        <v>540</v>
      </c>
      <c r="P70" s="278">
        <v>44897</v>
      </c>
      <c r="Q70" s="208"/>
      <c r="R70" s="214" t="s">
        <v>806</v>
      </c>
      <c r="S70" s="208"/>
      <c r="T70" s="208"/>
      <c r="U70" s="208"/>
      <c r="V70" s="208"/>
      <c r="W70" s="208"/>
      <c r="X70" s="214"/>
      <c r="Y70" s="208"/>
      <c r="Z70" s="208"/>
      <c r="AA70" s="208"/>
      <c r="AB70" s="208"/>
      <c r="AC70" s="208"/>
      <c r="AD70" s="214"/>
      <c r="AE70" s="208"/>
      <c r="AF70" s="208"/>
      <c r="AG70" s="208"/>
      <c r="AH70" s="208"/>
      <c r="AI70" s="208"/>
      <c r="AJ70" s="214"/>
      <c r="AK70" s="208"/>
      <c r="AL70" s="208"/>
    </row>
    <row r="71" spans="1:38" s="209" customFormat="1" ht="15.6" customHeight="1">
      <c r="A71" s="304">
        <v>5</v>
      </c>
      <c r="B71" s="341">
        <v>44896</v>
      </c>
      <c r="C71" s="351"/>
      <c r="D71" s="351" t="s">
        <v>926</v>
      </c>
      <c r="E71" s="352" t="s">
        <v>542</v>
      </c>
      <c r="F71" s="352">
        <v>15.5</v>
      </c>
      <c r="G71" s="352">
        <v>11.5</v>
      </c>
      <c r="H71" s="279">
        <v>18.3</v>
      </c>
      <c r="I71" s="279" t="s">
        <v>927</v>
      </c>
      <c r="J71" s="280" t="s">
        <v>931</v>
      </c>
      <c r="K71" s="279">
        <f t="shared" ref="K71" si="49">H71-F71</f>
        <v>2.8000000000000007</v>
      </c>
      <c r="L71" s="281">
        <v>100</v>
      </c>
      <c r="M71" s="282">
        <f t="shared" ref="M71" si="50">(K71*N71)-L71</f>
        <v>3680.0000000000009</v>
      </c>
      <c r="N71" s="279">
        <v>1350</v>
      </c>
      <c r="O71" s="280" t="s">
        <v>540</v>
      </c>
      <c r="P71" s="278">
        <v>44897</v>
      </c>
      <c r="Q71" s="208"/>
      <c r="R71" s="214" t="s">
        <v>806</v>
      </c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s="209" customFormat="1" ht="15.6" customHeight="1">
      <c r="A72" s="274">
        <v>6</v>
      </c>
      <c r="B72" s="303">
        <v>44897</v>
      </c>
      <c r="C72" s="264"/>
      <c r="D72" s="264" t="s">
        <v>932</v>
      </c>
      <c r="E72" s="212" t="s">
        <v>542</v>
      </c>
      <c r="F72" s="212" t="s">
        <v>933</v>
      </c>
      <c r="G72" s="212">
        <v>17</v>
      </c>
      <c r="H72" s="213"/>
      <c r="I72" s="213" t="s">
        <v>934</v>
      </c>
      <c r="J72" s="243" t="s">
        <v>543</v>
      </c>
      <c r="K72" s="213"/>
      <c r="L72" s="232"/>
      <c r="M72" s="233"/>
      <c r="N72" s="213"/>
      <c r="O72" s="243"/>
      <c r="P72" s="210"/>
      <c r="Q72" s="208"/>
      <c r="R72" s="214" t="s">
        <v>541</v>
      </c>
      <c r="S72" s="208"/>
      <c r="T72" s="208"/>
      <c r="U72" s="208"/>
      <c r="V72" s="208"/>
      <c r="W72" s="208"/>
      <c r="X72" s="214"/>
      <c r="Y72" s="208"/>
      <c r="Z72" s="208"/>
      <c r="AA72" s="208"/>
      <c r="AB72" s="208"/>
      <c r="AC72" s="208"/>
      <c r="AD72" s="214"/>
      <c r="AE72" s="208"/>
      <c r="AF72" s="208"/>
      <c r="AG72" s="208"/>
      <c r="AH72" s="208"/>
      <c r="AI72" s="208"/>
      <c r="AJ72" s="214"/>
      <c r="AK72" s="208"/>
      <c r="AL72" s="208"/>
    </row>
    <row r="73" spans="1:38" s="209" customFormat="1" ht="15.6" customHeight="1">
      <c r="A73" s="304">
        <v>7</v>
      </c>
      <c r="B73" s="350">
        <v>44897</v>
      </c>
      <c r="C73" s="351"/>
      <c r="D73" s="351" t="s">
        <v>926</v>
      </c>
      <c r="E73" s="352" t="s">
        <v>542</v>
      </c>
      <c r="F73" s="352">
        <v>15.5</v>
      </c>
      <c r="G73" s="352">
        <v>11.5</v>
      </c>
      <c r="H73" s="279">
        <v>21.5</v>
      </c>
      <c r="I73" s="279" t="s">
        <v>927</v>
      </c>
      <c r="J73" s="280" t="s">
        <v>960</v>
      </c>
      <c r="K73" s="279">
        <f t="shared" ref="K73:K74" si="51">H73-F73</f>
        <v>6</v>
      </c>
      <c r="L73" s="281">
        <v>100</v>
      </c>
      <c r="M73" s="282">
        <f t="shared" ref="M73:M74" si="52">(K73*N73)-L73</f>
        <v>8000</v>
      </c>
      <c r="N73" s="279">
        <v>1350</v>
      </c>
      <c r="O73" s="280" t="s">
        <v>540</v>
      </c>
      <c r="P73" s="278">
        <v>44900</v>
      </c>
      <c r="Q73" s="208"/>
      <c r="R73" s="214" t="s">
        <v>806</v>
      </c>
      <c r="S73" s="208"/>
      <c r="T73" s="208"/>
      <c r="U73" s="208"/>
      <c r="V73" s="208"/>
      <c r="W73" s="208"/>
      <c r="X73" s="214"/>
      <c r="Y73" s="208"/>
      <c r="Z73" s="208"/>
      <c r="AA73" s="208"/>
      <c r="AB73" s="208"/>
      <c r="AC73" s="208"/>
      <c r="AD73" s="214"/>
      <c r="AE73" s="208"/>
      <c r="AF73" s="208"/>
      <c r="AG73" s="208"/>
      <c r="AH73" s="208"/>
      <c r="AI73" s="208"/>
      <c r="AJ73" s="214"/>
      <c r="AK73" s="208"/>
      <c r="AL73" s="208"/>
    </row>
    <row r="74" spans="1:38" s="209" customFormat="1" ht="15.6" customHeight="1">
      <c r="A74" s="319">
        <v>8</v>
      </c>
      <c r="B74" s="364">
        <v>44897</v>
      </c>
      <c r="C74" s="325"/>
      <c r="D74" s="325" t="s">
        <v>936</v>
      </c>
      <c r="E74" s="328" t="s">
        <v>542</v>
      </c>
      <c r="F74" s="328">
        <v>27</v>
      </c>
      <c r="G74" s="328">
        <v>17</v>
      </c>
      <c r="H74" s="321">
        <v>17</v>
      </c>
      <c r="I74" s="321" t="s">
        <v>923</v>
      </c>
      <c r="J74" s="320" t="s">
        <v>1023</v>
      </c>
      <c r="K74" s="321">
        <f t="shared" si="51"/>
        <v>-10</v>
      </c>
      <c r="L74" s="322">
        <v>100</v>
      </c>
      <c r="M74" s="323">
        <f t="shared" si="52"/>
        <v>-4100</v>
      </c>
      <c r="N74" s="321">
        <v>400</v>
      </c>
      <c r="O74" s="320" t="s">
        <v>552</v>
      </c>
      <c r="P74" s="324">
        <v>44903</v>
      </c>
      <c r="Q74" s="208"/>
      <c r="R74" s="214" t="s">
        <v>541</v>
      </c>
      <c r="S74" s="208"/>
      <c r="T74" s="208"/>
      <c r="U74" s="208"/>
      <c r="V74" s="208"/>
      <c r="W74" s="208"/>
      <c r="X74" s="214"/>
      <c r="Y74" s="208"/>
      <c r="Z74" s="208"/>
      <c r="AA74" s="208"/>
      <c r="AB74" s="208"/>
      <c r="AC74" s="208"/>
      <c r="AD74" s="214"/>
      <c r="AE74" s="208"/>
      <c r="AF74" s="208"/>
      <c r="AG74" s="208"/>
      <c r="AH74" s="208"/>
      <c r="AI74" s="208"/>
      <c r="AJ74" s="214"/>
      <c r="AK74" s="208"/>
      <c r="AL74" s="208"/>
    </row>
    <row r="75" spans="1:38" s="209" customFormat="1" ht="15.6" customHeight="1">
      <c r="A75" s="319">
        <v>9</v>
      </c>
      <c r="B75" s="364">
        <v>44897</v>
      </c>
      <c r="C75" s="325"/>
      <c r="D75" s="325" t="s">
        <v>938</v>
      </c>
      <c r="E75" s="328" t="s">
        <v>542</v>
      </c>
      <c r="F75" s="328">
        <v>77</v>
      </c>
      <c r="G75" s="328">
        <v>37</v>
      </c>
      <c r="H75" s="321">
        <v>37</v>
      </c>
      <c r="I75" s="321" t="s">
        <v>937</v>
      </c>
      <c r="J75" s="320" t="s">
        <v>977</v>
      </c>
      <c r="K75" s="321">
        <f t="shared" ref="K75" si="53">H75-F75</f>
        <v>-40</v>
      </c>
      <c r="L75" s="322">
        <v>100</v>
      </c>
      <c r="M75" s="323">
        <f t="shared" ref="M75" si="54">(K75*N75)-L75</f>
        <v>-2100</v>
      </c>
      <c r="N75" s="321">
        <v>50</v>
      </c>
      <c r="O75" s="320" t="s">
        <v>552</v>
      </c>
      <c r="P75" s="324">
        <v>44901</v>
      </c>
      <c r="Q75" s="208"/>
      <c r="R75" s="214" t="s">
        <v>541</v>
      </c>
      <c r="S75" s="208"/>
      <c r="T75" s="208"/>
      <c r="U75" s="208"/>
      <c r="V75" s="208"/>
      <c r="W75" s="208"/>
      <c r="X75" s="214"/>
      <c r="Y75" s="208"/>
      <c r="Z75" s="208"/>
      <c r="AA75" s="208"/>
      <c r="AB75" s="208"/>
      <c r="AC75" s="208"/>
      <c r="AD75" s="214"/>
      <c r="AE75" s="208"/>
      <c r="AF75" s="208"/>
      <c r="AG75" s="208"/>
      <c r="AH75" s="208"/>
      <c r="AI75" s="208"/>
      <c r="AJ75" s="214"/>
      <c r="AK75" s="208"/>
      <c r="AL75" s="208"/>
    </row>
    <row r="76" spans="1:38" s="209" customFormat="1" ht="15.6" customHeight="1">
      <c r="A76" s="304">
        <v>10</v>
      </c>
      <c r="B76" s="350">
        <v>44897</v>
      </c>
      <c r="C76" s="351"/>
      <c r="D76" s="351" t="s">
        <v>939</v>
      </c>
      <c r="E76" s="352" t="s">
        <v>542</v>
      </c>
      <c r="F76" s="352">
        <v>56.5</v>
      </c>
      <c r="G76" s="352">
        <v>38</v>
      </c>
      <c r="H76" s="279">
        <v>67</v>
      </c>
      <c r="I76" s="279" t="s">
        <v>940</v>
      </c>
      <c r="J76" s="280" t="s">
        <v>952</v>
      </c>
      <c r="K76" s="279">
        <f t="shared" ref="K76" si="55">H76-F76</f>
        <v>10.5</v>
      </c>
      <c r="L76" s="281">
        <v>100</v>
      </c>
      <c r="M76" s="282">
        <f t="shared" ref="M76" si="56">(K76*N76)-L76</f>
        <v>2525</v>
      </c>
      <c r="N76" s="279">
        <v>250</v>
      </c>
      <c r="O76" s="280" t="s">
        <v>540</v>
      </c>
      <c r="P76" s="278">
        <v>44897</v>
      </c>
      <c r="Q76" s="208"/>
      <c r="R76" s="214" t="s">
        <v>541</v>
      </c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s="209" customFormat="1" ht="15.6" customHeight="1">
      <c r="A77" s="304">
        <v>11</v>
      </c>
      <c r="B77" s="350">
        <v>44897</v>
      </c>
      <c r="C77" s="351"/>
      <c r="D77" s="351" t="s">
        <v>941</v>
      </c>
      <c r="E77" s="352" t="s">
        <v>542</v>
      </c>
      <c r="F77" s="352">
        <v>45</v>
      </c>
      <c r="G77" s="352">
        <v>27</v>
      </c>
      <c r="H77" s="279">
        <v>53.5</v>
      </c>
      <c r="I77" s="279" t="s">
        <v>944</v>
      </c>
      <c r="J77" s="280" t="s">
        <v>953</v>
      </c>
      <c r="K77" s="279">
        <f t="shared" ref="K77" si="57">H77-F77</f>
        <v>8.5</v>
      </c>
      <c r="L77" s="281">
        <v>100</v>
      </c>
      <c r="M77" s="282">
        <f t="shared" ref="M77" si="58">(K77*N77)-L77</f>
        <v>2450</v>
      </c>
      <c r="N77" s="279">
        <v>300</v>
      </c>
      <c r="O77" s="280" t="s">
        <v>540</v>
      </c>
      <c r="P77" s="278">
        <v>44901</v>
      </c>
      <c r="Q77" s="208"/>
      <c r="R77" s="214" t="s">
        <v>806</v>
      </c>
      <c r="S77" s="208"/>
      <c r="T77" s="208"/>
      <c r="U77" s="208"/>
      <c r="V77" s="208"/>
      <c r="W77" s="208"/>
      <c r="X77" s="214"/>
      <c r="Y77" s="208"/>
      <c r="Z77" s="208"/>
      <c r="AA77" s="208"/>
      <c r="AB77" s="208"/>
      <c r="AC77" s="208"/>
      <c r="AD77" s="214"/>
      <c r="AE77" s="208"/>
      <c r="AF77" s="208"/>
      <c r="AG77" s="208"/>
      <c r="AH77" s="208"/>
      <c r="AI77" s="208"/>
      <c r="AJ77" s="214"/>
      <c r="AK77" s="208"/>
      <c r="AL77" s="208"/>
    </row>
    <row r="78" spans="1:38" s="209" customFormat="1" ht="15.6" customHeight="1">
      <c r="A78" s="304">
        <v>12</v>
      </c>
      <c r="B78" s="350">
        <v>44897</v>
      </c>
      <c r="C78" s="351"/>
      <c r="D78" s="351" t="s">
        <v>942</v>
      </c>
      <c r="E78" s="352" t="s">
        <v>542</v>
      </c>
      <c r="F78" s="352">
        <v>49</v>
      </c>
      <c r="G78" s="352">
        <v>33</v>
      </c>
      <c r="H78" s="279">
        <v>57.5</v>
      </c>
      <c r="I78" s="279" t="s">
        <v>943</v>
      </c>
      <c r="J78" s="280" t="s">
        <v>953</v>
      </c>
      <c r="K78" s="279">
        <f t="shared" ref="K78:K81" si="59">H78-F78</f>
        <v>8.5</v>
      </c>
      <c r="L78" s="281">
        <v>100</v>
      </c>
      <c r="M78" s="282">
        <f t="shared" ref="M78:M81" si="60">(K78*N78)-L78</f>
        <v>2450</v>
      </c>
      <c r="N78" s="279">
        <v>300</v>
      </c>
      <c r="O78" s="280" t="s">
        <v>540</v>
      </c>
      <c r="P78" s="278">
        <v>44897</v>
      </c>
      <c r="Q78" s="208"/>
      <c r="R78" s="214" t="s">
        <v>806</v>
      </c>
      <c r="S78" s="208"/>
      <c r="T78" s="208"/>
      <c r="U78" s="208"/>
      <c r="V78" s="208"/>
      <c r="W78" s="208"/>
      <c r="X78" s="214"/>
      <c r="Y78" s="208"/>
      <c r="Z78" s="208"/>
      <c r="AA78" s="208"/>
      <c r="AB78" s="208"/>
      <c r="AC78" s="208"/>
      <c r="AD78" s="214"/>
      <c r="AE78" s="208"/>
      <c r="AF78" s="208"/>
      <c r="AG78" s="208"/>
      <c r="AH78" s="208"/>
      <c r="AI78" s="208"/>
      <c r="AJ78" s="214"/>
      <c r="AK78" s="208"/>
      <c r="AL78" s="208"/>
    </row>
    <row r="79" spans="1:38" s="209" customFormat="1" ht="15.6" customHeight="1">
      <c r="A79" s="304">
        <v>13</v>
      </c>
      <c r="B79" s="350">
        <v>44900</v>
      </c>
      <c r="C79" s="351"/>
      <c r="D79" s="351" t="s">
        <v>969</v>
      </c>
      <c r="E79" s="352" t="s">
        <v>542</v>
      </c>
      <c r="F79" s="352">
        <v>42</v>
      </c>
      <c r="G79" s="352">
        <v>25</v>
      </c>
      <c r="H79" s="279">
        <v>50.5</v>
      </c>
      <c r="I79" s="279" t="s">
        <v>970</v>
      </c>
      <c r="J79" s="280" t="s">
        <v>953</v>
      </c>
      <c r="K79" s="279">
        <f t="shared" si="59"/>
        <v>8.5</v>
      </c>
      <c r="L79" s="281">
        <v>100</v>
      </c>
      <c r="M79" s="282">
        <f t="shared" si="60"/>
        <v>2450</v>
      </c>
      <c r="N79" s="279">
        <v>300</v>
      </c>
      <c r="O79" s="280" t="s">
        <v>540</v>
      </c>
      <c r="P79" s="278">
        <v>44901</v>
      </c>
      <c r="Q79" s="208"/>
      <c r="R79" s="214" t="s">
        <v>806</v>
      </c>
      <c r="S79" s="208"/>
      <c r="T79" s="208"/>
      <c r="U79" s="208"/>
      <c r="V79" s="208"/>
      <c r="W79" s="208"/>
      <c r="X79" s="214"/>
      <c r="Y79" s="208"/>
      <c r="Z79" s="208"/>
      <c r="AA79" s="208"/>
      <c r="AB79" s="208"/>
      <c r="AC79" s="208"/>
      <c r="AD79" s="214"/>
      <c r="AE79" s="208"/>
      <c r="AF79" s="208"/>
      <c r="AG79" s="208"/>
      <c r="AH79" s="208"/>
      <c r="AI79" s="208"/>
      <c r="AJ79" s="214"/>
      <c r="AK79" s="208"/>
      <c r="AL79" s="208"/>
    </row>
    <row r="80" spans="1:38" s="209" customFormat="1" ht="15.6" customHeight="1">
      <c r="A80" s="319">
        <v>14</v>
      </c>
      <c r="B80" s="365">
        <v>44901</v>
      </c>
      <c r="C80" s="325"/>
      <c r="D80" s="325" t="s">
        <v>978</v>
      </c>
      <c r="E80" s="328" t="s">
        <v>542</v>
      </c>
      <c r="F80" s="328">
        <v>49</v>
      </c>
      <c r="G80" s="328">
        <v>32</v>
      </c>
      <c r="H80" s="321">
        <v>32</v>
      </c>
      <c r="I80" s="321" t="s">
        <v>943</v>
      </c>
      <c r="J80" s="320" t="s">
        <v>996</v>
      </c>
      <c r="K80" s="321">
        <f t="shared" si="59"/>
        <v>-17</v>
      </c>
      <c r="L80" s="322">
        <v>100</v>
      </c>
      <c r="M80" s="323">
        <f t="shared" si="60"/>
        <v>-5200</v>
      </c>
      <c r="N80" s="321">
        <v>300</v>
      </c>
      <c r="O80" s="320" t="s">
        <v>552</v>
      </c>
      <c r="P80" s="324">
        <v>44902</v>
      </c>
      <c r="Q80" s="208"/>
      <c r="R80" s="214" t="s">
        <v>806</v>
      </c>
      <c r="S80" s="208"/>
      <c r="T80" s="208"/>
      <c r="U80" s="208"/>
      <c r="V80" s="208"/>
      <c r="W80" s="208"/>
      <c r="X80" s="214"/>
      <c r="Y80" s="208"/>
      <c r="Z80" s="208"/>
      <c r="AA80" s="208"/>
      <c r="AB80" s="208"/>
      <c r="AC80" s="208"/>
      <c r="AD80" s="214"/>
      <c r="AE80" s="208"/>
      <c r="AF80" s="208"/>
      <c r="AG80" s="208"/>
      <c r="AH80" s="208"/>
      <c r="AI80" s="208"/>
      <c r="AJ80" s="214"/>
      <c r="AK80" s="208"/>
      <c r="AL80" s="208"/>
    </row>
    <row r="81" spans="1:38" s="209" customFormat="1" ht="15.6" customHeight="1">
      <c r="A81" s="319">
        <v>15</v>
      </c>
      <c r="B81" s="365">
        <v>44901</v>
      </c>
      <c r="C81" s="325"/>
      <c r="D81" s="325" t="s">
        <v>926</v>
      </c>
      <c r="E81" s="328" t="s">
        <v>542</v>
      </c>
      <c r="F81" s="328">
        <v>14.75</v>
      </c>
      <c r="G81" s="328">
        <v>11</v>
      </c>
      <c r="H81" s="321">
        <v>11</v>
      </c>
      <c r="I81" s="321" t="s">
        <v>927</v>
      </c>
      <c r="J81" s="320" t="s">
        <v>1022</v>
      </c>
      <c r="K81" s="321">
        <f t="shared" si="59"/>
        <v>-3.75</v>
      </c>
      <c r="L81" s="322">
        <v>100</v>
      </c>
      <c r="M81" s="323">
        <f t="shared" si="60"/>
        <v>-5162.5</v>
      </c>
      <c r="N81" s="321">
        <v>1350</v>
      </c>
      <c r="O81" s="320" t="s">
        <v>552</v>
      </c>
      <c r="P81" s="324">
        <v>44903</v>
      </c>
      <c r="Q81" s="208"/>
      <c r="R81" s="214" t="s">
        <v>806</v>
      </c>
      <c r="S81" s="208"/>
      <c r="T81" s="208"/>
      <c r="U81" s="208"/>
      <c r="V81" s="208"/>
      <c r="W81" s="208"/>
      <c r="X81" s="214"/>
      <c r="Y81" s="208"/>
      <c r="Z81" s="208"/>
      <c r="AA81" s="208"/>
      <c r="AB81" s="208"/>
      <c r="AC81" s="208"/>
      <c r="AD81" s="214"/>
      <c r="AE81" s="208"/>
      <c r="AF81" s="208"/>
      <c r="AG81" s="208"/>
      <c r="AH81" s="208"/>
      <c r="AI81" s="208"/>
      <c r="AJ81" s="214"/>
      <c r="AK81" s="208"/>
      <c r="AL81" s="208"/>
    </row>
    <row r="82" spans="1:38" s="209" customFormat="1" ht="15.6" customHeight="1">
      <c r="A82" s="304">
        <v>16</v>
      </c>
      <c r="B82" s="350">
        <v>44902</v>
      </c>
      <c r="C82" s="351"/>
      <c r="D82" s="351" t="s">
        <v>997</v>
      </c>
      <c r="E82" s="352" t="s">
        <v>542</v>
      </c>
      <c r="F82" s="352">
        <v>59</v>
      </c>
      <c r="G82" s="352">
        <v>39</v>
      </c>
      <c r="H82" s="279">
        <v>71</v>
      </c>
      <c r="I82" s="279" t="s">
        <v>998</v>
      </c>
      <c r="J82" s="280" t="s">
        <v>1003</v>
      </c>
      <c r="K82" s="279">
        <f t="shared" ref="K82" si="61">H82-F82</f>
        <v>12</v>
      </c>
      <c r="L82" s="281">
        <v>100</v>
      </c>
      <c r="M82" s="282">
        <f t="shared" ref="M82" si="62">(K82*N82)-L82</f>
        <v>2900</v>
      </c>
      <c r="N82" s="279">
        <v>250</v>
      </c>
      <c r="O82" s="280" t="s">
        <v>540</v>
      </c>
      <c r="P82" s="278">
        <v>44902</v>
      </c>
      <c r="Q82" s="208"/>
      <c r="R82" s="214"/>
      <c r="S82" s="208"/>
      <c r="T82" s="208"/>
      <c r="U82" s="208"/>
      <c r="V82" s="208"/>
      <c r="W82" s="208"/>
      <c r="X82" s="214"/>
      <c r="Y82" s="208"/>
      <c r="Z82" s="208"/>
      <c r="AA82" s="208"/>
      <c r="AB82" s="208"/>
      <c r="AC82" s="208"/>
      <c r="AD82" s="214"/>
      <c r="AE82" s="208"/>
      <c r="AF82" s="208"/>
      <c r="AG82" s="208"/>
      <c r="AH82" s="208"/>
      <c r="AI82" s="208"/>
      <c r="AJ82" s="214"/>
      <c r="AK82" s="208"/>
      <c r="AL82" s="208"/>
    </row>
    <row r="83" spans="1:38" s="209" customFormat="1" ht="15.6" customHeight="1">
      <c r="A83" s="274">
        <v>17</v>
      </c>
      <c r="B83" s="303">
        <v>44902</v>
      </c>
      <c r="C83" s="264"/>
      <c r="D83" s="264" t="s">
        <v>999</v>
      </c>
      <c r="E83" s="212" t="s">
        <v>542</v>
      </c>
      <c r="F83" s="212" t="s">
        <v>1000</v>
      </c>
      <c r="G83" s="212">
        <v>40</v>
      </c>
      <c r="H83" s="213"/>
      <c r="I83" s="213" t="s">
        <v>943</v>
      </c>
      <c r="J83" s="243" t="s">
        <v>543</v>
      </c>
      <c r="K83" s="213"/>
      <c r="L83" s="232"/>
      <c r="M83" s="233"/>
      <c r="N83" s="213"/>
      <c r="O83" s="243"/>
      <c r="P83" s="210"/>
      <c r="Q83" s="208"/>
      <c r="R83" s="214"/>
      <c r="S83" s="208"/>
      <c r="T83" s="208"/>
      <c r="U83" s="208"/>
      <c r="V83" s="208"/>
      <c r="W83" s="208"/>
      <c r="X83" s="214"/>
      <c r="Y83" s="208"/>
      <c r="Z83" s="208"/>
      <c r="AA83" s="208"/>
      <c r="AB83" s="208"/>
      <c r="AC83" s="208"/>
      <c r="AD83" s="214"/>
      <c r="AE83" s="208"/>
      <c r="AF83" s="208"/>
      <c r="AG83" s="208"/>
      <c r="AH83" s="208"/>
      <c r="AI83" s="208"/>
      <c r="AJ83" s="214"/>
      <c r="AK83" s="208"/>
      <c r="AL83" s="208"/>
    </row>
    <row r="84" spans="1:38" s="209" customFormat="1" ht="15.6" customHeight="1">
      <c r="A84" s="274"/>
      <c r="B84" s="303"/>
      <c r="C84" s="264"/>
      <c r="D84" s="264"/>
      <c r="E84" s="212"/>
      <c r="F84" s="212"/>
      <c r="G84" s="212"/>
      <c r="H84" s="213"/>
      <c r="I84" s="213"/>
      <c r="J84" s="243"/>
      <c r="K84" s="213"/>
      <c r="L84" s="232"/>
      <c r="M84" s="233"/>
      <c r="N84" s="213"/>
      <c r="O84" s="243"/>
      <c r="P84" s="210"/>
      <c r="Q84" s="208"/>
      <c r="R84" s="214"/>
      <c r="S84" s="208"/>
      <c r="T84" s="208"/>
      <c r="U84" s="208"/>
      <c r="V84" s="208"/>
      <c r="W84" s="208"/>
      <c r="X84" s="214"/>
      <c r="Y84" s="208"/>
      <c r="Z84" s="208"/>
      <c r="AA84" s="208"/>
      <c r="AB84" s="208"/>
      <c r="AC84" s="208"/>
      <c r="AD84" s="214"/>
      <c r="AE84" s="208"/>
      <c r="AF84" s="208"/>
      <c r="AG84" s="208"/>
      <c r="AH84" s="208"/>
      <c r="AI84" s="208"/>
      <c r="AJ84" s="214"/>
      <c r="AK84" s="208"/>
      <c r="AL84" s="208"/>
    </row>
    <row r="85" spans="1:38" s="209" customFormat="1" ht="15.6" customHeight="1">
      <c r="A85" s="274"/>
      <c r="B85" s="303"/>
      <c r="C85" s="264"/>
      <c r="D85" s="264"/>
      <c r="E85" s="212"/>
      <c r="F85" s="212"/>
      <c r="G85" s="212"/>
      <c r="H85" s="213"/>
      <c r="I85" s="213"/>
      <c r="J85" s="243"/>
      <c r="K85" s="213"/>
      <c r="L85" s="232"/>
      <c r="M85" s="233"/>
      <c r="N85" s="213"/>
      <c r="O85" s="243"/>
      <c r="P85" s="210"/>
      <c r="Q85" s="208"/>
      <c r="R85" s="214"/>
      <c r="S85" s="208"/>
      <c r="T85" s="208"/>
      <c r="U85" s="208"/>
      <c r="V85" s="208"/>
      <c r="W85" s="208"/>
      <c r="X85" s="214"/>
      <c r="Y85" s="208"/>
      <c r="Z85" s="208"/>
      <c r="AA85" s="208"/>
      <c r="AB85" s="208"/>
      <c r="AC85" s="208"/>
      <c r="AD85" s="214"/>
      <c r="AE85" s="208"/>
      <c r="AF85" s="208"/>
      <c r="AG85" s="208"/>
      <c r="AH85" s="208"/>
      <c r="AI85" s="208"/>
      <c r="AJ85" s="214"/>
      <c r="AK85" s="208"/>
      <c r="AL85" s="208"/>
    </row>
    <row r="86" spans="1:38" s="209" customFormat="1" ht="15.6" customHeight="1">
      <c r="A86" s="274"/>
      <c r="B86" s="303"/>
      <c r="C86" s="264"/>
      <c r="D86" s="264"/>
      <c r="E86" s="212"/>
      <c r="F86" s="212"/>
      <c r="G86" s="212"/>
      <c r="H86" s="213"/>
      <c r="I86" s="213"/>
      <c r="J86" s="243"/>
      <c r="K86" s="213"/>
      <c r="L86" s="232"/>
      <c r="M86" s="233"/>
      <c r="N86" s="213"/>
      <c r="O86" s="243"/>
      <c r="P86" s="210"/>
      <c r="Q86" s="208"/>
      <c r="R86" s="214"/>
      <c r="S86" s="208"/>
      <c r="T86" s="208"/>
      <c r="U86" s="208"/>
      <c r="V86" s="208"/>
      <c r="W86" s="208"/>
      <c r="X86" s="214"/>
      <c r="Y86" s="208"/>
      <c r="Z86" s="208"/>
      <c r="AA86" s="208"/>
      <c r="AB86" s="208"/>
      <c r="AC86" s="208"/>
      <c r="AD86" s="214"/>
      <c r="AE86" s="208"/>
      <c r="AF86" s="208"/>
      <c r="AG86" s="208"/>
      <c r="AH86" s="208"/>
      <c r="AI86" s="208"/>
      <c r="AJ86" s="214"/>
      <c r="AK86" s="208"/>
      <c r="AL86" s="208"/>
    </row>
    <row r="87" spans="1:38" ht="15" customHeight="1">
      <c r="A87" s="353"/>
      <c r="B87" s="353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1"/>
    </row>
    <row r="88" spans="1:38" ht="15" customHeight="1">
      <c r="A88" s="353"/>
      <c r="B88" s="353"/>
      <c r="C88" s="353"/>
      <c r="D88" s="353"/>
      <c r="E88" s="353"/>
      <c r="F88" s="353"/>
      <c r="G88" s="353"/>
      <c r="H88" s="353"/>
      <c r="I88" s="353"/>
      <c r="J88" s="353"/>
      <c r="K88" s="353"/>
      <c r="L88" s="353"/>
      <c r="M88" s="353"/>
      <c r="N88" s="353"/>
      <c r="O88" s="353"/>
      <c r="P88" s="353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  <c r="AL88" s="1"/>
    </row>
    <row r="89" spans="1:38" ht="12.75" customHeight="1">
      <c r="A89" s="140"/>
      <c r="B89" s="145"/>
      <c r="C89" s="145"/>
      <c r="D89" s="146"/>
      <c r="E89" s="140"/>
      <c r="F89" s="147"/>
      <c r="G89" s="140"/>
      <c r="H89" s="140"/>
      <c r="I89" s="140"/>
      <c r="J89" s="145"/>
      <c r="K89" s="148"/>
      <c r="L89" s="140"/>
      <c r="M89" s="140"/>
      <c r="N89" s="140"/>
      <c r="O89" s="149"/>
      <c r="P89" s="1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</row>
    <row r="90" spans="1:38" ht="38.25" customHeight="1">
      <c r="A90" s="92" t="s">
        <v>564</v>
      </c>
      <c r="B90" s="150"/>
      <c r="C90" s="150"/>
      <c r="D90" s="151"/>
      <c r="E90" s="125"/>
      <c r="F90" s="6"/>
      <c r="G90" s="6"/>
      <c r="H90" s="126"/>
      <c r="I90" s="152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</row>
    <row r="91" spans="1:38" s="209" customFormat="1" ht="38.25">
      <c r="A91" s="93" t="s">
        <v>16</v>
      </c>
      <c r="B91" s="94" t="s">
        <v>517</v>
      </c>
      <c r="C91" s="94"/>
      <c r="D91" s="95" t="s">
        <v>528</v>
      </c>
      <c r="E91" s="94" t="s">
        <v>529</v>
      </c>
      <c r="F91" s="94" t="s">
        <v>530</v>
      </c>
      <c r="G91" s="94" t="s">
        <v>531</v>
      </c>
      <c r="H91" s="94" t="s">
        <v>532</v>
      </c>
      <c r="I91" s="94" t="s">
        <v>533</v>
      </c>
      <c r="J91" s="93" t="s">
        <v>534</v>
      </c>
      <c r="K91" s="129" t="s">
        <v>551</v>
      </c>
      <c r="L91" s="130" t="s">
        <v>536</v>
      </c>
      <c r="M91" s="96" t="s">
        <v>537</v>
      </c>
      <c r="N91" s="94" t="s">
        <v>538</v>
      </c>
      <c r="O91" s="95" t="s">
        <v>539</v>
      </c>
      <c r="P91" s="94" t="s">
        <v>768</v>
      </c>
      <c r="Q91" s="208"/>
      <c r="R91" s="6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</row>
    <row r="92" spans="1:38" s="209" customFormat="1" ht="12.75" customHeight="1">
      <c r="A92" s="356">
        <v>1</v>
      </c>
      <c r="B92" s="357">
        <v>44840</v>
      </c>
      <c r="C92" s="358"/>
      <c r="D92" s="359" t="s">
        <v>116</v>
      </c>
      <c r="E92" s="360" t="s">
        <v>542</v>
      </c>
      <c r="F92" s="360">
        <v>1405</v>
      </c>
      <c r="G92" s="360">
        <v>1240</v>
      </c>
      <c r="H92" s="360">
        <v>1625</v>
      </c>
      <c r="I92" s="360" t="s">
        <v>846</v>
      </c>
      <c r="J92" s="336" t="s">
        <v>883</v>
      </c>
      <c r="K92" s="336">
        <f t="shared" ref="K92" si="63">H92-F92</f>
        <v>220</v>
      </c>
      <c r="L92" s="337">
        <f t="shared" ref="L92" si="64">(F92*-0.7)/100</f>
        <v>-9.8349999999999991</v>
      </c>
      <c r="M92" s="338">
        <f t="shared" ref="M92" si="65">(K92+L92)/F92</f>
        <v>0.14958362989323842</v>
      </c>
      <c r="N92" s="336" t="s">
        <v>540</v>
      </c>
      <c r="O92" s="339">
        <v>44879</v>
      </c>
      <c r="P92" s="336"/>
      <c r="Q92" s="208"/>
      <c r="R92" s="1" t="s">
        <v>541</v>
      </c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</row>
    <row r="93" spans="1:38" ht="14.25" customHeight="1">
      <c r="A93" s="307">
        <v>2</v>
      </c>
      <c r="B93" s="308">
        <v>44840</v>
      </c>
      <c r="C93" s="300"/>
      <c r="D93" s="300" t="s">
        <v>845</v>
      </c>
      <c r="E93" s="301" t="s">
        <v>542</v>
      </c>
      <c r="F93" s="301" t="s">
        <v>847</v>
      </c>
      <c r="G93" s="301">
        <v>1220</v>
      </c>
      <c r="H93" s="301"/>
      <c r="I93" s="301" t="s">
        <v>848</v>
      </c>
      <c r="J93" s="243" t="s">
        <v>543</v>
      </c>
      <c r="K93" s="213"/>
      <c r="L93" s="232"/>
      <c r="M93" s="233"/>
      <c r="N93" s="213"/>
      <c r="O93" s="243"/>
      <c r="P93" s="210"/>
      <c r="Q93" s="208"/>
      <c r="R93" s="208" t="s">
        <v>541</v>
      </c>
      <c r="S93" s="41"/>
      <c r="T93" s="1"/>
      <c r="U93" s="1"/>
      <c r="V93" s="1"/>
      <c r="W93" s="1"/>
      <c r="X93" s="1"/>
      <c r="Y93" s="1"/>
      <c r="Z93" s="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301"/>
      <c r="B94" s="299"/>
      <c r="C94" s="300"/>
      <c r="D94" s="300"/>
      <c r="E94" s="301"/>
      <c r="F94" s="301"/>
      <c r="G94" s="301"/>
      <c r="H94" s="301"/>
      <c r="I94" s="301"/>
      <c r="J94" s="243"/>
      <c r="K94" s="213"/>
      <c r="L94" s="232"/>
      <c r="M94" s="233"/>
      <c r="N94" s="213"/>
      <c r="O94" s="243"/>
      <c r="P94" s="210"/>
      <c r="R94" s="6"/>
      <c r="S94" s="1"/>
      <c r="T94" s="1"/>
      <c r="U94" s="1"/>
      <c r="V94" s="1"/>
      <c r="W94" s="1"/>
      <c r="X94" s="1"/>
      <c r="Y94" s="1"/>
    </row>
    <row r="95" spans="1:38" ht="12.75" customHeight="1">
      <c r="A95" s="109" t="s">
        <v>544</v>
      </c>
      <c r="B95" s="109"/>
      <c r="C95" s="109"/>
      <c r="D95" s="109"/>
      <c r="E95" s="41"/>
      <c r="F95" s="117" t="s">
        <v>546</v>
      </c>
      <c r="G95" s="54"/>
      <c r="H95" s="54"/>
      <c r="I95" s="54"/>
      <c r="J95" s="6"/>
      <c r="K95" s="134"/>
      <c r="L95" s="135"/>
      <c r="M95" s="6"/>
      <c r="N95" s="99"/>
      <c r="O95" s="153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6" t="s">
        <v>545</v>
      </c>
      <c r="B96" s="109"/>
      <c r="C96" s="109"/>
      <c r="D96" s="109"/>
      <c r="E96" s="6"/>
      <c r="F96" s="117" t="s">
        <v>548</v>
      </c>
      <c r="G96" s="6"/>
      <c r="H96" s="6" t="s">
        <v>764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16"/>
      <c r="B97" s="109"/>
      <c r="C97" s="109"/>
      <c r="D97" s="109"/>
      <c r="E97" s="6"/>
      <c r="F97" s="117"/>
      <c r="G97" s="6"/>
      <c r="H97" s="6"/>
      <c r="I97" s="6"/>
      <c r="J97" s="1"/>
      <c r="K97" s="6"/>
      <c r="L97" s="6"/>
      <c r="M97" s="6"/>
      <c r="N97" s="1"/>
      <c r="O97" s="1"/>
      <c r="Q97" s="1"/>
      <c r="R97" s="54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16"/>
      <c r="B98" s="109"/>
      <c r="C98" s="109"/>
      <c r="D98" s="109"/>
      <c r="E98" s="6"/>
      <c r="F98" s="117"/>
      <c r="G98" s="54"/>
      <c r="H98" s="41"/>
      <c r="I98" s="54"/>
      <c r="J98" s="6"/>
      <c r="K98" s="134"/>
      <c r="L98" s="135"/>
      <c r="M98" s="6"/>
      <c r="N98" s="99"/>
      <c r="O98" s="136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54"/>
      <c r="B99" s="98"/>
      <c r="C99" s="98"/>
      <c r="D99" s="41"/>
      <c r="E99" s="54"/>
      <c r="F99" s="54"/>
      <c r="G99" s="54"/>
      <c r="H99" s="41"/>
      <c r="I99" s="54"/>
      <c r="J99" s="6"/>
      <c r="K99" s="134"/>
      <c r="L99" s="135"/>
      <c r="M99" s="6"/>
      <c r="N99" s="99"/>
      <c r="O99" s="136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38.25" customHeight="1">
      <c r="A100" s="41"/>
      <c r="B100" s="154" t="s">
        <v>565</v>
      </c>
      <c r="C100" s="154"/>
      <c r="D100" s="154"/>
      <c r="E100" s="154"/>
      <c r="F100" s="6"/>
      <c r="G100" s="6"/>
      <c r="H100" s="127"/>
      <c r="I100" s="6"/>
      <c r="J100" s="127"/>
      <c r="K100" s="128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93" t="s">
        <v>16</v>
      </c>
      <c r="B101" s="94" t="s">
        <v>517</v>
      </c>
      <c r="C101" s="94"/>
      <c r="D101" s="95" t="s">
        <v>528</v>
      </c>
      <c r="E101" s="94" t="s">
        <v>529</v>
      </c>
      <c r="F101" s="94" t="s">
        <v>530</v>
      </c>
      <c r="G101" s="94" t="s">
        <v>566</v>
      </c>
      <c r="H101" s="94" t="s">
        <v>567</v>
      </c>
      <c r="I101" s="94" t="s">
        <v>533</v>
      </c>
      <c r="J101" s="155" t="s">
        <v>534</v>
      </c>
      <c r="K101" s="94" t="s">
        <v>535</v>
      </c>
      <c r="L101" s="94" t="s">
        <v>568</v>
      </c>
      <c r="M101" s="94" t="s">
        <v>538</v>
      </c>
      <c r="N101" s="95" t="s">
        <v>539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1</v>
      </c>
      <c r="B102" s="157">
        <v>41579</v>
      </c>
      <c r="C102" s="157"/>
      <c r="D102" s="158" t="s">
        <v>569</v>
      </c>
      <c r="E102" s="159" t="s">
        <v>570</v>
      </c>
      <c r="F102" s="160">
        <v>82</v>
      </c>
      <c r="G102" s="159" t="s">
        <v>571</v>
      </c>
      <c r="H102" s="159">
        <v>100</v>
      </c>
      <c r="I102" s="161">
        <v>100</v>
      </c>
      <c r="J102" s="162" t="s">
        <v>572</v>
      </c>
      <c r="K102" s="163">
        <f t="shared" ref="K102:K154" si="66">H102-F102</f>
        <v>18</v>
      </c>
      <c r="L102" s="164">
        <f t="shared" ref="L102:L154" si="67">K102/F102</f>
        <v>0.21951219512195122</v>
      </c>
      <c r="M102" s="159" t="s">
        <v>540</v>
      </c>
      <c r="N102" s="165">
        <v>42657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2</v>
      </c>
      <c r="B103" s="157">
        <v>41794</v>
      </c>
      <c r="C103" s="157"/>
      <c r="D103" s="158" t="s">
        <v>573</v>
      </c>
      <c r="E103" s="159" t="s">
        <v>542</v>
      </c>
      <c r="F103" s="160">
        <v>257</v>
      </c>
      <c r="G103" s="159" t="s">
        <v>571</v>
      </c>
      <c r="H103" s="159">
        <v>300</v>
      </c>
      <c r="I103" s="161">
        <v>300</v>
      </c>
      <c r="J103" s="162" t="s">
        <v>572</v>
      </c>
      <c r="K103" s="163">
        <f t="shared" si="66"/>
        <v>43</v>
      </c>
      <c r="L103" s="164">
        <f t="shared" si="67"/>
        <v>0.16731517509727625</v>
      </c>
      <c r="M103" s="159" t="s">
        <v>540</v>
      </c>
      <c r="N103" s="165">
        <v>41822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3</v>
      </c>
      <c r="B104" s="157">
        <v>41828</v>
      </c>
      <c r="C104" s="157"/>
      <c r="D104" s="158" t="s">
        <v>574</v>
      </c>
      <c r="E104" s="159" t="s">
        <v>542</v>
      </c>
      <c r="F104" s="160">
        <v>393</v>
      </c>
      <c r="G104" s="159" t="s">
        <v>571</v>
      </c>
      <c r="H104" s="159">
        <v>468</v>
      </c>
      <c r="I104" s="161">
        <v>468</v>
      </c>
      <c r="J104" s="162" t="s">
        <v>572</v>
      </c>
      <c r="K104" s="163">
        <f t="shared" si="66"/>
        <v>75</v>
      </c>
      <c r="L104" s="164">
        <f t="shared" si="67"/>
        <v>0.19083969465648856</v>
      </c>
      <c r="M104" s="159" t="s">
        <v>540</v>
      </c>
      <c r="N104" s="165">
        <v>41863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4</v>
      </c>
      <c r="B105" s="157">
        <v>41857</v>
      </c>
      <c r="C105" s="157"/>
      <c r="D105" s="158" t="s">
        <v>575</v>
      </c>
      <c r="E105" s="159" t="s">
        <v>542</v>
      </c>
      <c r="F105" s="160">
        <v>205</v>
      </c>
      <c r="G105" s="159" t="s">
        <v>571</v>
      </c>
      <c r="H105" s="159">
        <v>275</v>
      </c>
      <c r="I105" s="161">
        <v>250</v>
      </c>
      <c r="J105" s="162" t="s">
        <v>572</v>
      </c>
      <c r="K105" s="163">
        <f t="shared" si="66"/>
        <v>70</v>
      </c>
      <c r="L105" s="164">
        <f t="shared" si="67"/>
        <v>0.34146341463414637</v>
      </c>
      <c r="M105" s="159" t="s">
        <v>540</v>
      </c>
      <c r="N105" s="165">
        <v>41962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5</v>
      </c>
      <c r="B106" s="157">
        <v>41886</v>
      </c>
      <c r="C106" s="157"/>
      <c r="D106" s="158" t="s">
        <v>576</v>
      </c>
      <c r="E106" s="159" t="s">
        <v>542</v>
      </c>
      <c r="F106" s="160">
        <v>162</v>
      </c>
      <c r="G106" s="159" t="s">
        <v>571</v>
      </c>
      <c r="H106" s="159">
        <v>190</v>
      </c>
      <c r="I106" s="161">
        <v>190</v>
      </c>
      <c r="J106" s="162" t="s">
        <v>572</v>
      </c>
      <c r="K106" s="163">
        <f t="shared" si="66"/>
        <v>28</v>
      </c>
      <c r="L106" s="164">
        <f t="shared" si="67"/>
        <v>0.1728395061728395</v>
      </c>
      <c r="M106" s="159" t="s">
        <v>540</v>
      </c>
      <c r="N106" s="165">
        <v>42006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6</v>
      </c>
      <c r="B107" s="157">
        <v>41886</v>
      </c>
      <c r="C107" s="157"/>
      <c r="D107" s="158" t="s">
        <v>577</v>
      </c>
      <c r="E107" s="159" t="s">
        <v>542</v>
      </c>
      <c r="F107" s="160">
        <v>75</v>
      </c>
      <c r="G107" s="159" t="s">
        <v>571</v>
      </c>
      <c r="H107" s="159">
        <v>91.5</v>
      </c>
      <c r="I107" s="161" t="s">
        <v>578</v>
      </c>
      <c r="J107" s="162" t="s">
        <v>579</v>
      </c>
      <c r="K107" s="163">
        <f t="shared" si="66"/>
        <v>16.5</v>
      </c>
      <c r="L107" s="164">
        <f t="shared" si="67"/>
        <v>0.22</v>
      </c>
      <c r="M107" s="159" t="s">
        <v>540</v>
      </c>
      <c r="N107" s="165">
        <v>41954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7</v>
      </c>
      <c r="B108" s="157">
        <v>41913</v>
      </c>
      <c r="C108" s="157"/>
      <c r="D108" s="158" t="s">
        <v>580</v>
      </c>
      <c r="E108" s="159" t="s">
        <v>542</v>
      </c>
      <c r="F108" s="160">
        <v>850</v>
      </c>
      <c r="G108" s="159" t="s">
        <v>571</v>
      </c>
      <c r="H108" s="159">
        <v>982.5</v>
      </c>
      <c r="I108" s="161">
        <v>1050</v>
      </c>
      <c r="J108" s="162" t="s">
        <v>581</v>
      </c>
      <c r="K108" s="163">
        <f t="shared" si="66"/>
        <v>132.5</v>
      </c>
      <c r="L108" s="164">
        <f t="shared" si="67"/>
        <v>0.15588235294117647</v>
      </c>
      <c r="M108" s="159" t="s">
        <v>540</v>
      </c>
      <c r="N108" s="165">
        <v>42039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8</v>
      </c>
      <c r="B109" s="157">
        <v>41913</v>
      </c>
      <c r="C109" s="157"/>
      <c r="D109" s="158" t="s">
        <v>582</v>
      </c>
      <c r="E109" s="159" t="s">
        <v>542</v>
      </c>
      <c r="F109" s="160">
        <v>475</v>
      </c>
      <c r="G109" s="159" t="s">
        <v>571</v>
      </c>
      <c r="H109" s="159">
        <v>515</v>
      </c>
      <c r="I109" s="161">
        <v>600</v>
      </c>
      <c r="J109" s="162" t="s">
        <v>583</v>
      </c>
      <c r="K109" s="163">
        <f t="shared" si="66"/>
        <v>40</v>
      </c>
      <c r="L109" s="164">
        <f t="shared" si="67"/>
        <v>8.4210526315789472E-2</v>
      </c>
      <c r="M109" s="159" t="s">
        <v>540</v>
      </c>
      <c r="N109" s="165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9</v>
      </c>
      <c r="B110" s="157">
        <v>41913</v>
      </c>
      <c r="C110" s="157"/>
      <c r="D110" s="158" t="s">
        <v>584</v>
      </c>
      <c r="E110" s="159" t="s">
        <v>542</v>
      </c>
      <c r="F110" s="160">
        <v>86</v>
      </c>
      <c r="G110" s="159" t="s">
        <v>571</v>
      </c>
      <c r="H110" s="159">
        <v>99</v>
      </c>
      <c r="I110" s="161">
        <v>140</v>
      </c>
      <c r="J110" s="162" t="s">
        <v>585</v>
      </c>
      <c r="K110" s="163">
        <f t="shared" si="66"/>
        <v>13</v>
      </c>
      <c r="L110" s="164">
        <f t="shared" si="67"/>
        <v>0.15116279069767441</v>
      </c>
      <c r="M110" s="159" t="s">
        <v>540</v>
      </c>
      <c r="N110" s="165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10</v>
      </c>
      <c r="B111" s="157">
        <v>41926</v>
      </c>
      <c r="C111" s="157"/>
      <c r="D111" s="158" t="s">
        <v>586</v>
      </c>
      <c r="E111" s="159" t="s">
        <v>542</v>
      </c>
      <c r="F111" s="160">
        <v>496.6</v>
      </c>
      <c r="G111" s="159" t="s">
        <v>571</v>
      </c>
      <c r="H111" s="159">
        <v>621</v>
      </c>
      <c r="I111" s="161">
        <v>580</v>
      </c>
      <c r="J111" s="162" t="s">
        <v>572</v>
      </c>
      <c r="K111" s="163">
        <f t="shared" si="66"/>
        <v>124.39999999999998</v>
      </c>
      <c r="L111" s="164">
        <f t="shared" si="67"/>
        <v>0.25050342327829234</v>
      </c>
      <c r="M111" s="159" t="s">
        <v>540</v>
      </c>
      <c r="N111" s="165">
        <v>42605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11</v>
      </c>
      <c r="B112" s="157">
        <v>41926</v>
      </c>
      <c r="C112" s="157"/>
      <c r="D112" s="158" t="s">
        <v>587</v>
      </c>
      <c r="E112" s="159" t="s">
        <v>542</v>
      </c>
      <c r="F112" s="160">
        <v>2481.9</v>
      </c>
      <c r="G112" s="159" t="s">
        <v>571</v>
      </c>
      <c r="H112" s="159">
        <v>2840</v>
      </c>
      <c r="I112" s="161">
        <v>2870</v>
      </c>
      <c r="J112" s="162" t="s">
        <v>588</v>
      </c>
      <c r="K112" s="163">
        <f t="shared" si="66"/>
        <v>358.09999999999991</v>
      </c>
      <c r="L112" s="164">
        <f t="shared" si="67"/>
        <v>0.14428462065353154</v>
      </c>
      <c r="M112" s="159" t="s">
        <v>540</v>
      </c>
      <c r="N112" s="165">
        <v>42017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12</v>
      </c>
      <c r="B113" s="157">
        <v>41928</v>
      </c>
      <c r="C113" s="157"/>
      <c r="D113" s="158" t="s">
        <v>589</v>
      </c>
      <c r="E113" s="159" t="s">
        <v>542</v>
      </c>
      <c r="F113" s="160">
        <v>84.5</v>
      </c>
      <c r="G113" s="159" t="s">
        <v>571</v>
      </c>
      <c r="H113" s="159">
        <v>93</v>
      </c>
      <c r="I113" s="161">
        <v>110</v>
      </c>
      <c r="J113" s="162" t="s">
        <v>590</v>
      </c>
      <c r="K113" s="163">
        <f t="shared" si="66"/>
        <v>8.5</v>
      </c>
      <c r="L113" s="164">
        <f t="shared" si="67"/>
        <v>0.10059171597633136</v>
      </c>
      <c r="M113" s="159" t="s">
        <v>540</v>
      </c>
      <c r="N113" s="165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13</v>
      </c>
      <c r="B114" s="157">
        <v>41928</v>
      </c>
      <c r="C114" s="157"/>
      <c r="D114" s="158" t="s">
        <v>591</v>
      </c>
      <c r="E114" s="159" t="s">
        <v>542</v>
      </c>
      <c r="F114" s="160">
        <v>401</v>
      </c>
      <c r="G114" s="159" t="s">
        <v>571</v>
      </c>
      <c r="H114" s="159">
        <v>428</v>
      </c>
      <c r="I114" s="161">
        <v>450</v>
      </c>
      <c r="J114" s="162" t="s">
        <v>592</v>
      </c>
      <c r="K114" s="163">
        <f t="shared" si="66"/>
        <v>27</v>
      </c>
      <c r="L114" s="164">
        <f t="shared" si="67"/>
        <v>6.7331670822942641E-2</v>
      </c>
      <c r="M114" s="159" t="s">
        <v>540</v>
      </c>
      <c r="N114" s="165">
        <v>42020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14</v>
      </c>
      <c r="B115" s="157">
        <v>41928</v>
      </c>
      <c r="C115" s="157"/>
      <c r="D115" s="158" t="s">
        <v>593</v>
      </c>
      <c r="E115" s="159" t="s">
        <v>542</v>
      </c>
      <c r="F115" s="160">
        <v>101</v>
      </c>
      <c r="G115" s="159" t="s">
        <v>571</v>
      </c>
      <c r="H115" s="159">
        <v>112</v>
      </c>
      <c r="I115" s="161">
        <v>120</v>
      </c>
      <c r="J115" s="162" t="s">
        <v>594</v>
      </c>
      <c r="K115" s="163">
        <f t="shared" si="66"/>
        <v>11</v>
      </c>
      <c r="L115" s="164">
        <f t="shared" si="67"/>
        <v>0.10891089108910891</v>
      </c>
      <c r="M115" s="159" t="s">
        <v>540</v>
      </c>
      <c r="N115" s="165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15</v>
      </c>
      <c r="B116" s="157">
        <v>41954</v>
      </c>
      <c r="C116" s="157"/>
      <c r="D116" s="158" t="s">
        <v>595</v>
      </c>
      <c r="E116" s="159" t="s">
        <v>542</v>
      </c>
      <c r="F116" s="160">
        <v>59</v>
      </c>
      <c r="G116" s="159" t="s">
        <v>571</v>
      </c>
      <c r="H116" s="159">
        <v>76</v>
      </c>
      <c r="I116" s="161">
        <v>76</v>
      </c>
      <c r="J116" s="162" t="s">
        <v>572</v>
      </c>
      <c r="K116" s="163">
        <f t="shared" si="66"/>
        <v>17</v>
      </c>
      <c r="L116" s="164">
        <f t="shared" si="67"/>
        <v>0.28813559322033899</v>
      </c>
      <c r="M116" s="159" t="s">
        <v>540</v>
      </c>
      <c r="N116" s="165">
        <v>43032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16</v>
      </c>
      <c r="B117" s="157">
        <v>41954</v>
      </c>
      <c r="C117" s="157"/>
      <c r="D117" s="158" t="s">
        <v>584</v>
      </c>
      <c r="E117" s="159" t="s">
        <v>542</v>
      </c>
      <c r="F117" s="160">
        <v>99</v>
      </c>
      <c r="G117" s="159" t="s">
        <v>571</v>
      </c>
      <c r="H117" s="159">
        <v>120</v>
      </c>
      <c r="I117" s="161">
        <v>120</v>
      </c>
      <c r="J117" s="162" t="s">
        <v>553</v>
      </c>
      <c r="K117" s="163">
        <f t="shared" si="66"/>
        <v>21</v>
      </c>
      <c r="L117" s="164">
        <f t="shared" si="67"/>
        <v>0.21212121212121213</v>
      </c>
      <c r="M117" s="159" t="s">
        <v>540</v>
      </c>
      <c r="N117" s="165">
        <v>41960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17</v>
      </c>
      <c r="B118" s="157">
        <v>41956</v>
      </c>
      <c r="C118" s="157"/>
      <c r="D118" s="158" t="s">
        <v>596</v>
      </c>
      <c r="E118" s="159" t="s">
        <v>542</v>
      </c>
      <c r="F118" s="160">
        <v>22</v>
      </c>
      <c r="G118" s="159" t="s">
        <v>571</v>
      </c>
      <c r="H118" s="159">
        <v>33.549999999999997</v>
      </c>
      <c r="I118" s="161">
        <v>32</v>
      </c>
      <c r="J118" s="162" t="s">
        <v>597</v>
      </c>
      <c r="K118" s="163">
        <f t="shared" si="66"/>
        <v>11.549999999999997</v>
      </c>
      <c r="L118" s="164">
        <f t="shared" si="67"/>
        <v>0.52499999999999991</v>
      </c>
      <c r="M118" s="159" t="s">
        <v>540</v>
      </c>
      <c r="N118" s="165">
        <v>42188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18</v>
      </c>
      <c r="B119" s="157">
        <v>41976</v>
      </c>
      <c r="C119" s="157"/>
      <c r="D119" s="158" t="s">
        <v>598</v>
      </c>
      <c r="E119" s="159" t="s">
        <v>542</v>
      </c>
      <c r="F119" s="160">
        <v>440</v>
      </c>
      <c r="G119" s="159" t="s">
        <v>571</v>
      </c>
      <c r="H119" s="159">
        <v>520</v>
      </c>
      <c r="I119" s="161">
        <v>520</v>
      </c>
      <c r="J119" s="162" t="s">
        <v>599</v>
      </c>
      <c r="K119" s="163">
        <f t="shared" si="66"/>
        <v>80</v>
      </c>
      <c r="L119" s="164">
        <f t="shared" si="67"/>
        <v>0.18181818181818182</v>
      </c>
      <c r="M119" s="159" t="s">
        <v>540</v>
      </c>
      <c r="N119" s="165">
        <v>42208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19</v>
      </c>
      <c r="B120" s="157">
        <v>41976</v>
      </c>
      <c r="C120" s="157"/>
      <c r="D120" s="158" t="s">
        <v>600</v>
      </c>
      <c r="E120" s="159" t="s">
        <v>542</v>
      </c>
      <c r="F120" s="160">
        <v>360</v>
      </c>
      <c r="G120" s="159" t="s">
        <v>571</v>
      </c>
      <c r="H120" s="159">
        <v>427</v>
      </c>
      <c r="I120" s="161">
        <v>425</v>
      </c>
      <c r="J120" s="162" t="s">
        <v>601</v>
      </c>
      <c r="K120" s="163">
        <f t="shared" si="66"/>
        <v>67</v>
      </c>
      <c r="L120" s="164">
        <f t="shared" si="67"/>
        <v>0.18611111111111112</v>
      </c>
      <c r="M120" s="159" t="s">
        <v>540</v>
      </c>
      <c r="N120" s="165">
        <v>42058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20</v>
      </c>
      <c r="B121" s="157">
        <v>42012</v>
      </c>
      <c r="C121" s="157"/>
      <c r="D121" s="158" t="s">
        <v>602</v>
      </c>
      <c r="E121" s="159" t="s">
        <v>542</v>
      </c>
      <c r="F121" s="160">
        <v>360</v>
      </c>
      <c r="G121" s="159" t="s">
        <v>571</v>
      </c>
      <c r="H121" s="159">
        <v>455</v>
      </c>
      <c r="I121" s="161">
        <v>420</v>
      </c>
      <c r="J121" s="162" t="s">
        <v>603</v>
      </c>
      <c r="K121" s="163">
        <f t="shared" si="66"/>
        <v>95</v>
      </c>
      <c r="L121" s="164">
        <f t="shared" si="67"/>
        <v>0.2638888888888889</v>
      </c>
      <c r="M121" s="159" t="s">
        <v>540</v>
      </c>
      <c r="N121" s="165">
        <v>42024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21</v>
      </c>
      <c r="B122" s="157">
        <v>42012</v>
      </c>
      <c r="C122" s="157"/>
      <c r="D122" s="158" t="s">
        <v>604</v>
      </c>
      <c r="E122" s="159" t="s">
        <v>542</v>
      </c>
      <c r="F122" s="160">
        <v>130</v>
      </c>
      <c r="G122" s="159"/>
      <c r="H122" s="159">
        <v>175.5</v>
      </c>
      <c r="I122" s="161">
        <v>165</v>
      </c>
      <c r="J122" s="162" t="s">
        <v>605</v>
      </c>
      <c r="K122" s="163">
        <f t="shared" si="66"/>
        <v>45.5</v>
      </c>
      <c r="L122" s="164">
        <f t="shared" si="67"/>
        <v>0.35</v>
      </c>
      <c r="M122" s="159" t="s">
        <v>540</v>
      </c>
      <c r="N122" s="165">
        <v>43088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22</v>
      </c>
      <c r="B123" s="157">
        <v>42040</v>
      </c>
      <c r="C123" s="157"/>
      <c r="D123" s="158" t="s">
        <v>367</v>
      </c>
      <c r="E123" s="159" t="s">
        <v>570</v>
      </c>
      <c r="F123" s="160">
        <v>98</v>
      </c>
      <c r="G123" s="159"/>
      <c r="H123" s="159">
        <v>120</v>
      </c>
      <c r="I123" s="161">
        <v>120</v>
      </c>
      <c r="J123" s="162" t="s">
        <v>572</v>
      </c>
      <c r="K123" s="163">
        <f t="shared" si="66"/>
        <v>22</v>
      </c>
      <c r="L123" s="164">
        <f t="shared" si="67"/>
        <v>0.22448979591836735</v>
      </c>
      <c r="M123" s="159" t="s">
        <v>540</v>
      </c>
      <c r="N123" s="165">
        <v>42753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23</v>
      </c>
      <c r="B124" s="157">
        <v>42040</v>
      </c>
      <c r="C124" s="157"/>
      <c r="D124" s="158" t="s">
        <v>606</v>
      </c>
      <c r="E124" s="159" t="s">
        <v>570</v>
      </c>
      <c r="F124" s="160">
        <v>196</v>
      </c>
      <c r="G124" s="159"/>
      <c r="H124" s="159">
        <v>262</v>
      </c>
      <c r="I124" s="161">
        <v>255</v>
      </c>
      <c r="J124" s="162" t="s">
        <v>572</v>
      </c>
      <c r="K124" s="163">
        <f t="shared" si="66"/>
        <v>66</v>
      </c>
      <c r="L124" s="164">
        <f t="shared" si="67"/>
        <v>0.33673469387755101</v>
      </c>
      <c r="M124" s="159" t="s">
        <v>540</v>
      </c>
      <c r="N124" s="165">
        <v>42599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6">
        <v>24</v>
      </c>
      <c r="B125" s="167">
        <v>42067</v>
      </c>
      <c r="C125" s="167"/>
      <c r="D125" s="168" t="s">
        <v>366</v>
      </c>
      <c r="E125" s="169" t="s">
        <v>570</v>
      </c>
      <c r="F125" s="170">
        <v>235</v>
      </c>
      <c r="G125" s="170"/>
      <c r="H125" s="171">
        <v>77</v>
      </c>
      <c r="I125" s="171" t="s">
        <v>607</v>
      </c>
      <c r="J125" s="172" t="s">
        <v>608</v>
      </c>
      <c r="K125" s="173">
        <f t="shared" si="66"/>
        <v>-158</v>
      </c>
      <c r="L125" s="174">
        <f t="shared" si="67"/>
        <v>-0.67234042553191486</v>
      </c>
      <c r="M125" s="170" t="s">
        <v>552</v>
      </c>
      <c r="N125" s="167">
        <v>43522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25</v>
      </c>
      <c r="B126" s="157">
        <v>42067</v>
      </c>
      <c r="C126" s="157"/>
      <c r="D126" s="158" t="s">
        <v>609</v>
      </c>
      <c r="E126" s="159" t="s">
        <v>570</v>
      </c>
      <c r="F126" s="160">
        <v>185</v>
      </c>
      <c r="G126" s="159"/>
      <c r="H126" s="159">
        <v>224</v>
      </c>
      <c r="I126" s="161" t="s">
        <v>610</v>
      </c>
      <c r="J126" s="162" t="s">
        <v>572</v>
      </c>
      <c r="K126" s="163">
        <f t="shared" si="66"/>
        <v>39</v>
      </c>
      <c r="L126" s="164">
        <f t="shared" si="67"/>
        <v>0.21081081081081082</v>
      </c>
      <c r="M126" s="159" t="s">
        <v>540</v>
      </c>
      <c r="N126" s="165">
        <v>42647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6">
        <v>26</v>
      </c>
      <c r="B127" s="167">
        <v>42090</v>
      </c>
      <c r="C127" s="167"/>
      <c r="D127" s="175" t="s">
        <v>611</v>
      </c>
      <c r="E127" s="170" t="s">
        <v>570</v>
      </c>
      <c r="F127" s="170">
        <v>49.5</v>
      </c>
      <c r="G127" s="171"/>
      <c r="H127" s="171">
        <v>15.85</v>
      </c>
      <c r="I127" s="171">
        <v>67</v>
      </c>
      <c r="J127" s="172" t="s">
        <v>612</v>
      </c>
      <c r="K127" s="171">
        <f t="shared" si="66"/>
        <v>-33.65</v>
      </c>
      <c r="L127" s="176">
        <f t="shared" si="67"/>
        <v>-0.67979797979797973</v>
      </c>
      <c r="M127" s="170" t="s">
        <v>552</v>
      </c>
      <c r="N127" s="177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27</v>
      </c>
      <c r="B128" s="157">
        <v>42093</v>
      </c>
      <c r="C128" s="157"/>
      <c r="D128" s="158" t="s">
        <v>613</v>
      </c>
      <c r="E128" s="159" t="s">
        <v>570</v>
      </c>
      <c r="F128" s="160">
        <v>183.5</v>
      </c>
      <c r="G128" s="159"/>
      <c r="H128" s="159">
        <v>219</v>
      </c>
      <c r="I128" s="161">
        <v>218</v>
      </c>
      <c r="J128" s="162" t="s">
        <v>614</v>
      </c>
      <c r="K128" s="163">
        <f t="shared" si="66"/>
        <v>35.5</v>
      </c>
      <c r="L128" s="164">
        <f t="shared" si="67"/>
        <v>0.19346049046321526</v>
      </c>
      <c r="M128" s="159" t="s">
        <v>540</v>
      </c>
      <c r="N128" s="165">
        <v>42103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28</v>
      </c>
      <c r="B129" s="157">
        <v>42114</v>
      </c>
      <c r="C129" s="157"/>
      <c r="D129" s="158" t="s">
        <v>615</v>
      </c>
      <c r="E129" s="159" t="s">
        <v>570</v>
      </c>
      <c r="F129" s="160">
        <f>(227+237)/2</f>
        <v>232</v>
      </c>
      <c r="G129" s="159"/>
      <c r="H129" s="159">
        <v>298</v>
      </c>
      <c r="I129" s="161">
        <v>298</v>
      </c>
      <c r="J129" s="162" t="s">
        <v>572</v>
      </c>
      <c r="K129" s="163">
        <f t="shared" si="66"/>
        <v>66</v>
      </c>
      <c r="L129" s="164">
        <f t="shared" si="67"/>
        <v>0.28448275862068967</v>
      </c>
      <c r="M129" s="159" t="s">
        <v>540</v>
      </c>
      <c r="N129" s="165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29</v>
      </c>
      <c r="B130" s="157">
        <v>42128</v>
      </c>
      <c r="C130" s="157"/>
      <c r="D130" s="158" t="s">
        <v>616</v>
      </c>
      <c r="E130" s="159" t="s">
        <v>542</v>
      </c>
      <c r="F130" s="160">
        <v>385</v>
      </c>
      <c r="G130" s="159"/>
      <c r="H130" s="159">
        <f>212.5+331</f>
        <v>543.5</v>
      </c>
      <c r="I130" s="161">
        <v>510</v>
      </c>
      <c r="J130" s="162" t="s">
        <v>617</v>
      </c>
      <c r="K130" s="163">
        <f t="shared" si="66"/>
        <v>158.5</v>
      </c>
      <c r="L130" s="164">
        <f t="shared" si="67"/>
        <v>0.41168831168831171</v>
      </c>
      <c r="M130" s="159" t="s">
        <v>540</v>
      </c>
      <c r="N130" s="165">
        <v>42235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30</v>
      </c>
      <c r="B131" s="157">
        <v>42128</v>
      </c>
      <c r="C131" s="157"/>
      <c r="D131" s="158" t="s">
        <v>618</v>
      </c>
      <c r="E131" s="159" t="s">
        <v>542</v>
      </c>
      <c r="F131" s="160">
        <v>115.5</v>
      </c>
      <c r="G131" s="159"/>
      <c r="H131" s="159">
        <v>146</v>
      </c>
      <c r="I131" s="161">
        <v>142</v>
      </c>
      <c r="J131" s="162" t="s">
        <v>619</v>
      </c>
      <c r="K131" s="163">
        <f t="shared" si="66"/>
        <v>30.5</v>
      </c>
      <c r="L131" s="164">
        <f t="shared" si="67"/>
        <v>0.26406926406926406</v>
      </c>
      <c r="M131" s="159" t="s">
        <v>540</v>
      </c>
      <c r="N131" s="165">
        <v>42202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31</v>
      </c>
      <c r="B132" s="157">
        <v>42151</v>
      </c>
      <c r="C132" s="157"/>
      <c r="D132" s="158" t="s">
        <v>620</v>
      </c>
      <c r="E132" s="159" t="s">
        <v>542</v>
      </c>
      <c r="F132" s="160">
        <v>237.5</v>
      </c>
      <c r="G132" s="159"/>
      <c r="H132" s="159">
        <v>279.5</v>
      </c>
      <c r="I132" s="161">
        <v>278</v>
      </c>
      <c r="J132" s="162" t="s">
        <v>572</v>
      </c>
      <c r="K132" s="163">
        <f t="shared" si="66"/>
        <v>42</v>
      </c>
      <c r="L132" s="164">
        <f t="shared" si="67"/>
        <v>0.17684210526315788</v>
      </c>
      <c r="M132" s="159" t="s">
        <v>540</v>
      </c>
      <c r="N132" s="165">
        <v>42222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32</v>
      </c>
      <c r="B133" s="157">
        <v>42174</v>
      </c>
      <c r="C133" s="157"/>
      <c r="D133" s="158" t="s">
        <v>591</v>
      </c>
      <c r="E133" s="159" t="s">
        <v>570</v>
      </c>
      <c r="F133" s="160">
        <v>340</v>
      </c>
      <c r="G133" s="159"/>
      <c r="H133" s="159">
        <v>448</v>
      </c>
      <c r="I133" s="161">
        <v>448</v>
      </c>
      <c r="J133" s="162" t="s">
        <v>572</v>
      </c>
      <c r="K133" s="163">
        <f t="shared" si="66"/>
        <v>108</v>
      </c>
      <c r="L133" s="164">
        <f t="shared" si="67"/>
        <v>0.31764705882352939</v>
      </c>
      <c r="M133" s="159" t="s">
        <v>540</v>
      </c>
      <c r="N133" s="165">
        <v>43018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33</v>
      </c>
      <c r="B134" s="157">
        <v>42191</v>
      </c>
      <c r="C134" s="157"/>
      <c r="D134" s="158" t="s">
        <v>621</v>
      </c>
      <c r="E134" s="159" t="s">
        <v>570</v>
      </c>
      <c r="F134" s="160">
        <v>390</v>
      </c>
      <c r="G134" s="159"/>
      <c r="H134" s="159">
        <v>460</v>
      </c>
      <c r="I134" s="161">
        <v>460</v>
      </c>
      <c r="J134" s="162" t="s">
        <v>572</v>
      </c>
      <c r="K134" s="163">
        <f t="shared" si="66"/>
        <v>70</v>
      </c>
      <c r="L134" s="164">
        <f t="shared" si="67"/>
        <v>0.17948717948717949</v>
      </c>
      <c r="M134" s="159" t="s">
        <v>540</v>
      </c>
      <c r="N134" s="165">
        <v>42478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6">
        <v>34</v>
      </c>
      <c r="B135" s="167">
        <v>42195</v>
      </c>
      <c r="C135" s="167"/>
      <c r="D135" s="168" t="s">
        <v>622</v>
      </c>
      <c r="E135" s="169" t="s">
        <v>570</v>
      </c>
      <c r="F135" s="170">
        <v>122.5</v>
      </c>
      <c r="G135" s="170"/>
      <c r="H135" s="171">
        <v>61</v>
      </c>
      <c r="I135" s="171">
        <v>172</v>
      </c>
      <c r="J135" s="172" t="s">
        <v>623</v>
      </c>
      <c r="K135" s="173">
        <f t="shared" si="66"/>
        <v>-61.5</v>
      </c>
      <c r="L135" s="174">
        <f t="shared" si="67"/>
        <v>-0.50204081632653064</v>
      </c>
      <c r="M135" s="170" t="s">
        <v>552</v>
      </c>
      <c r="N135" s="167">
        <v>43333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35</v>
      </c>
      <c r="B136" s="157">
        <v>42219</v>
      </c>
      <c r="C136" s="157"/>
      <c r="D136" s="158" t="s">
        <v>624</v>
      </c>
      <c r="E136" s="159" t="s">
        <v>570</v>
      </c>
      <c r="F136" s="160">
        <v>297.5</v>
      </c>
      <c r="G136" s="159"/>
      <c r="H136" s="159">
        <v>350</v>
      </c>
      <c r="I136" s="161">
        <v>360</v>
      </c>
      <c r="J136" s="162" t="s">
        <v>625</v>
      </c>
      <c r="K136" s="163">
        <f t="shared" si="66"/>
        <v>52.5</v>
      </c>
      <c r="L136" s="164">
        <f t="shared" si="67"/>
        <v>0.17647058823529413</v>
      </c>
      <c r="M136" s="159" t="s">
        <v>540</v>
      </c>
      <c r="N136" s="165">
        <v>42232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36</v>
      </c>
      <c r="B137" s="157">
        <v>42219</v>
      </c>
      <c r="C137" s="157"/>
      <c r="D137" s="158" t="s">
        <v>626</v>
      </c>
      <c r="E137" s="159" t="s">
        <v>570</v>
      </c>
      <c r="F137" s="160">
        <v>115.5</v>
      </c>
      <c r="G137" s="159"/>
      <c r="H137" s="159">
        <v>149</v>
      </c>
      <c r="I137" s="161">
        <v>140</v>
      </c>
      <c r="J137" s="162" t="s">
        <v>627</v>
      </c>
      <c r="K137" s="163">
        <f t="shared" si="66"/>
        <v>33.5</v>
      </c>
      <c r="L137" s="164">
        <f t="shared" si="67"/>
        <v>0.29004329004329005</v>
      </c>
      <c r="M137" s="159" t="s">
        <v>540</v>
      </c>
      <c r="N137" s="165">
        <v>42740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37</v>
      </c>
      <c r="B138" s="157">
        <v>42251</v>
      </c>
      <c r="C138" s="157"/>
      <c r="D138" s="158" t="s">
        <v>620</v>
      </c>
      <c r="E138" s="159" t="s">
        <v>570</v>
      </c>
      <c r="F138" s="160">
        <v>226</v>
      </c>
      <c r="G138" s="159"/>
      <c r="H138" s="159">
        <v>292</v>
      </c>
      <c r="I138" s="161">
        <v>292</v>
      </c>
      <c r="J138" s="162" t="s">
        <v>628</v>
      </c>
      <c r="K138" s="163">
        <f t="shared" si="66"/>
        <v>66</v>
      </c>
      <c r="L138" s="164">
        <f t="shared" si="67"/>
        <v>0.29203539823008851</v>
      </c>
      <c r="M138" s="159" t="s">
        <v>540</v>
      </c>
      <c r="N138" s="165">
        <v>42286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38</v>
      </c>
      <c r="B139" s="157">
        <v>42254</v>
      </c>
      <c r="C139" s="157"/>
      <c r="D139" s="158" t="s">
        <v>615</v>
      </c>
      <c r="E139" s="159" t="s">
        <v>570</v>
      </c>
      <c r="F139" s="160">
        <v>232.5</v>
      </c>
      <c r="G139" s="159"/>
      <c r="H139" s="159">
        <v>312.5</v>
      </c>
      <c r="I139" s="161">
        <v>310</v>
      </c>
      <c r="J139" s="162" t="s">
        <v>572</v>
      </c>
      <c r="K139" s="163">
        <f t="shared" si="66"/>
        <v>80</v>
      </c>
      <c r="L139" s="164">
        <f t="shared" si="67"/>
        <v>0.34408602150537637</v>
      </c>
      <c r="M139" s="159" t="s">
        <v>540</v>
      </c>
      <c r="N139" s="165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39</v>
      </c>
      <c r="B140" s="157">
        <v>42268</v>
      </c>
      <c r="C140" s="157"/>
      <c r="D140" s="158" t="s">
        <v>629</v>
      </c>
      <c r="E140" s="159" t="s">
        <v>570</v>
      </c>
      <c r="F140" s="160">
        <v>196.5</v>
      </c>
      <c r="G140" s="159"/>
      <c r="H140" s="159">
        <v>238</v>
      </c>
      <c r="I140" s="161">
        <v>238</v>
      </c>
      <c r="J140" s="162" t="s">
        <v>628</v>
      </c>
      <c r="K140" s="163">
        <f t="shared" si="66"/>
        <v>41.5</v>
      </c>
      <c r="L140" s="164">
        <f t="shared" si="67"/>
        <v>0.21119592875318066</v>
      </c>
      <c r="M140" s="159" t="s">
        <v>540</v>
      </c>
      <c r="N140" s="165">
        <v>42291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40</v>
      </c>
      <c r="B141" s="157">
        <v>42271</v>
      </c>
      <c r="C141" s="157"/>
      <c r="D141" s="158" t="s">
        <v>569</v>
      </c>
      <c r="E141" s="159" t="s">
        <v>570</v>
      </c>
      <c r="F141" s="160">
        <v>65</v>
      </c>
      <c r="G141" s="159"/>
      <c r="H141" s="159">
        <v>82</v>
      </c>
      <c r="I141" s="161">
        <v>82</v>
      </c>
      <c r="J141" s="162" t="s">
        <v>628</v>
      </c>
      <c r="K141" s="163">
        <f t="shared" si="66"/>
        <v>17</v>
      </c>
      <c r="L141" s="164">
        <f t="shared" si="67"/>
        <v>0.26153846153846155</v>
      </c>
      <c r="M141" s="159" t="s">
        <v>540</v>
      </c>
      <c r="N141" s="165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41</v>
      </c>
      <c r="B142" s="157">
        <v>42291</v>
      </c>
      <c r="C142" s="157"/>
      <c r="D142" s="158" t="s">
        <v>630</v>
      </c>
      <c r="E142" s="159" t="s">
        <v>570</v>
      </c>
      <c r="F142" s="160">
        <v>144</v>
      </c>
      <c r="G142" s="159"/>
      <c r="H142" s="159">
        <v>182.5</v>
      </c>
      <c r="I142" s="161">
        <v>181</v>
      </c>
      <c r="J142" s="162" t="s">
        <v>628</v>
      </c>
      <c r="K142" s="163">
        <f t="shared" si="66"/>
        <v>38.5</v>
      </c>
      <c r="L142" s="164">
        <f t="shared" si="67"/>
        <v>0.2673611111111111</v>
      </c>
      <c r="M142" s="159" t="s">
        <v>540</v>
      </c>
      <c r="N142" s="165">
        <v>42817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42</v>
      </c>
      <c r="B143" s="157">
        <v>42291</v>
      </c>
      <c r="C143" s="157"/>
      <c r="D143" s="158" t="s">
        <v>631</v>
      </c>
      <c r="E143" s="159" t="s">
        <v>570</v>
      </c>
      <c r="F143" s="160">
        <v>264</v>
      </c>
      <c r="G143" s="159"/>
      <c r="H143" s="159">
        <v>311</v>
      </c>
      <c r="I143" s="161">
        <v>311</v>
      </c>
      <c r="J143" s="162" t="s">
        <v>628</v>
      </c>
      <c r="K143" s="163">
        <f t="shared" si="66"/>
        <v>47</v>
      </c>
      <c r="L143" s="164">
        <f t="shared" si="67"/>
        <v>0.17803030303030304</v>
      </c>
      <c r="M143" s="159" t="s">
        <v>540</v>
      </c>
      <c r="N143" s="165">
        <v>42604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43</v>
      </c>
      <c r="B144" s="157">
        <v>42318</v>
      </c>
      <c r="C144" s="157"/>
      <c r="D144" s="158" t="s">
        <v>632</v>
      </c>
      <c r="E144" s="159" t="s">
        <v>542</v>
      </c>
      <c r="F144" s="160">
        <v>549.5</v>
      </c>
      <c r="G144" s="159"/>
      <c r="H144" s="159">
        <v>630</v>
      </c>
      <c r="I144" s="161">
        <v>630</v>
      </c>
      <c r="J144" s="162" t="s">
        <v>628</v>
      </c>
      <c r="K144" s="163">
        <f t="shared" si="66"/>
        <v>80.5</v>
      </c>
      <c r="L144" s="164">
        <f t="shared" si="67"/>
        <v>0.1464968152866242</v>
      </c>
      <c r="M144" s="159" t="s">
        <v>540</v>
      </c>
      <c r="N144" s="165">
        <v>42419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44</v>
      </c>
      <c r="B145" s="157">
        <v>42342</v>
      </c>
      <c r="C145" s="157"/>
      <c r="D145" s="158" t="s">
        <v>633</v>
      </c>
      <c r="E145" s="159" t="s">
        <v>570</v>
      </c>
      <c r="F145" s="160">
        <v>1027.5</v>
      </c>
      <c r="G145" s="159"/>
      <c r="H145" s="159">
        <v>1315</v>
      </c>
      <c r="I145" s="161">
        <v>1250</v>
      </c>
      <c r="J145" s="162" t="s">
        <v>628</v>
      </c>
      <c r="K145" s="163">
        <f t="shared" si="66"/>
        <v>287.5</v>
      </c>
      <c r="L145" s="164">
        <f t="shared" si="67"/>
        <v>0.27980535279805352</v>
      </c>
      <c r="M145" s="159" t="s">
        <v>540</v>
      </c>
      <c r="N145" s="165">
        <v>43244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45</v>
      </c>
      <c r="B146" s="157">
        <v>42367</v>
      </c>
      <c r="C146" s="157"/>
      <c r="D146" s="158" t="s">
        <v>634</v>
      </c>
      <c r="E146" s="159" t="s">
        <v>570</v>
      </c>
      <c r="F146" s="160">
        <v>465</v>
      </c>
      <c r="G146" s="159"/>
      <c r="H146" s="159">
        <v>540</v>
      </c>
      <c r="I146" s="161">
        <v>540</v>
      </c>
      <c r="J146" s="162" t="s">
        <v>628</v>
      </c>
      <c r="K146" s="163">
        <f t="shared" si="66"/>
        <v>75</v>
      </c>
      <c r="L146" s="164">
        <f t="shared" si="67"/>
        <v>0.16129032258064516</v>
      </c>
      <c r="M146" s="159" t="s">
        <v>540</v>
      </c>
      <c r="N146" s="165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46</v>
      </c>
      <c r="B147" s="157">
        <v>42380</v>
      </c>
      <c r="C147" s="157"/>
      <c r="D147" s="158" t="s">
        <v>367</v>
      </c>
      <c r="E147" s="159" t="s">
        <v>542</v>
      </c>
      <c r="F147" s="160">
        <v>81</v>
      </c>
      <c r="G147" s="159"/>
      <c r="H147" s="159">
        <v>110</v>
      </c>
      <c r="I147" s="161">
        <v>110</v>
      </c>
      <c r="J147" s="162" t="s">
        <v>628</v>
      </c>
      <c r="K147" s="163">
        <f t="shared" si="66"/>
        <v>29</v>
      </c>
      <c r="L147" s="164">
        <f t="shared" si="67"/>
        <v>0.35802469135802467</v>
      </c>
      <c r="M147" s="159" t="s">
        <v>540</v>
      </c>
      <c r="N147" s="165">
        <v>42745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47</v>
      </c>
      <c r="B148" s="157">
        <v>42382</v>
      </c>
      <c r="C148" s="157"/>
      <c r="D148" s="158" t="s">
        <v>635</v>
      </c>
      <c r="E148" s="159" t="s">
        <v>542</v>
      </c>
      <c r="F148" s="160">
        <v>417.5</v>
      </c>
      <c r="G148" s="159"/>
      <c r="H148" s="159">
        <v>547</v>
      </c>
      <c r="I148" s="161">
        <v>535</v>
      </c>
      <c r="J148" s="162" t="s">
        <v>628</v>
      </c>
      <c r="K148" s="163">
        <f t="shared" si="66"/>
        <v>129.5</v>
      </c>
      <c r="L148" s="164">
        <f t="shared" si="67"/>
        <v>0.31017964071856285</v>
      </c>
      <c r="M148" s="159" t="s">
        <v>540</v>
      </c>
      <c r="N148" s="165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48</v>
      </c>
      <c r="B149" s="157">
        <v>42408</v>
      </c>
      <c r="C149" s="157"/>
      <c r="D149" s="158" t="s">
        <v>636</v>
      </c>
      <c r="E149" s="159" t="s">
        <v>570</v>
      </c>
      <c r="F149" s="160">
        <v>650</v>
      </c>
      <c r="G149" s="159"/>
      <c r="H149" s="159">
        <v>800</v>
      </c>
      <c r="I149" s="161">
        <v>800</v>
      </c>
      <c r="J149" s="162" t="s">
        <v>628</v>
      </c>
      <c r="K149" s="163">
        <f t="shared" si="66"/>
        <v>150</v>
      </c>
      <c r="L149" s="164">
        <f t="shared" si="67"/>
        <v>0.23076923076923078</v>
      </c>
      <c r="M149" s="159" t="s">
        <v>540</v>
      </c>
      <c r="N149" s="165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49</v>
      </c>
      <c r="B150" s="157">
        <v>42433</v>
      </c>
      <c r="C150" s="157"/>
      <c r="D150" s="158" t="s">
        <v>208</v>
      </c>
      <c r="E150" s="159" t="s">
        <v>570</v>
      </c>
      <c r="F150" s="160">
        <v>437.5</v>
      </c>
      <c r="G150" s="159"/>
      <c r="H150" s="159">
        <v>504.5</v>
      </c>
      <c r="I150" s="161">
        <v>522</v>
      </c>
      <c r="J150" s="162" t="s">
        <v>637</v>
      </c>
      <c r="K150" s="163">
        <f t="shared" si="66"/>
        <v>67</v>
      </c>
      <c r="L150" s="164">
        <f t="shared" si="67"/>
        <v>0.15314285714285714</v>
      </c>
      <c r="M150" s="159" t="s">
        <v>540</v>
      </c>
      <c r="N150" s="165">
        <v>42480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50</v>
      </c>
      <c r="B151" s="157">
        <v>42438</v>
      </c>
      <c r="C151" s="157"/>
      <c r="D151" s="158" t="s">
        <v>638</v>
      </c>
      <c r="E151" s="159" t="s">
        <v>570</v>
      </c>
      <c r="F151" s="160">
        <v>189.5</v>
      </c>
      <c r="G151" s="159"/>
      <c r="H151" s="159">
        <v>218</v>
      </c>
      <c r="I151" s="161">
        <v>218</v>
      </c>
      <c r="J151" s="162" t="s">
        <v>628</v>
      </c>
      <c r="K151" s="163">
        <f t="shared" si="66"/>
        <v>28.5</v>
      </c>
      <c r="L151" s="164">
        <f t="shared" si="67"/>
        <v>0.15039577836411611</v>
      </c>
      <c r="M151" s="159" t="s">
        <v>540</v>
      </c>
      <c r="N151" s="165">
        <v>43034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6">
        <v>51</v>
      </c>
      <c r="B152" s="167">
        <v>42471</v>
      </c>
      <c r="C152" s="167"/>
      <c r="D152" s="175" t="s">
        <v>639</v>
      </c>
      <c r="E152" s="170" t="s">
        <v>570</v>
      </c>
      <c r="F152" s="170">
        <v>36.5</v>
      </c>
      <c r="G152" s="171"/>
      <c r="H152" s="171">
        <v>15.85</v>
      </c>
      <c r="I152" s="171">
        <v>60</v>
      </c>
      <c r="J152" s="172" t="s">
        <v>640</v>
      </c>
      <c r="K152" s="173">
        <f t="shared" si="66"/>
        <v>-20.65</v>
      </c>
      <c r="L152" s="174">
        <f t="shared" si="67"/>
        <v>-0.5657534246575342</v>
      </c>
      <c r="M152" s="170" t="s">
        <v>552</v>
      </c>
      <c r="N152" s="178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52</v>
      </c>
      <c r="B153" s="157">
        <v>42472</v>
      </c>
      <c r="C153" s="157"/>
      <c r="D153" s="158" t="s">
        <v>641</v>
      </c>
      <c r="E153" s="159" t="s">
        <v>570</v>
      </c>
      <c r="F153" s="160">
        <v>93</v>
      </c>
      <c r="G153" s="159"/>
      <c r="H153" s="159">
        <v>149</v>
      </c>
      <c r="I153" s="161">
        <v>140</v>
      </c>
      <c r="J153" s="162" t="s">
        <v>642</v>
      </c>
      <c r="K153" s="163">
        <f t="shared" si="66"/>
        <v>56</v>
      </c>
      <c r="L153" s="164">
        <f t="shared" si="67"/>
        <v>0.60215053763440862</v>
      </c>
      <c r="M153" s="159" t="s">
        <v>540</v>
      </c>
      <c r="N153" s="165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53</v>
      </c>
      <c r="B154" s="157">
        <v>42472</v>
      </c>
      <c r="C154" s="157"/>
      <c r="D154" s="158" t="s">
        <v>643</v>
      </c>
      <c r="E154" s="159" t="s">
        <v>570</v>
      </c>
      <c r="F154" s="160">
        <v>130</v>
      </c>
      <c r="G154" s="159"/>
      <c r="H154" s="159">
        <v>150</v>
      </c>
      <c r="I154" s="161" t="s">
        <v>644</v>
      </c>
      <c r="J154" s="162" t="s">
        <v>628</v>
      </c>
      <c r="K154" s="163">
        <f t="shared" si="66"/>
        <v>20</v>
      </c>
      <c r="L154" s="164">
        <f t="shared" si="67"/>
        <v>0.15384615384615385</v>
      </c>
      <c r="M154" s="159" t="s">
        <v>540</v>
      </c>
      <c r="N154" s="165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54</v>
      </c>
      <c r="B155" s="157">
        <v>42473</v>
      </c>
      <c r="C155" s="157"/>
      <c r="D155" s="158" t="s">
        <v>645</v>
      </c>
      <c r="E155" s="159" t="s">
        <v>570</v>
      </c>
      <c r="F155" s="160">
        <v>196</v>
      </c>
      <c r="G155" s="159"/>
      <c r="H155" s="159">
        <v>299</v>
      </c>
      <c r="I155" s="161">
        <v>299</v>
      </c>
      <c r="J155" s="162" t="s">
        <v>628</v>
      </c>
      <c r="K155" s="163">
        <v>103</v>
      </c>
      <c r="L155" s="164">
        <v>0.52551020408163296</v>
      </c>
      <c r="M155" s="159" t="s">
        <v>540</v>
      </c>
      <c r="N155" s="165">
        <v>42620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55</v>
      </c>
      <c r="B156" s="157">
        <v>42473</v>
      </c>
      <c r="C156" s="157"/>
      <c r="D156" s="158" t="s">
        <v>646</v>
      </c>
      <c r="E156" s="159" t="s">
        <v>570</v>
      </c>
      <c r="F156" s="160">
        <v>88</v>
      </c>
      <c r="G156" s="159"/>
      <c r="H156" s="159">
        <v>103</v>
      </c>
      <c r="I156" s="161">
        <v>103</v>
      </c>
      <c r="J156" s="162" t="s">
        <v>628</v>
      </c>
      <c r="K156" s="163">
        <v>15</v>
      </c>
      <c r="L156" s="164">
        <v>0.170454545454545</v>
      </c>
      <c r="M156" s="159" t="s">
        <v>540</v>
      </c>
      <c r="N156" s="165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56</v>
      </c>
      <c r="B157" s="157">
        <v>42492</v>
      </c>
      <c r="C157" s="157"/>
      <c r="D157" s="158" t="s">
        <v>647</v>
      </c>
      <c r="E157" s="159" t="s">
        <v>570</v>
      </c>
      <c r="F157" s="160">
        <v>127.5</v>
      </c>
      <c r="G157" s="159"/>
      <c r="H157" s="159">
        <v>148</v>
      </c>
      <c r="I157" s="161" t="s">
        <v>648</v>
      </c>
      <c r="J157" s="162" t="s">
        <v>628</v>
      </c>
      <c r="K157" s="163">
        <f>H157-F157</f>
        <v>20.5</v>
      </c>
      <c r="L157" s="164">
        <f>K157/F157</f>
        <v>0.16078431372549021</v>
      </c>
      <c r="M157" s="159" t="s">
        <v>540</v>
      </c>
      <c r="N157" s="165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57</v>
      </c>
      <c r="B158" s="157">
        <v>42493</v>
      </c>
      <c r="C158" s="157"/>
      <c r="D158" s="158" t="s">
        <v>649</v>
      </c>
      <c r="E158" s="159" t="s">
        <v>570</v>
      </c>
      <c r="F158" s="160">
        <v>675</v>
      </c>
      <c r="G158" s="159"/>
      <c r="H158" s="159">
        <v>815</v>
      </c>
      <c r="I158" s="161" t="s">
        <v>650</v>
      </c>
      <c r="J158" s="162" t="s">
        <v>628</v>
      </c>
      <c r="K158" s="163">
        <f>H158-F158</f>
        <v>140</v>
      </c>
      <c r="L158" s="164">
        <f>K158/F158</f>
        <v>0.2074074074074074</v>
      </c>
      <c r="M158" s="159" t="s">
        <v>540</v>
      </c>
      <c r="N158" s="165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6">
        <v>58</v>
      </c>
      <c r="B159" s="167">
        <v>42522</v>
      </c>
      <c r="C159" s="167"/>
      <c r="D159" s="168" t="s">
        <v>651</v>
      </c>
      <c r="E159" s="169" t="s">
        <v>570</v>
      </c>
      <c r="F159" s="170">
        <v>500</v>
      </c>
      <c r="G159" s="170"/>
      <c r="H159" s="171">
        <v>232.5</v>
      </c>
      <c r="I159" s="171" t="s">
        <v>652</v>
      </c>
      <c r="J159" s="172" t="s">
        <v>653</v>
      </c>
      <c r="K159" s="173">
        <f>H159-F159</f>
        <v>-267.5</v>
      </c>
      <c r="L159" s="174">
        <f>K159/F159</f>
        <v>-0.53500000000000003</v>
      </c>
      <c r="M159" s="170" t="s">
        <v>552</v>
      </c>
      <c r="N159" s="167">
        <v>43735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59</v>
      </c>
      <c r="B160" s="157">
        <v>42527</v>
      </c>
      <c r="C160" s="157"/>
      <c r="D160" s="158" t="s">
        <v>498</v>
      </c>
      <c r="E160" s="159" t="s">
        <v>570</v>
      </c>
      <c r="F160" s="160">
        <v>110</v>
      </c>
      <c r="G160" s="159"/>
      <c r="H160" s="159">
        <v>126.5</v>
      </c>
      <c r="I160" s="161">
        <v>125</v>
      </c>
      <c r="J160" s="162" t="s">
        <v>579</v>
      </c>
      <c r="K160" s="163">
        <f>H160-F160</f>
        <v>16.5</v>
      </c>
      <c r="L160" s="164">
        <f>K160/F160</f>
        <v>0.15</v>
      </c>
      <c r="M160" s="159" t="s">
        <v>540</v>
      </c>
      <c r="N160" s="165">
        <v>42552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60</v>
      </c>
      <c r="B161" s="157">
        <v>42538</v>
      </c>
      <c r="C161" s="157"/>
      <c r="D161" s="158" t="s">
        <v>654</v>
      </c>
      <c r="E161" s="159" t="s">
        <v>570</v>
      </c>
      <c r="F161" s="160">
        <v>44</v>
      </c>
      <c r="G161" s="159"/>
      <c r="H161" s="159">
        <v>69.5</v>
      </c>
      <c r="I161" s="161">
        <v>69.5</v>
      </c>
      <c r="J161" s="162" t="s">
        <v>655</v>
      </c>
      <c r="K161" s="163">
        <f>H161-F161</f>
        <v>25.5</v>
      </c>
      <c r="L161" s="164">
        <f>K161/F161</f>
        <v>0.57954545454545459</v>
      </c>
      <c r="M161" s="159" t="s">
        <v>540</v>
      </c>
      <c r="N161" s="165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61</v>
      </c>
      <c r="B162" s="157">
        <v>42549</v>
      </c>
      <c r="C162" s="157"/>
      <c r="D162" s="158" t="s">
        <v>656</v>
      </c>
      <c r="E162" s="159" t="s">
        <v>570</v>
      </c>
      <c r="F162" s="160">
        <v>262.5</v>
      </c>
      <c r="G162" s="159"/>
      <c r="H162" s="159">
        <v>340</v>
      </c>
      <c r="I162" s="161">
        <v>333</v>
      </c>
      <c r="J162" s="162" t="s">
        <v>657</v>
      </c>
      <c r="K162" s="163">
        <v>77.5</v>
      </c>
      <c r="L162" s="164">
        <v>0.29523809523809502</v>
      </c>
      <c r="M162" s="159" t="s">
        <v>540</v>
      </c>
      <c r="N162" s="165">
        <v>43017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62</v>
      </c>
      <c r="B163" s="157">
        <v>42549</v>
      </c>
      <c r="C163" s="157"/>
      <c r="D163" s="158" t="s">
        <v>658</v>
      </c>
      <c r="E163" s="159" t="s">
        <v>570</v>
      </c>
      <c r="F163" s="160">
        <v>840</v>
      </c>
      <c r="G163" s="159"/>
      <c r="H163" s="159">
        <v>1230</v>
      </c>
      <c r="I163" s="161">
        <v>1230</v>
      </c>
      <c r="J163" s="162" t="s">
        <v>628</v>
      </c>
      <c r="K163" s="163">
        <v>390</v>
      </c>
      <c r="L163" s="164">
        <v>0.46428571428571402</v>
      </c>
      <c r="M163" s="159" t="s">
        <v>540</v>
      </c>
      <c r="N163" s="165">
        <v>42649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9">
        <v>63</v>
      </c>
      <c r="B164" s="180">
        <v>42556</v>
      </c>
      <c r="C164" s="180"/>
      <c r="D164" s="181" t="s">
        <v>659</v>
      </c>
      <c r="E164" s="182" t="s">
        <v>570</v>
      </c>
      <c r="F164" s="182">
        <v>395</v>
      </c>
      <c r="G164" s="183"/>
      <c r="H164" s="183">
        <f>(468.5+342.5)/2</f>
        <v>405.5</v>
      </c>
      <c r="I164" s="183">
        <v>510</v>
      </c>
      <c r="J164" s="184" t="s">
        <v>660</v>
      </c>
      <c r="K164" s="185">
        <f t="shared" ref="K164:K170" si="68">H164-F164</f>
        <v>10.5</v>
      </c>
      <c r="L164" s="186">
        <f t="shared" ref="L164:L170" si="69">K164/F164</f>
        <v>2.6582278481012658E-2</v>
      </c>
      <c r="M164" s="182" t="s">
        <v>661</v>
      </c>
      <c r="N164" s="180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64</v>
      </c>
      <c r="B165" s="167">
        <v>42584</v>
      </c>
      <c r="C165" s="167"/>
      <c r="D165" s="168" t="s">
        <v>662</v>
      </c>
      <c r="E165" s="169" t="s">
        <v>542</v>
      </c>
      <c r="F165" s="170">
        <f>169.5-12.8</f>
        <v>156.69999999999999</v>
      </c>
      <c r="G165" s="170"/>
      <c r="H165" s="171">
        <v>77</v>
      </c>
      <c r="I165" s="171" t="s">
        <v>663</v>
      </c>
      <c r="J165" s="172" t="s">
        <v>664</v>
      </c>
      <c r="K165" s="173">
        <f t="shared" si="68"/>
        <v>-79.699999999999989</v>
      </c>
      <c r="L165" s="174">
        <f t="shared" si="69"/>
        <v>-0.50861518825781749</v>
      </c>
      <c r="M165" s="170" t="s">
        <v>552</v>
      </c>
      <c r="N165" s="167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6">
        <v>65</v>
      </c>
      <c r="B166" s="167">
        <v>42586</v>
      </c>
      <c r="C166" s="167"/>
      <c r="D166" s="168" t="s">
        <v>665</v>
      </c>
      <c r="E166" s="169" t="s">
        <v>570</v>
      </c>
      <c r="F166" s="170">
        <v>400</v>
      </c>
      <c r="G166" s="170"/>
      <c r="H166" s="171">
        <v>305</v>
      </c>
      <c r="I166" s="171">
        <v>475</v>
      </c>
      <c r="J166" s="172" t="s">
        <v>666</v>
      </c>
      <c r="K166" s="173">
        <f t="shared" si="68"/>
        <v>-95</v>
      </c>
      <c r="L166" s="174">
        <f t="shared" si="69"/>
        <v>-0.23749999999999999</v>
      </c>
      <c r="M166" s="170" t="s">
        <v>552</v>
      </c>
      <c r="N166" s="167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66</v>
      </c>
      <c r="B167" s="157">
        <v>42593</v>
      </c>
      <c r="C167" s="157"/>
      <c r="D167" s="158" t="s">
        <v>667</v>
      </c>
      <c r="E167" s="159" t="s">
        <v>570</v>
      </c>
      <c r="F167" s="160">
        <v>86.5</v>
      </c>
      <c r="G167" s="159"/>
      <c r="H167" s="159">
        <v>130</v>
      </c>
      <c r="I167" s="161">
        <v>130</v>
      </c>
      <c r="J167" s="162" t="s">
        <v>668</v>
      </c>
      <c r="K167" s="163">
        <f t="shared" si="68"/>
        <v>43.5</v>
      </c>
      <c r="L167" s="164">
        <f t="shared" si="69"/>
        <v>0.50289017341040465</v>
      </c>
      <c r="M167" s="159" t="s">
        <v>540</v>
      </c>
      <c r="N167" s="165">
        <v>43091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67</v>
      </c>
      <c r="B168" s="167">
        <v>42600</v>
      </c>
      <c r="C168" s="167"/>
      <c r="D168" s="168" t="s">
        <v>109</v>
      </c>
      <c r="E168" s="169" t="s">
        <v>570</v>
      </c>
      <c r="F168" s="170">
        <v>133.5</v>
      </c>
      <c r="G168" s="170"/>
      <c r="H168" s="171">
        <v>126.5</v>
      </c>
      <c r="I168" s="171">
        <v>178</v>
      </c>
      <c r="J168" s="172" t="s">
        <v>669</v>
      </c>
      <c r="K168" s="173">
        <f t="shared" si="68"/>
        <v>-7</v>
      </c>
      <c r="L168" s="174">
        <f t="shared" si="69"/>
        <v>-5.2434456928838954E-2</v>
      </c>
      <c r="M168" s="170" t="s">
        <v>552</v>
      </c>
      <c r="N168" s="167">
        <v>42615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68</v>
      </c>
      <c r="B169" s="157">
        <v>42613</v>
      </c>
      <c r="C169" s="157"/>
      <c r="D169" s="158" t="s">
        <v>670</v>
      </c>
      <c r="E169" s="159" t="s">
        <v>570</v>
      </c>
      <c r="F169" s="160">
        <v>560</v>
      </c>
      <c r="G169" s="159"/>
      <c r="H169" s="159">
        <v>725</v>
      </c>
      <c r="I169" s="161">
        <v>725</v>
      </c>
      <c r="J169" s="162" t="s">
        <v>572</v>
      </c>
      <c r="K169" s="163">
        <f t="shared" si="68"/>
        <v>165</v>
      </c>
      <c r="L169" s="164">
        <f t="shared" si="69"/>
        <v>0.29464285714285715</v>
      </c>
      <c r="M169" s="159" t="s">
        <v>540</v>
      </c>
      <c r="N169" s="165">
        <v>42456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69</v>
      </c>
      <c r="B170" s="157">
        <v>42614</v>
      </c>
      <c r="C170" s="157"/>
      <c r="D170" s="158" t="s">
        <v>671</v>
      </c>
      <c r="E170" s="159" t="s">
        <v>570</v>
      </c>
      <c r="F170" s="160">
        <v>160.5</v>
      </c>
      <c r="G170" s="159"/>
      <c r="H170" s="159">
        <v>210</v>
      </c>
      <c r="I170" s="161">
        <v>210</v>
      </c>
      <c r="J170" s="162" t="s">
        <v>572</v>
      </c>
      <c r="K170" s="163">
        <f t="shared" si="68"/>
        <v>49.5</v>
      </c>
      <c r="L170" s="164">
        <f t="shared" si="69"/>
        <v>0.30841121495327101</v>
      </c>
      <c r="M170" s="159" t="s">
        <v>540</v>
      </c>
      <c r="N170" s="165">
        <v>42871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70</v>
      </c>
      <c r="B171" s="157">
        <v>42646</v>
      </c>
      <c r="C171" s="157"/>
      <c r="D171" s="158" t="s">
        <v>380</v>
      </c>
      <c r="E171" s="159" t="s">
        <v>570</v>
      </c>
      <c r="F171" s="160">
        <v>430</v>
      </c>
      <c r="G171" s="159"/>
      <c r="H171" s="159">
        <v>596</v>
      </c>
      <c r="I171" s="161">
        <v>575</v>
      </c>
      <c r="J171" s="162" t="s">
        <v>672</v>
      </c>
      <c r="K171" s="163">
        <v>166</v>
      </c>
      <c r="L171" s="164">
        <v>0.38604651162790699</v>
      </c>
      <c r="M171" s="159" t="s">
        <v>540</v>
      </c>
      <c r="N171" s="165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71</v>
      </c>
      <c r="B172" s="157">
        <v>42657</v>
      </c>
      <c r="C172" s="157"/>
      <c r="D172" s="158" t="s">
        <v>673</v>
      </c>
      <c r="E172" s="159" t="s">
        <v>570</v>
      </c>
      <c r="F172" s="160">
        <v>280</v>
      </c>
      <c r="G172" s="159"/>
      <c r="H172" s="159">
        <v>345</v>
      </c>
      <c r="I172" s="161">
        <v>345</v>
      </c>
      <c r="J172" s="162" t="s">
        <v>572</v>
      </c>
      <c r="K172" s="163">
        <f t="shared" ref="K172:K177" si="70">H172-F172</f>
        <v>65</v>
      </c>
      <c r="L172" s="164">
        <f>K172/F172</f>
        <v>0.23214285714285715</v>
      </c>
      <c r="M172" s="159" t="s">
        <v>540</v>
      </c>
      <c r="N172" s="165">
        <v>42814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72</v>
      </c>
      <c r="B173" s="157">
        <v>42657</v>
      </c>
      <c r="C173" s="157"/>
      <c r="D173" s="158" t="s">
        <v>674</v>
      </c>
      <c r="E173" s="159" t="s">
        <v>570</v>
      </c>
      <c r="F173" s="160">
        <v>245</v>
      </c>
      <c r="G173" s="159"/>
      <c r="H173" s="159">
        <v>325.5</v>
      </c>
      <c r="I173" s="161">
        <v>330</v>
      </c>
      <c r="J173" s="162" t="s">
        <v>675</v>
      </c>
      <c r="K173" s="163">
        <f t="shared" si="70"/>
        <v>80.5</v>
      </c>
      <c r="L173" s="164">
        <f>K173/F173</f>
        <v>0.32857142857142857</v>
      </c>
      <c r="M173" s="159" t="s">
        <v>540</v>
      </c>
      <c r="N173" s="165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73</v>
      </c>
      <c r="B174" s="157">
        <v>42660</v>
      </c>
      <c r="C174" s="157"/>
      <c r="D174" s="158" t="s">
        <v>336</v>
      </c>
      <c r="E174" s="159" t="s">
        <v>570</v>
      </c>
      <c r="F174" s="160">
        <v>125</v>
      </c>
      <c r="G174" s="159"/>
      <c r="H174" s="159">
        <v>160</v>
      </c>
      <c r="I174" s="161">
        <v>160</v>
      </c>
      <c r="J174" s="162" t="s">
        <v>628</v>
      </c>
      <c r="K174" s="163">
        <f t="shared" si="70"/>
        <v>35</v>
      </c>
      <c r="L174" s="164">
        <v>0.28000000000000003</v>
      </c>
      <c r="M174" s="159" t="s">
        <v>540</v>
      </c>
      <c r="N174" s="165">
        <v>42803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74</v>
      </c>
      <c r="B175" s="157">
        <v>42660</v>
      </c>
      <c r="C175" s="157"/>
      <c r="D175" s="158" t="s">
        <v>437</v>
      </c>
      <c r="E175" s="159" t="s">
        <v>570</v>
      </c>
      <c r="F175" s="160">
        <v>114</v>
      </c>
      <c r="G175" s="159"/>
      <c r="H175" s="159">
        <v>145</v>
      </c>
      <c r="I175" s="161">
        <v>145</v>
      </c>
      <c r="J175" s="162" t="s">
        <v>628</v>
      </c>
      <c r="K175" s="163">
        <f t="shared" si="70"/>
        <v>31</v>
      </c>
      <c r="L175" s="164">
        <f>K175/F175</f>
        <v>0.27192982456140352</v>
      </c>
      <c r="M175" s="159" t="s">
        <v>540</v>
      </c>
      <c r="N175" s="165">
        <v>42859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75</v>
      </c>
      <c r="B176" s="157">
        <v>42660</v>
      </c>
      <c r="C176" s="157"/>
      <c r="D176" s="158" t="s">
        <v>676</v>
      </c>
      <c r="E176" s="159" t="s">
        <v>570</v>
      </c>
      <c r="F176" s="160">
        <v>212</v>
      </c>
      <c r="G176" s="159"/>
      <c r="H176" s="159">
        <v>280</v>
      </c>
      <c r="I176" s="161">
        <v>276</v>
      </c>
      <c r="J176" s="162" t="s">
        <v>677</v>
      </c>
      <c r="K176" s="163">
        <f t="shared" si="70"/>
        <v>68</v>
      </c>
      <c r="L176" s="164">
        <f>K176/F176</f>
        <v>0.32075471698113206</v>
      </c>
      <c r="M176" s="159" t="s">
        <v>540</v>
      </c>
      <c r="N176" s="165">
        <v>42858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76</v>
      </c>
      <c r="B177" s="157">
        <v>42678</v>
      </c>
      <c r="C177" s="157"/>
      <c r="D177" s="158" t="s">
        <v>428</v>
      </c>
      <c r="E177" s="159" t="s">
        <v>570</v>
      </c>
      <c r="F177" s="160">
        <v>155</v>
      </c>
      <c r="G177" s="159"/>
      <c r="H177" s="159">
        <v>210</v>
      </c>
      <c r="I177" s="161">
        <v>210</v>
      </c>
      <c r="J177" s="162" t="s">
        <v>678</v>
      </c>
      <c r="K177" s="163">
        <f t="shared" si="70"/>
        <v>55</v>
      </c>
      <c r="L177" s="164">
        <f>K177/F177</f>
        <v>0.35483870967741937</v>
      </c>
      <c r="M177" s="159" t="s">
        <v>540</v>
      </c>
      <c r="N177" s="165">
        <v>42944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6">
        <v>77</v>
      </c>
      <c r="B178" s="167">
        <v>42710</v>
      </c>
      <c r="C178" s="167"/>
      <c r="D178" s="168" t="s">
        <v>679</v>
      </c>
      <c r="E178" s="169" t="s">
        <v>570</v>
      </c>
      <c r="F178" s="170">
        <v>150.5</v>
      </c>
      <c r="G178" s="170"/>
      <c r="H178" s="171">
        <v>72.5</v>
      </c>
      <c r="I178" s="171">
        <v>174</v>
      </c>
      <c r="J178" s="172" t="s">
        <v>680</v>
      </c>
      <c r="K178" s="173">
        <v>-78</v>
      </c>
      <c r="L178" s="174">
        <v>-0.51827242524916906</v>
      </c>
      <c r="M178" s="170" t="s">
        <v>552</v>
      </c>
      <c r="N178" s="167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78</v>
      </c>
      <c r="B179" s="157">
        <v>42712</v>
      </c>
      <c r="C179" s="157"/>
      <c r="D179" s="158" t="s">
        <v>681</v>
      </c>
      <c r="E179" s="159" t="s">
        <v>570</v>
      </c>
      <c r="F179" s="160">
        <v>380</v>
      </c>
      <c r="G179" s="159"/>
      <c r="H179" s="159">
        <v>478</v>
      </c>
      <c r="I179" s="161">
        <v>468</v>
      </c>
      <c r="J179" s="162" t="s">
        <v>628</v>
      </c>
      <c r="K179" s="163">
        <f>H179-F179</f>
        <v>98</v>
      </c>
      <c r="L179" s="164">
        <f>K179/F179</f>
        <v>0.25789473684210529</v>
      </c>
      <c r="M179" s="159" t="s">
        <v>540</v>
      </c>
      <c r="N179" s="165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79</v>
      </c>
      <c r="B180" s="157">
        <v>42734</v>
      </c>
      <c r="C180" s="157"/>
      <c r="D180" s="158" t="s">
        <v>108</v>
      </c>
      <c r="E180" s="159" t="s">
        <v>570</v>
      </c>
      <c r="F180" s="160">
        <v>305</v>
      </c>
      <c r="G180" s="159"/>
      <c r="H180" s="159">
        <v>375</v>
      </c>
      <c r="I180" s="161">
        <v>375</v>
      </c>
      <c r="J180" s="162" t="s">
        <v>628</v>
      </c>
      <c r="K180" s="163">
        <f>H180-F180</f>
        <v>70</v>
      </c>
      <c r="L180" s="164">
        <f>K180/F180</f>
        <v>0.22950819672131148</v>
      </c>
      <c r="M180" s="159" t="s">
        <v>540</v>
      </c>
      <c r="N180" s="165">
        <v>42768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80</v>
      </c>
      <c r="B181" s="157">
        <v>42739</v>
      </c>
      <c r="C181" s="157"/>
      <c r="D181" s="158" t="s">
        <v>94</v>
      </c>
      <c r="E181" s="159" t="s">
        <v>570</v>
      </c>
      <c r="F181" s="160">
        <v>99.5</v>
      </c>
      <c r="G181" s="159"/>
      <c r="H181" s="159">
        <v>158</v>
      </c>
      <c r="I181" s="161">
        <v>158</v>
      </c>
      <c r="J181" s="162" t="s">
        <v>628</v>
      </c>
      <c r="K181" s="163">
        <f>H181-F181</f>
        <v>58.5</v>
      </c>
      <c r="L181" s="164">
        <f>K181/F181</f>
        <v>0.5879396984924623</v>
      </c>
      <c r="M181" s="159" t="s">
        <v>540</v>
      </c>
      <c r="N181" s="165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81</v>
      </c>
      <c r="B182" s="157">
        <v>42739</v>
      </c>
      <c r="C182" s="157"/>
      <c r="D182" s="158" t="s">
        <v>94</v>
      </c>
      <c r="E182" s="159" t="s">
        <v>570</v>
      </c>
      <c r="F182" s="160">
        <v>99.5</v>
      </c>
      <c r="G182" s="159"/>
      <c r="H182" s="159">
        <v>158</v>
      </c>
      <c r="I182" s="161">
        <v>158</v>
      </c>
      <c r="J182" s="162" t="s">
        <v>628</v>
      </c>
      <c r="K182" s="163">
        <v>58.5</v>
      </c>
      <c r="L182" s="164">
        <v>0.58793969849246197</v>
      </c>
      <c r="M182" s="159" t="s">
        <v>540</v>
      </c>
      <c r="N182" s="165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82</v>
      </c>
      <c r="B183" s="157">
        <v>42786</v>
      </c>
      <c r="C183" s="157"/>
      <c r="D183" s="158" t="s">
        <v>183</v>
      </c>
      <c r="E183" s="159" t="s">
        <v>570</v>
      </c>
      <c r="F183" s="160">
        <v>140.5</v>
      </c>
      <c r="G183" s="159"/>
      <c r="H183" s="159">
        <v>220</v>
      </c>
      <c r="I183" s="161">
        <v>220</v>
      </c>
      <c r="J183" s="162" t="s">
        <v>628</v>
      </c>
      <c r="K183" s="163">
        <f>H183-F183</f>
        <v>79.5</v>
      </c>
      <c r="L183" s="164">
        <f>K183/F183</f>
        <v>0.5658362989323843</v>
      </c>
      <c r="M183" s="159" t="s">
        <v>540</v>
      </c>
      <c r="N183" s="165">
        <v>42864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83</v>
      </c>
      <c r="B184" s="157">
        <v>42786</v>
      </c>
      <c r="C184" s="157"/>
      <c r="D184" s="158" t="s">
        <v>682</v>
      </c>
      <c r="E184" s="159" t="s">
        <v>570</v>
      </c>
      <c r="F184" s="160">
        <v>202.5</v>
      </c>
      <c r="G184" s="159"/>
      <c r="H184" s="159">
        <v>234</v>
      </c>
      <c r="I184" s="161">
        <v>234</v>
      </c>
      <c r="J184" s="162" t="s">
        <v>628</v>
      </c>
      <c r="K184" s="163">
        <v>31.5</v>
      </c>
      <c r="L184" s="164">
        <v>0.155555555555556</v>
      </c>
      <c r="M184" s="159" t="s">
        <v>540</v>
      </c>
      <c r="N184" s="165">
        <v>42836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84</v>
      </c>
      <c r="B185" s="157">
        <v>42818</v>
      </c>
      <c r="C185" s="157"/>
      <c r="D185" s="158" t="s">
        <v>683</v>
      </c>
      <c r="E185" s="159" t="s">
        <v>570</v>
      </c>
      <c r="F185" s="160">
        <v>300.5</v>
      </c>
      <c r="G185" s="159"/>
      <c r="H185" s="159">
        <v>417.5</v>
      </c>
      <c r="I185" s="161">
        <v>420</v>
      </c>
      <c r="J185" s="162" t="s">
        <v>684</v>
      </c>
      <c r="K185" s="163">
        <f>H185-F185</f>
        <v>117</v>
      </c>
      <c r="L185" s="164">
        <f>K185/F185</f>
        <v>0.38935108153078202</v>
      </c>
      <c r="M185" s="159" t="s">
        <v>540</v>
      </c>
      <c r="N185" s="165">
        <v>43070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85</v>
      </c>
      <c r="B186" s="157">
        <v>42818</v>
      </c>
      <c r="C186" s="157"/>
      <c r="D186" s="158" t="s">
        <v>658</v>
      </c>
      <c r="E186" s="159" t="s">
        <v>570</v>
      </c>
      <c r="F186" s="160">
        <v>850</v>
      </c>
      <c r="G186" s="159"/>
      <c r="H186" s="159">
        <v>1042.5</v>
      </c>
      <c r="I186" s="161">
        <v>1023</v>
      </c>
      <c r="J186" s="162" t="s">
        <v>685</v>
      </c>
      <c r="K186" s="163">
        <v>192.5</v>
      </c>
      <c r="L186" s="164">
        <v>0.22647058823529401</v>
      </c>
      <c r="M186" s="159" t="s">
        <v>540</v>
      </c>
      <c r="N186" s="165">
        <v>42830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86</v>
      </c>
      <c r="B187" s="157">
        <v>42830</v>
      </c>
      <c r="C187" s="157"/>
      <c r="D187" s="158" t="s">
        <v>456</v>
      </c>
      <c r="E187" s="159" t="s">
        <v>570</v>
      </c>
      <c r="F187" s="160">
        <v>785</v>
      </c>
      <c r="G187" s="159"/>
      <c r="H187" s="159">
        <v>930</v>
      </c>
      <c r="I187" s="161">
        <v>920</v>
      </c>
      <c r="J187" s="162" t="s">
        <v>686</v>
      </c>
      <c r="K187" s="163">
        <f>H187-F187</f>
        <v>145</v>
      </c>
      <c r="L187" s="164">
        <f>K187/F187</f>
        <v>0.18471337579617833</v>
      </c>
      <c r="M187" s="159" t="s">
        <v>540</v>
      </c>
      <c r="N187" s="165">
        <v>42976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6">
        <v>87</v>
      </c>
      <c r="B188" s="167">
        <v>42831</v>
      </c>
      <c r="C188" s="167"/>
      <c r="D188" s="168" t="s">
        <v>687</v>
      </c>
      <c r="E188" s="169" t="s">
        <v>570</v>
      </c>
      <c r="F188" s="170">
        <v>40</v>
      </c>
      <c r="G188" s="170"/>
      <c r="H188" s="171">
        <v>13.1</v>
      </c>
      <c r="I188" s="171">
        <v>60</v>
      </c>
      <c r="J188" s="172" t="s">
        <v>688</v>
      </c>
      <c r="K188" s="173">
        <v>-26.9</v>
      </c>
      <c r="L188" s="174">
        <v>-0.67249999999999999</v>
      </c>
      <c r="M188" s="170" t="s">
        <v>552</v>
      </c>
      <c r="N188" s="167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88</v>
      </c>
      <c r="B189" s="157">
        <v>42837</v>
      </c>
      <c r="C189" s="157"/>
      <c r="D189" s="158" t="s">
        <v>93</v>
      </c>
      <c r="E189" s="159" t="s">
        <v>570</v>
      </c>
      <c r="F189" s="160">
        <v>289.5</v>
      </c>
      <c r="G189" s="159"/>
      <c r="H189" s="159">
        <v>354</v>
      </c>
      <c r="I189" s="161">
        <v>360</v>
      </c>
      <c r="J189" s="162" t="s">
        <v>689</v>
      </c>
      <c r="K189" s="163">
        <f t="shared" ref="K189:K197" si="71">H189-F189</f>
        <v>64.5</v>
      </c>
      <c r="L189" s="164">
        <f t="shared" ref="L189:L197" si="72">K189/F189</f>
        <v>0.22279792746113988</v>
      </c>
      <c r="M189" s="159" t="s">
        <v>540</v>
      </c>
      <c r="N189" s="165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89</v>
      </c>
      <c r="B190" s="157">
        <v>42845</v>
      </c>
      <c r="C190" s="157"/>
      <c r="D190" s="158" t="s">
        <v>404</v>
      </c>
      <c r="E190" s="159" t="s">
        <v>570</v>
      </c>
      <c r="F190" s="160">
        <v>700</v>
      </c>
      <c r="G190" s="159"/>
      <c r="H190" s="159">
        <v>840</v>
      </c>
      <c r="I190" s="161">
        <v>840</v>
      </c>
      <c r="J190" s="162" t="s">
        <v>690</v>
      </c>
      <c r="K190" s="163">
        <f t="shared" si="71"/>
        <v>140</v>
      </c>
      <c r="L190" s="164">
        <f t="shared" si="72"/>
        <v>0.2</v>
      </c>
      <c r="M190" s="159" t="s">
        <v>540</v>
      </c>
      <c r="N190" s="165">
        <v>42893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90</v>
      </c>
      <c r="B191" s="157">
        <v>42887</v>
      </c>
      <c r="C191" s="157"/>
      <c r="D191" s="158" t="s">
        <v>691</v>
      </c>
      <c r="E191" s="159" t="s">
        <v>570</v>
      </c>
      <c r="F191" s="160">
        <v>130</v>
      </c>
      <c r="G191" s="159"/>
      <c r="H191" s="159">
        <v>144.25</v>
      </c>
      <c r="I191" s="161">
        <v>170</v>
      </c>
      <c r="J191" s="162" t="s">
        <v>692</v>
      </c>
      <c r="K191" s="163">
        <f t="shared" si="71"/>
        <v>14.25</v>
      </c>
      <c r="L191" s="164">
        <f t="shared" si="72"/>
        <v>0.10961538461538461</v>
      </c>
      <c r="M191" s="159" t="s">
        <v>540</v>
      </c>
      <c r="N191" s="165">
        <v>43675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91</v>
      </c>
      <c r="B192" s="157">
        <v>42901</v>
      </c>
      <c r="C192" s="157"/>
      <c r="D192" s="158" t="s">
        <v>693</v>
      </c>
      <c r="E192" s="159" t="s">
        <v>570</v>
      </c>
      <c r="F192" s="160">
        <v>214.5</v>
      </c>
      <c r="G192" s="159"/>
      <c r="H192" s="159">
        <v>262</v>
      </c>
      <c r="I192" s="161">
        <v>262</v>
      </c>
      <c r="J192" s="162" t="s">
        <v>694</v>
      </c>
      <c r="K192" s="163">
        <f t="shared" si="71"/>
        <v>47.5</v>
      </c>
      <c r="L192" s="164">
        <f t="shared" si="72"/>
        <v>0.22144522144522144</v>
      </c>
      <c r="M192" s="159" t="s">
        <v>540</v>
      </c>
      <c r="N192" s="165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92</v>
      </c>
      <c r="B193" s="188">
        <v>42933</v>
      </c>
      <c r="C193" s="188"/>
      <c r="D193" s="189" t="s">
        <v>695</v>
      </c>
      <c r="E193" s="190" t="s">
        <v>570</v>
      </c>
      <c r="F193" s="191">
        <v>370</v>
      </c>
      <c r="G193" s="190"/>
      <c r="H193" s="190">
        <v>447.5</v>
      </c>
      <c r="I193" s="192">
        <v>450</v>
      </c>
      <c r="J193" s="193" t="s">
        <v>628</v>
      </c>
      <c r="K193" s="163">
        <f t="shared" si="71"/>
        <v>77.5</v>
      </c>
      <c r="L193" s="194">
        <f t="shared" si="72"/>
        <v>0.20945945945945946</v>
      </c>
      <c r="M193" s="190" t="s">
        <v>540</v>
      </c>
      <c r="N193" s="195">
        <v>43035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93</v>
      </c>
      <c r="B194" s="188">
        <v>42943</v>
      </c>
      <c r="C194" s="188"/>
      <c r="D194" s="189" t="s">
        <v>181</v>
      </c>
      <c r="E194" s="190" t="s">
        <v>570</v>
      </c>
      <c r="F194" s="191">
        <v>657.5</v>
      </c>
      <c r="G194" s="190"/>
      <c r="H194" s="190">
        <v>825</v>
      </c>
      <c r="I194" s="192">
        <v>820</v>
      </c>
      <c r="J194" s="193" t="s">
        <v>628</v>
      </c>
      <c r="K194" s="163">
        <f t="shared" si="71"/>
        <v>167.5</v>
      </c>
      <c r="L194" s="194">
        <f t="shared" si="72"/>
        <v>0.25475285171102663</v>
      </c>
      <c r="M194" s="190" t="s">
        <v>540</v>
      </c>
      <c r="N194" s="195">
        <v>43090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94</v>
      </c>
      <c r="B195" s="157">
        <v>42964</v>
      </c>
      <c r="C195" s="157"/>
      <c r="D195" s="158" t="s">
        <v>349</v>
      </c>
      <c r="E195" s="159" t="s">
        <v>570</v>
      </c>
      <c r="F195" s="160">
        <v>605</v>
      </c>
      <c r="G195" s="159"/>
      <c r="H195" s="159">
        <v>750</v>
      </c>
      <c r="I195" s="161">
        <v>750</v>
      </c>
      <c r="J195" s="162" t="s">
        <v>686</v>
      </c>
      <c r="K195" s="163">
        <f t="shared" si="71"/>
        <v>145</v>
      </c>
      <c r="L195" s="164">
        <f t="shared" si="72"/>
        <v>0.23966942148760331</v>
      </c>
      <c r="M195" s="159" t="s">
        <v>540</v>
      </c>
      <c r="N195" s="165">
        <v>43027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6">
        <v>95</v>
      </c>
      <c r="B196" s="167">
        <v>42979</v>
      </c>
      <c r="C196" s="167"/>
      <c r="D196" s="175" t="s">
        <v>696</v>
      </c>
      <c r="E196" s="170" t="s">
        <v>570</v>
      </c>
      <c r="F196" s="170">
        <v>255</v>
      </c>
      <c r="G196" s="171"/>
      <c r="H196" s="171">
        <v>217.25</v>
      </c>
      <c r="I196" s="171">
        <v>320</v>
      </c>
      <c r="J196" s="172" t="s">
        <v>697</v>
      </c>
      <c r="K196" s="173">
        <f t="shared" si="71"/>
        <v>-37.75</v>
      </c>
      <c r="L196" s="176">
        <f t="shared" si="72"/>
        <v>-0.14803921568627451</v>
      </c>
      <c r="M196" s="170" t="s">
        <v>552</v>
      </c>
      <c r="N196" s="167">
        <v>43661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96</v>
      </c>
      <c r="B197" s="157">
        <v>42997</v>
      </c>
      <c r="C197" s="157"/>
      <c r="D197" s="158" t="s">
        <v>698</v>
      </c>
      <c r="E197" s="159" t="s">
        <v>570</v>
      </c>
      <c r="F197" s="160">
        <v>215</v>
      </c>
      <c r="G197" s="159"/>
      <c r="H197" s="159">
        <v>258</v>
      </c>
      <c r="I197" s="161">
        <v>258</v>
      </c>
      <c r="J197" s="162" t="s">
        <v>628</v>
      </c>
      <c r="K197" s="163">
        <f t="shared" si="71"/>
        <v>43</v>
      </c>
      <c r="L197" s="164">
        <f t="shared" si="72"/>
        <v>0.2</v>
      </c>
      <c r="M197" s="159" t="s">
        <v>540</v>
      </c>
      <c r="N197" s="165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97</v>
      </c>
      <c r="B198" s="157">
        <v>42997</v>
      </c>
      <c r="C198" s="157"/>
      <c r="D198" s="158" t="s">
        <v>698</v>
      </c>
      <c r="E198" s="159" t="s">
        <v>570</v>
      </c>
      <c r="F198" s="160">
        <v>215</v>
      </c>
      <c r="G198" s="159"/>
      <c r="H198" s="159">
        <v>258</v>
      </c>
      <c r="I198" s="161">
        <v>258</v>
      </c>
      <c r="J198" s="193" t="s">
        <v>628</v>
      </c>
      <c r="K198" s="163">
        <v>43</v>
      </c>
      <c r="L198" s="164">
        <v>0.2</v>
      </c>
      <c r="M198" s="159" t="s">
        <v>540</v>
      </c>
      <c r="N198" s="165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98</v>
      </c>
      <c r="B199" s="188">
        <v>42998</v>
      </c>
      <c r="C199" s="188"/>
      <c r="D199" s="189" t="s">
        <v>699</v>
      </c>
      <c r="E199" s="190" t="s">
        <v>570</v>
      </c>
      <c r="F199" s="160">
        <v>75</v>
      </c>
      <c r="G199" s="190"/>
      <c r="H199" s="190">
        <v>90</v>
      </c>
      <c r="I199" s="192">
        <v>90</v>
      </c>
      <c r="J199" s="162" t="s">
        <v>700</v>
      </c>
      <c r="K199" s="163">
        <f t="shared" ref="K199:K204" si="73">H199-F199</f>
        <v>15</v>
      </c>
      <c r="L199" s="164">
        <f t="shared" ref="L199:L204" si="74">K199/F199</f>
        <v>0.2</v>
      </c>
      <c r="M199" s="159" t="s">
        <v>540</v>
      </c>
      <c r="N199" s="165">
        <v>43019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99</v>
      </c>
      <c r="B200" s="188">
        <v>43011</v>
      </c>
      <c r="C200" s="188"/>
      <c r="D200" s="189" t="s">
        <v>554</v>
      </c>
      <c r="E200" s="190" t="s">
        <v>570</v>
      </c>
      <c r="F200" s="191">
        <v>315</v>
      </c>
      <c r="G200" s="190"/>
      <c r="H200" s="190">
        <v>392</v>
      </c>
      <c r="I200" s="192">
        <v>384</v>
      </c>
      <c r="J200" s="193" t="s">
        <v>701</v>
      </c>
      <c r="K200" s="163">
        <f t="shared" si="73"/>
        <v>77</v>
      </c>
      <c r="L200" s="194">
        <f t="shared" si="74"/>
        <v>0.24444444444444444</v>
      </c>
      <c r="M200" s="190" t="s">
        <v>540</v>
      </c>
      <c r="N200" s="195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100</v>
      </c>
      <c r="B201" s="188">
        <v>43013</v>
      </c>
      <c r="C201" s="188"/>
      <c r="D201" s="189" t="s">
        <v>432</v>
      </c>
      <c r="E201" s="190" t="s">
        <v>570</v>
      </c>
      <c r="F201" s="191">
        <v>145</v>
      </c>
      <c r="G201" s="190"/>
      <c r="H201" s="190">
        <v>179</v>
      </c>
      <c r="I201" s="192">
        <v>180</v>
      </c>
      <c r="J201" s="193" t="s">
        <v>702</v>
      </c>
      <c r="K201" s="163">
        <f t="shared" si="73"/>
        <v>34</v>
      </c>
      <c r="L201" s="194">
        <f t="shared" si="74"/>
        <v>0.23448275862068965</v>
      </c>
      <c r="M201" s="190" t="s">
        <v>540</v>
      </c>
      <c r="N201" s="195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101</v>
      </c>
      <c r="B202" s="188">
        <v>43014</v>
      </c>
      <c r="C202" s="188"/>
      <c r="D202" s="189" t="s">
        <v>326</v>
      </c>
      <c r="E202" s="190" t="s">
        <v>570</v>
      </c>
      <c r="F202" s="191">
        <v>256</v>
      </c>
      <c r="G202" s="190"/>
      <c r="H202" s="190">
        <v>323</v>
      </c>
      <c r="I202" s="192">
        <v>320</v>
      </c>
      <c r="J202" s="193" t="s">
        <v>628</v>
      </c>
      <c r="K202" s="163">
        <f t="shared" si="73"/>
        <v>67</v>
      </c>
      <c r="L202" s="194">
        <f t="shared" si="74"/>
        <v>0.26171875</v>
      </c>
      <c r="M202" s="190" t="s">
        <v>540</v>
      </c>
      <c r="N202" s="195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102</v>
      </c>
      <c r="B203" s="188">
        <v>43017</v>
      </c>
      <c r="C203" s="188"/>
      <c r="D203" s="189" t="s">
        <v>341</v>
      </c>
      <c r="E203" s="190" t="s">
        <v>570</v>
      </c>
      <c r="F203" s="191">
        <v>137.5</v>
      </c>
      <c r="G203" s="190"/>
      <c r="H203" s="190">
        <v>184</v>
      </c>
      <c r="I203" s="192">
        <v>183</v>
      </c>
      <c r="J203" s="193" t="s">
        <v>703</v>
      </c>
      <c r="K203" s="163">
        <f t="shared" si="73"/>
        <v>46.5</v>
      </c>
      <c r="L203" s="194">
        <f t="shared" si="74"/>
        <v>0.33818181818181819</v>
      </c>
      <c r="M203" s="190" t="s">
        <v>540</v>
      </c>
      <c r="N203" s="195">
        <v>43108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103</v>
      </c>
      <c r="B204" s="188">
        <v>43018</v>
      </c>
      <c r="C204" s="188"/>
      <c r="D204" s="189" t="s">
        <v>704</v>
      </c>
      <c r="E204" s="190" t="s">
        <v>570</v>
      </c>
      <c r="F204" s="191">
        <v>125.5</v>
      </c>
      <c r="G204" s="190"/>
      <c r="H204" s="190">
        <v>158</v>
      </c>
      <c r="I204" s="192">
        <v>155</v>
      </c>
      <c r="J204" s="193" t="s">
        <v>705</v>
      </c>
      <c r="K204" s="163">
        <f t="shared" si="73"/>
        <v>32.5</v>
      </c>
      <c r="L204" s="194">
        <f t="shared" si="74"/>
        <v>0.25896414342629481</v>
      </c>
      <c r="M204" s="190" t="s">
        <v>540</v>
      </c>
      <c r="N204" s="195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104</v>
      </c>
      <c r="B205" s="188">
        <v>43018</v>
      </c>
      <c r="C205" s="188"/>
      <c r="D205" s="189" t="s">
        <v>706</v>
      </c>
      <c r="E205" s="190" t="s">
        <v>570</v>
      </c>
      <c r="F205" s="191">
        <v>895</v>
      </c>
      <c r="G205" s="190"/>
      <c r="H205" s="190">
        <v>1122.5</v>
      </c>
      <c r="I205" s="192">
        <v>1078</v>
      </c>
      <c r="J205" s="193" t="s">
        <v>707</v>
      </c>
      <c r="K205" s="163">
        <v>227.5</v>
      </c>
      <c r="L205" s="194">
        <v>0.25418994413407803</v>
      </c>
      <c r="M205" s="190" t="s">
        <v>540</v>
      </c>
      <c r="N205" s="195">
        <v>43117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105</v>
      </c>
      <c r="B206" s="188">
        <v>43020</v>
      </c>
      <c r="C206" s="188"/>
      <c r="D206" s="189" t="s">
        <v>335</v>
      </c>
      <c r="E206" s="190" t="s">
        <v>570</v>
      </c>
      <c r="F206" s="191">
        <v>525</v>
      </c>
      <c r="G206" s="190"/>
      <c r="H206" s="190">
        <v>629</v>
      </c>
      <c r="I206" s="192">
        <v>629</v>
      </c>
      <c r="J206" s="193" t="s">
        <v>628</v>
      </c>
      <c r="K206" s="163">
        <v>104</v>
      </c>
      <c r="L206" s="194">
        <v>0.19809523809523799</v>
      </c>
      <c r="M206" s="190" t="s">
        <v>540</v>
      </c>
      <c r="N206" s="195">
        <v>43119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106</v>
      </c>
      <c r="B207" s="188">
        <v>43046</v>
      </c>
      <c r="C207" s="188"/>
      <c r="D207" s="189" t="s">
        <v>372</v>
      </c>
      <c r="E207" s="190" t="s">
        <v>570</v>
      </c>
      <c r="F207" s="191">
        <v>740</v>
      </c>
      <c r="G207" s="190"/>
      <c r="H207" s="190">
        <v>892.5</v>
      </c>
      <c r="I207" s="192">
        <v>900</v>
      </c>
      <c r="J207" s="193" t="s">
        <v>708</v>
      </c>
      <c r="K207" s="163">
        <f>H207-F207</f>
        <v>152.5</v>
      </c>
      <c r="L207" s="194">
        <f>K207/F207</f>
        <v>0.20608108108108109</v>
      </c>
      <c r="M207" s="190" t="s">
        <v>540</v>
      </c>
      <c r="N207" s="195">
        <v>43052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107</v>
      </c>
      <c r="B208" s="157">
        <v>43073</v>
      </c>
      <c r="C208" s="157"/>
      <c r="D208" s="158" t="s">
        <v>709</v>
      </c>
      <c r="E208" s="159" t="s">
        <v>570</v>
      </c>
      <c r="F208" s="160">
        <v>118.5</v>
      </c>
      <c r="G208" s="159"/>
      <c r="H208" s="159">
        <v>143.5</v>
      </c>
      <c r="I208" s="161">
        <v>145</v>
      </c>
      <c r="J208" s="162" t="s">
        <v>561</v>
      </c>
      <c r="K208" s="163">
        <f>H208-F208</f>
        <v>25</v>
      </c>
      <c r="L208" s="164">
        <f>K208/F208</f>
        <v>0.2109704641350211</v>
      </c>
      <c r="M208" s="159" t="s">
        <v>540</v>
      </c>
      <c r="N208" s="165">
        <v>43097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6">
        <v>108</v>
      </c>
      <c r="B209" s="167">
        <v>43090</v>
      </c>
      <c r="C209" s="167"/>
      <c r="D209" s="168" t="s">
        <v>409</v>
      </c>
      <c r="E209" s="169" t="s">
        <v>570</v>
      </c>
      <c r="F209" s="170">
        <v>715</v>
      </c>
      <c r="G209" s="170"/>
      <c r="H209" s="171">
        <v>500</v>
      </c>
      <c r="I209" s="171">
        <v>872</v>
      </c>
      <c r="J209" s="172" t="s">
        <v>710</v>
      </c>
      <c r="K209" s="173">
        <f>H209-F209</f>
        <v>-215</v>
      </c>
      <c r="L209" s="174">
        <f>K209/F209</f>
        <v>-0.30069930069930068</v>
      </c>
      <c r="M209" s="170" t="s">
        <v>552</v>
      </c>
      <c r="N209" s="167">
        <v>43670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109</v>
      </c>
      <c r="B210" s="157">
        <v>43098</v>
      </c>
      <c r="C210" s="157"/>
      <c r="D210" s="158" t="s">
        <v>554</v>
      </c>
      <c r="E210" s="159" t="s">
        <v>570</v>
      </c>
      <c r="F210" s="160">
        <v>435</v>
      </c>
      <c r="G210" s="159"/>
      <c r="H210" s="159">
        <v>542.5</v>
      </c>
      <c r="I210" s="161">
        <v>539</v>
      </c>
      <c r="J210" s="162" t="s">
        <v>628</v>
      </c>
      <c r="K210" s="163">
        <v>107.5</v>
      </c>
      <c r="L210" s="164">
        <v>0.247126436781609</v>
      </c>
      <c r="M210" s="159" t="s">
        <v>540</v>
      </c>
      <c r="N210" s="165">
        <v>43206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110</v>
      </c>
      <c r="B211" s="157">
        <v>43098</v>
      </c>
      <c r="C211" s="157"/>
      <c r="D211" s="158" t="s">
        <v>512</v>
      </c>
      <c r="E211" s="159" t="s">
        <v>570</v>
      </c>
      <c r="F211" s="160">
        <v>885</v>
      </c>
      <c r="G211" s="159"/>
      <c r="H211" s="159">
        <v>1090</v>
      </c>
      <c r="I211" s="161">
        <v>1084</v>
      </c>
      <c r="J211" s="162" t="s">
        <v>628</v>
      </c>
      <c r="K211" s="163">
        <v>205</v>
      </c>
      <c r="L211" s="164">
        <v>0.23163841807909599</v>
      </c>
      <c r="M211" s="159" t="s">
        <v>540</v>
      </c>
      <c r="N211" s="165">
        <v>43213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6">
        <v>111</v>
      </c>
      <c r="B212" s="197">
        <v>43192</v>
      </c>
      <c r="C212" s="197"/>
      <c r="D212" s="175" t="s">
        <v>711</v>
      </c>
      <c r="E212" s="170" t="s">
        <v>570</v>
      </c>
      <c r="F212" s="198">
        <v>478.5</v>
      </c>
      <c r="G212" s="170"/>
      <c r="H212" s="170">
        <v>442</v>
      </c>
      <c r="I212" s="171">
        <v>613</v>
      </c>
      <c r="J212" s="172" t="s">
        <v>712</v>
      </c>
      <c r="K212" s="173">
        <f>H212-F212</f>
        <v>-36.5</v>
      </c>
      <c r="L212" s="174">
        <f>K212/F212</f>
        <v>-7.6280041797283177E-2</v>
      </c>
      <c r="M212" s="170" t="s">
        <v>552</v>
      </c>
      <c r="N212" s="167">
        <v>43762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6">
        <v>112</v>
      </c>
      <c r="B213" s="167">
        <v>43194</v>
      </c>
      <c r="C213" s="167"/>
      <c r="D213" s="168" t="s">
        <v>713</v>
      </c>
      <c r="E213" s="169" t="s">
        <v>570</v>
      </c>
      <c r="F213" s="170">
        <f>141.5-7.3</f>
        <v>134.19999999999999</v>
      </c>
      <c r="G213" s="170"/>
      <c r="H213" s="171">
        <v>77</v>
      </c>
      <c r="I213" s="171">
        <v>180</v>
      </c>
      <c r="J213" s="172" t="s">
        <v>714</v>
      </c>
      <c r="K213" s="173">
        <f>H213-F213</f>
        <v>-57.199999999999989</v>
      </c>
      <c r="L213" s="174">
        <f>K213/F213</f>
        <v>-0.42622950819672129</v>
      </c>
      <c r="M213" s="170" t="s">
        <v>552</v>
      </c>
      <c r="N213" s="167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6">
        <v>113</v>
      </c>
      <c r="B214" s="167">
        <v>43209</v>
      </c>
      <c r="C214" s="167"/>
      <c r="D214" s="168" t="s">
        <v>715</v>
      </c>
      <c r="E214" s="169" t="s">
        <v>570</v>
      </c>
      <c r="F214" s="170">
        <v>430</v>
      </c>
      <c r="G214" s="170"/>
      <c r="H214" s="171">
        <v>220</v>
      </c>
      <c r="I214" s="171">
        <v>537</v>
      </c>
      <c r="J214" s="172" t="s">
        <v>716</v>
      </c>
      <c r="K214" s="173">
        <f>H214-F214</f>
        <v>-210</v>
      </c>
      <c r="L214" s="174">
        <f>K214/F214</f>
        <v>-0.48837209302325579</v>
      </c>
      <c r="M214" s="170" t="s">
        <v>552</v>
      </c>
      <c r="N214" s="167">
        <v>43252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114</v>
      </c>
      <c r="B215" s="188">
        <v>43220</v>
      </c>
      <c r="C215" s="188"/>
      <c r="D215" s="189" t="s">
        <v>373</v>
      </c>
      <c r="E215" s="190" t="s">
        <v>570</v>
      </c>
      <c r="F215" s="190">
        <v>153.5</v>
      </c>
      <c r="G215" s="190"/>
      <c r="H215" s="190">
        <v>196</v>
      </c>
      <c r="I215" s="192">
        <v>196</v>
      </c>
      <c r="J215" s="162" t="s">
        <v>717</v>
      </c>
      <c r="K215" s="163">
        <f>H215-F215</f>
        <v>42.5</v>
      </c>
      <c r="L215" s="164">
        <f>K215/F215</f>
        <v>0.27687296416938112</v>
      </c>
      <c r="M215" s="159" t="s">
        <v>540</v>
      </c>
      <c r="N215" s="165">
        <v>43605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6">
        <v>115</v>
      </c>
      <c r="B216" s="167">
        <v>43306</v>
      </c>
      <c r="C216" s="167"/>
      <c r="D216" s="168" t="s">
        <v>687</v>
      </c>
      <c r="E216" s="169" t="s">
        <v>570</v>
      </c>
      <c r="F216" s="170">
        <v>27.5</v>
      </c>
      <c r="G216" s="170"/>
      <c r="H216" s="171">
        <v>13.1</v>
      </c>
      <c r="I216" s="171">
        <v>60</v>
      </c>
      <c r="J216" s="172" t="s">
        <v>718</v>
      </c>
      <c r="K216" s="173">
        <v>-14.4</v>
      </c>
      <c r="L216" s="174">
        <v>-0.52363636363636401</v>
      </c>
      <c r="M216" s="170" t="s">
        <v>552</v>
      </c>
      <c r="N216" s="167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6">
        <v>116</v>
      </c>
      <c r="B217" s="197">
        <v>43318</v>
      </c>
      <c r="C217" s="197"/>
      <c r="D217" s="175" t="s">
        <v>719</v>
      </c>
      <c r="E217" s="170" t="s">
        <v>570</v>
      </c>
      <c r="F217" s="170">
        <v>148.5</v>
      </c>
      <c r="G217" s="170"/>
      <c r="H217" s="170">
        <v>102</v>
      </c>
      <c r="I217" s="171">
        <v>182</v>
      </c>
      <c r="J217" s="172" t="s">
        <v>720</v>
      </c>
      <c r="K217" s="173">
        <f>H217-F217</f>
        <v>-46.5</v>
      </c>
      <c r="L217" s="174">
        <f>K217/F217</f>
        <v>-0.31313131313131315</v>
      </c>
      <c r="M217" s="170" t="s">
        <v>552</v>
      </c>
      <c r="N217" s="167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117</v>
      </c>
      <c r="B218" s="157">
        <v>43335</v>
      </c>
      <c r="C218" s="157"/>
      <c r="D218" s="158" t="s">
        <v>721</v>
      </c>
      <c r="E218" s="159" t="s">
        <v>570</v>
      </c>
      <c r="F218" s="190">
        <v>285</v>
      </c>
      <c r="G218" s="159"/>
      <c r="H218" s="159">
        <v>355</v>
      </c>
      <c r="I218" s="161">
        <v>364</v>
      </c>
      <c r="J218" s="162" t="s">
        <v>722</v>
      </c>
      <c r="K218" s="163">
        <v>70</v>
      </c>
      <c r="L218" s="164">
        <v>0.24561403508771901</v>
      </c>
      <c r="M218" s="159" t="s">
        <v>540</v>
      </c>
      <c r="N218" s="165">
        <v>43455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118</v>
      </c>
      <c r="B219" s="157">
        <v>43341</v>
      </c>
      <c r="C219" s="157"/>
      <c r="D219" s="158" t="s">
        <v>361</v>
      </c>
      <c r="E219" s="159" t="s">
        <v>570</v>
      </c>
      <c r="F219" s="190">
        <v>525</v>
      </c>
      <c r="G219" s="159"/>
      <c r="H219" s="159">
        <v>585</v>
      </c>
      <c r="I219" s="161">
        <v>635</v>
      </c>
      <c r="J219" s="162" t="s">
        <v>723</v>
      </c>
      <c r="K219" s="163">
        <f t="shared" ref="K219:K236" si="75">H219-F219</f>
        <v>60</v>
      </c>
      <c r="L219" s="164">
        <f t="shared" ref="L219:L236" si="76">K219/F219</f>
        <v>0.11428571428571428</v>
      </c>
      <c r="M219" s="159" t="s">
        <v>540</v>
      </c>
      <c r="N219" s="165">
        <v>43662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119</v>
      </c>
      <c r="B220" s="157">
        <v>43395</v>
      </c>
      <c r="C220" s="157"/>
      <c r="D220" s="158" t="s">
        <v>349</v>
      </c>
      <c r="E220" s="159" t="s">
        <v>570</v>
      </c>
      <c r="F220" s="190">
        <v>475</v>
      </c>
      <c r="G220" s="159"/>
      <c r="H220" s="159">
        <v>574</v>
      </c>
      <c r="I220" s="161">
        <v>570</v>
      </c>
      <c r="J220" s="162" t="s">
        <v>628</v>
      </c>
      <c r="K220" s="163">
        <f t="shared" si="75"/>
        <v>99</v>
      </c>
      <c r="L220" s="164">
        <f t="shared" si="76"/>
        <v>0.20842105263157895</v>
      </c>
      <c r="M220" s="159" t="s">
        <v>540</v>
      </c>
      <c r="N220" s="165">
        <v>43403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120</v>
      </c>
      <c r="B221" s="188">
        <v>43397</v>
      </c>
      <c r="C221" s="188"/>
      <c r="D221" s="189" t="s">
        <v>368</v>
      </c>
      <c r="E221" s="190" t="s">
        <v>570</v>
      </c>
      <c r="F221" s="190">
        <v>707.5</v>
      </c>
      <c r="G221" s="190"/>
      <c r="H221" s="190">
        <v>872</v>
      </c>
      <c r="I221" s="192">
        <v>872</v>
      </c>
      <c r="J221" s="193" t="s">
        <v>628</v>
      </c>
      <c r="K221" s="163">
        <f t="shared" si="75"/>
        <v>164.5</v>
      </c>
      <c r="L221" s="194">
        <f t="shared" si="76"/>
        <v>0.23250883392226149</v>
      </c>
      <c r="M221" s="190" t="s">
        <v>540</v>
      </c>
      <c r="N221" s="195">
        <v>43482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121</v>
      </c>
      <c r="B222" s="188">
        <v>43398</v>
      </c>
      <c r="C222" s="188"/>
      <c r="D222" s="189" t="s">
        <v>724</v>
      </c>
      <c r="E222" s="190" t="s">
        <v>570</v>
      </c>
      <c r="F222" s="190">
        <v>162</v>
      </c>
      <c r="G222" s="190"/>
      <c r="H222" s="190">
        <v>204</v>
      </c>
      <c r="I222" s="192">
        <v>209</v>
      </c>
      <c r="J222" s="193" t="s">
        <v>725</v>
      </c>
      <c r="K222" s="163">
        <f t="shared" si="75"/>
        <v>42</v>
      </c>
      <c r="L222" s="194">
        <f t="shared" si="76"/>
        <v>0.25925925925925924</v>
      </c>
      <c r="M222" s="190" t="s">
        <v>540</v>
      </c>
      <c r="N222" s="195">
        <v>43539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122</v>
      </c>
      <c r="B223" s="188">
        <v>43399</v>
      </c>
      <c r="C223" s="188"/>
      <c r="D223" s="189" t="s">
        <v>449</v>
      </c>
      <c r="E223" s="190" t="s">
        <v>570</v>
      </c>
      <c r="F223" s="190">
        <v>240</v>
      </c>
      <c r="G223" s="190"/>
      <c r="H223" s="190">
        <v>297</v>
      </c>
      <c r="I223" s="192">
        <v>297</v>
      </c>
      <c r="J223" s="193" t="s">
        <v>628</v>
      </c>
      <c r="K223" s="199">
        <f t="shared" si="75"/>
        <v>57</v>
      </c>
      <c r="L223" s="194">
        <f t="shared" si="76"/>
        <v>0.23749999999999999</v>
      </c>
      <c r="M223" s="190" t="s">
        <v>540</v>
      </c>
      <c r="N223" s="195">
        <v>43417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123</v>
      </c>
      <c r="B224" s="157">
        <v>43439</v>
      </c>
      <c r="C224" s="157"/>
      <c r="D224" s="158" t="s">
        <v>726</v>
      </c>
      <c r="E224" s="159" t="s">
        <v>570</v>
      </c>
      <c r="F224" s="159">
        <v>202.5</v>
      </c>
      <c r="G224" s="159"/>
      <c r="H224" s="159">
        <v>255</v>
      </c>
      <c r="I224" s="161">
        <v>252</v>
      </c>
      <c r="J224" s="162" t="s">
        <v>628</v>
      </c>
      <c r="K224" s="163">
        <f t="shared" si="75"/>
        <v>52.5</v>
      </c>
      <c r="L224" s="164">
        <f t="shared" si="76"/>
        <v>0.25925925925925924</v>
      </c>
      <c r="M224" s="159" t="s">
        <v>540</v>
      </c>
      <c r="N224" s="165">
        <v>43542</v>
      </c>
      <c r="O224" s="1"/>
      <c r="P224" s="1"/>
      <c r="Q224" s="1"/>
      <c r="R224" s="6" t="s">
        <v>727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124</v>
      </c>
      <c r="B225" s="188">
        <v>43465</v>
      </c>
      <c r="C225" s="157"/>
      <c r="D225" s="189" t="s">
        <v>396</v>
      </c>
      <c r="E225" s="190" t="s">
        <v>570</v>
      </c>
      <c r="F225" s="190">
        <v>710</v>
      </c>
      <c r="G225" s="190"/>
      <c r="H225" s="190">
        <v>866</v>
      </c>
      <c r="I225" s="192">
        <v>866</v>
      </c>
      <c r="J225" s="193" t="s">
        <v>628</v>
      </c>
      <c r="K225" s="163">
        <f t="shared" si="75"/>
        <v>156</v>
      </c>
      <c r="L225" s="164">
        <f t="shared" si="76"/>
        <v>0.21971830985915494</v>
      </c>
      <c r="M225" s="159" t="s">
        <v>540</v>
      </c>
      <c r="N225" s="165">
        <v>43553</v>
      </c>
      <c r="O225" s="1"/>
      <c r="P225" s="1"/>
      <c r="Q225" s="1"/>
      <c r="R225" s="6" t="s">
        <v>727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125</v>
      </c>
      <c r="B226" s="188">
        <v>43522</v>
      </c>
      <c r="C226" s="188"/>
      <c r="D226" s="189" t="s">
        <v>152</v>
      </c>
      <c r="E226" s="190" t="s">
        <v>570</v>
      </c>
      <c r="F226" s="190">
        <v>337.25</v>
      </c>
      <c r="G226" s="190"/>
      <c r="H226" s="190">
        <v>398.5</v>
      </c>
      <c r="I226" s="192">
        <v>411</v>
      </c>
      <c r="J226" s="162" t="s">
        <v>728</v>
      </c>
      <c r="K226" s="163">
        <f t="shared" si="75"/>
        <v>61.25</v>
      </c>
      <c r="L226" s="164">
        <f t="shared" si="76"/>
        <v>0.1816160118606375</v>
      </c>
      <c r="M226" s="159" t="s">
        <v>540</v>
      </c>
      <c r="N226" s="165">
        <v>43760</v>
      </c>
      <c r="O226" s="1"/>
      <c r="P226" s="1"/>
      <c r="Q226" s="1"/>
      <c r="R226" s="6" t="s">
        <v>727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0">
        <v>126</v>
      </c>
      <c r="B227" s="201">
        <v>43559</v>
      </c>
      <c r="C227" s="201"/>
      <c r="D227" s="202" t="s">
        <v>729</v>
      </c>
      <c r="E227" s="203" t="s">
        <v>570</v>
      </c>
      <c r="F227" s="203">
        <v>130</v>
      </c>
      <c r="G227" s="203"/>
      <c r="H227" s="203">
        <v>65</v>
      </c>
      <c r="I227" s="204">
        <v>158</v>
      </c>
      <c r="J227" s="172" t="s">
        <v>730</v>
      </c>
      <c r="K227" s="173">
        <f t="shared" si="75"/>
        <v>-65</v>
      </c>
      <c r="L227" s="174">
        <f t="shared" si="76"/>
        <v>-0.5</v>
      </c>
      <c r="M227" s="170" t="s">
        <v>552</v>
      </c>
      <c r="N227" s="167">
        <v>43726</v>
      </c>
      <c r="O227" s="1"/>
      <c r="P227" s="1"/>
      <c r="Q227" s="1"/>
      <c r="R227" s="6" t="s">
        <v>731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127</v>
      </c>
      <c r="B228" s="188">
        <v>43017</v>
      </c>
      <c r="C228" s="188"/>
      <c r="D228" s="189" t="s">
        <v>183</v>
      </c>
      <c r="E228" s="190" t="s">
        <v>570</v>
      </c>
      <c r="F228" s="190">
        <v>141.5</v>
      </c>
      <c r="G228" s="190"/>
      <c r="H228" s="190">
        <v>183.5</v>
      </c>
      <c r="I228" s="192">
        <v>210</v>
      </c>
      <c r="J228" s="162" t="s">
        <v>725</v>
      </c>
      <c r="K228" s="163">
        <f t="shared" si="75"/>
        <v>42</v>
      </c>
      <c r="L228" s="164">
        <f t="shared" si="76"/>
        <v>0.29681978798586572</v>
      </c>
      <c r="M228" s="159" t="s">
        <v>540</v>
      </c>
      <c r="N228" s="165">
        <v>43042</v>
      </c>
      <c r="O228" s="1"/>
      <c r="P228" s="1"/>
      <c r="Q228" s="1"/>
      <c r="R228" s="6" t="s">
        <v>731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0">
        <v>128</v>
      </c>
      <c r="B229" s="201">
        <v>43074</v>
      </c>
      <c r="C229" s="201"/>
      <c r="D229" s="202" t="s">
        <v>732</v>
      </c>
      <c r="E229" s="203" t="s">
        <v>570</v>
      </c>
      <c r="F229" s="198">
        <v>172</v>
      </c>
      <c r="G229" s="203"/>
      <c r="H229" s="203">
        <v>155.25</v>
      </c>
      <c r="I229" s="204">
        <v>230</v>
      </c>
      <c r="J229" s="172" t="s">
        <v>733</v>
      </c>
      <c r="K229" s="173">
        <f t="shared" si="75"/>
        <v>-16.75</v>
      </c>
      <c r="L229" s="174">
        <f t="shared" si="76"/>
        <v>-9.7383720930232565E-2</v>
      </c>
      <c r="M229" s="170" t="s">
        <v>552</v>
      </c>
      <c r="N229" s="167">
        <v>43787</v>
      </c>
      <c r="O229" s="1"/>
      <c r="P229" s="1"/>
      <c r="Q229" s="1"/>
      <c r="R229" s="6" t="s">
        <v>731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129</v>
      </c>
      <c r="B230" s="188">
        <v>43398</v>
      </c>
      <c r="C230" s="188"/>
      <c r="D230" s="189" t="s">
        <v>107</v>
      </c>
      <c r="E230" s="190" t="s">
        <v>570</v>
      </c>
      <c r="F230" s="190">
        <v>698.5</v>
      </c>
      <c r="G230" s="190"/>
      <c r="H230" s="190">
        <v>890</v>
      </c>
      <c r="I230" s="192">
        <v>890</v>
      </c>
      <c r="J230" s="162" t="s">
        <v>794</v>
      </c>
      <c r="K230" s="163">
        <f t="shared" si="75"/>
        <v>191.5</v>
      </c>
      <c r="L230" s="164">
        <f t="shared" si="76"/>
        <v>0.27415891195418757</v>
      </c>
      <c r="M230" s="159" t="s">
        <v>540</v>
      </c>
      <c r="N230" s="165">
        <v>44328</v>
      </c>
      <c r="O230" s="1"/>
      <c r="P230" s="1"/>
      <c r="Q230" s="1"/>
      <c r="R230" s="6" t="s">
        <v>727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130</v>
      </c>
      <c r="B231" s="188">
        <v>42877</v>
      </c>
      <c r="C231" s="188"/>
      <c r="D231" s="189" t="s">
        <v>360</v>
      </c>
      <c r="E231" s="190" t="s">
        <v>570</v>
      </c>
      <c r="F231" s="190">
        <v>127.6</v>
      </c>
      <c r="G231" s="190"/>
      <c r="H231" s="190">
        <v>138</v>
      </c>
      <c r="I231" s="192">
        <v>190</v>
      </c>
      <c r="J231" s="162" t="s">
        <v>734</v>
      </c>
      <c r="K231" s="163">
        <f t="shared" si="75"/>
        <v>10.400000000000006</v>
      </c>
      <c r="L231" s="164">
        <f t="shared" si="76"/>
        <v>8.1504702194357417E-2</v>
      </c>
      <c r="M231" s="159" t="s">
        <v>540</v>
      </c>
      <c r="N231" s="165">
        <v>43774</v>
      </c>
      <c r="O231" s="1"/>
      <c r="P231" s="1"/>
      <c r="Q231" s="1"/>
      <c r="R231" s="6" t="s">
        <v>731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131</v>
      </c>
      <c r="B232" s="188">
        <v>43158</v>
      </c>
      <c r="C232" s="188"/>
      <c r="D232" s="189" t="s">
        <v>735</v>
      </c>
      <c r="E232" s="190" t="s">
        <v>570</v>
      </c>
      <c r="F232" s="190">
        <v>317</v>
      </c>
      <c r="G232" s="190"/>
      <c r="H232" s="190">
        <v>382.5</v>
      </c>
      <c r="I232" s="192">
        <v>398</v>
      </c>
      <c r="J232" s="162" t="s">
        <v>736</v>
      </c>
      <c r="K232" s="163">
        <f t="shared" si="75"/>
        <v>65.5</v>
      </c>
      <c r="L232" s="164">
        <f t="shared" si="76"/>
        <v>0.20662460567823343</v>
      </c>
      <c r="M232" s="159" t="s">
        <v>540</v>
      </c>
      <c r="N232" s="165">
        <v>44238</v>
      </c>
      <c r="O232" s="1"/>
      <c r="P232" s="1"/>
      <c r="Q232" s="1"/>
      <c r="R232" s="6" t="s">
        <v>731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0">
        <v>132</v>
      </c>
      <c r="B233" s="201">
        <v>43164</v>
      </c>
      <c r="C233" s="201"/>
      <c r="D233" s="202" t="s">
        <v>144</v>
      </c>
      <c r="E233" s="203" t="s">
        <v>570</v>
      </c>
      <c r="F233" s="198">
        <f>510-14.4</f>
        <v>495.6</v>
      </c>
      <c r="G233" s="203"/>
      <c r="H233" s="203">
        <v>350</v>
      </c>
      <c r="I233" s="204">
        <v>672</v>
      </c>
      <c r="J233" s="172" t="s">
        <v>737</v>
      </c>
      <c r="K233" s="173">
        <f t="shared" si="75"/>
        <v>-145.60000000000002</v>
      </c>
      <c r="L233" s="174">
        <f t="shared" si="76"/>
        <v>-0.29378531073446329</v>
      </c>
      <c r="M233" s="170" t="s">
        <v>552</v>
      </c>
      <c r="N233" s="167">
        <v>43887</v>
      </c>
      <c r="O233" s="1"/>
      <c r="P233" s="1"/>
      <c r="Q233" s="1"/>
      <c r="R233" s="6" t="s">
        <v>727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0">
        <v>133</v>
      </c>
      <c r="B234" s="201">
        <v>43237</v>
      </c>
      <c r="C234" s="201"/>
      <c r="D234" s="202" t="s">
        <v>441</v>
      </c>
      <c r="E234" s="203" t="s">
        <v>570</v>
      </c>
      <c r="F234" s="198">
        <v>230.3</v>
      </c>
      <c r="G234" s="203"/>
      <c r="H234" s="203">
        <v>102.5</v>
      </c>
      <c r="I234" s="204">
        <v>348</v>
      </c>
      <c r="J234" s="172" t="s">
        <v>738</v>
      </c>
      <c r="K234" s="173">
        <f t="shared" si="75"/>
        <v>-127.80000000000001</v>
      </c>
      <c r="L234" s="174">
        <f t="shared" si="76"/>
        <v>-0.55492835432045162</v>
      </c>
      <c r="M234" s="170" t="s">
        <v>552</v>
      </c>
      <c r="N234" s="167">
        <v>43896</v>
      </c>
      <c r="O234" s="1"/>
      <c r="P234" s="1"/>
      <c r="Q234" s="1"/>
      <c r="R234" s="6" t="s">
        <v>727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134</v>
      </c>
      <c r="B235" s="188">
        <v>43258</v>
      </c>
      <c r="C235" s="188"/>
      <c r="D235" s="189" t="s">
        <v>413</v>
      </c>
      <c r="E235" s="190" t="s">
        <v>570</v>
      </c>
      <c r="F235" s="190">
        <f>342.5-5.1</f>
        <v>337.4</v>
      </c>
      <c r="G235" s="190"/>
      <c r="H235" s="190">
        <v>412.5</v>
      </c>
      <c r="I235" s="192">
        <v>439</v>
      </c>
      <c r="J235" s="162" t="s">
        <v>739</v>
      </c>
      <c r="K235" s="163">
        <f t="shared" si="75"/>
        <v>75.100000000000023</v>
      </c>
      <c r="L235" s="164">
        <f t="shared" si="76"/>
        <v>0.22258446947243635</v>
      </c>
      <c r="M235" s="159" t="s">
        <v>540</v>
      </c>
      <c r="N235" s="165">
        <v>44230</v>
      </c>
      <c r="O235" s="1"/>
      <c r="P235" s="1"/>
      <c r="Q235" s="1"/>
      <c r="R235" s="6" t="s">
        <v>731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1">
        <v>135</v>
      </c>
      <c r="B236" s="180">
        <v>43285</v>
      </c>
      <c r="C236" s="180"/>
      <c r="D236" s="181" t="s">
        <v>55</v>
      </c>
      <c r="E236" s="182" t="s">
        <v>570</v>
      </c>
      <c r="F236" s="182">
        <f>127.5-5.53</f>
        <v>121.97</v>
      </c>
      <c r="G236" s="183"/>
      <c r="H236" s="183">
        <v>122.5</v>
      </c>
      <c r="I236" s="183">
        <v>170</v>
      </c>
      <c r="J236" s="184" t="s">
        <v>766</v>
      </c>
      <c r="K236" s="185">
        <f t="shared" si="75"/>
        <v>0.53000000000000114</v>
      </c>
      <c r="L236" s="186">
        <f t="shared" si="76"/>
        <v>4.3453308190538747E-3</v>
      </c>
      <c r="M236" s="182" t="s">
        <v>661</v>
      </c>
      <c r="N236" s="180">
        <v>44431</v>
      </c>
      <c r="O236" s="1"/>
      <c r="P236" s="1"/>
      <c r="Q236" s="1"/>
      <c r="R236" s="6" t="s">
        <v>727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0">
        <v>136</v>
      </c>
      <c r="B237" s="201">
        <v>43294</v>
      </c>
      <c r="C237" s="201"/>
      <c r="D237" s="202" t="s">
        <v>351</v>
      </c>
      <c r="E237" s="203" t="s">
        <v>570</v>
      </c>
      <c r="F237" s="198">
        <v>46.5</v>
      </c>
      <c r="G237" s="203"/>
      <c r="H237" s="203">
        <v>17</v>
      </c>
      <c r="I237" s="204">
        <v>59</v>
      </c>
      <c r="J237" s="172" t="s">
        <v>740</v>
      </c>
      <c r="K237" s="173">
        <f t="shared" ref="K237:K245" si="77">H237-F237</f>
        <v>-29.5</v>
      </c>
      <c r="L237" s="174">
        <f t="shared" ref="L237:L245" si="78">K237/F237</f>
        <v>-0.63440860215053763</v>
      </c>
      <c r="M237" s="170" t="s">
        <v>552</v>
      </c>
      <c r="N237" s="167">
        <v>43887</v>
      </c>
      <c r="O237" s="1"/>
      <c r="P237" s="1"/>
      <c r="Q237" s="1"/>
      <c r="R237" s="6" t="s">
        <v>727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137</v>
      </c>
      <c r="B238" s="188">
        <v>43396</v>
      </c>
      <c r="C238" s="188"/>
      <c r="D238" s="189" t="s">
        <v>398</v>
      </c>
      <c r="E238" s="190" t="s">
        <v>570</v>
      </c>
      <c r="F238" s="190">
        <v>156.5</v>
      </c>
      <c r="G238" s="190"/>
      <c r="H238" s="190">
        <v>207.5</v>
      </c>
      <c r="I238" s="192">
        <v>191</v>
      </c>
      <c r="J238" s="162" t="s">
        <v>628</v>
      </c>
      <c r="K238" s="163">
        <f t="shared" si="77"/>
        <v>51</v>
      </c>
      <c r="L238" s="164">
        <f t="shared" si="78"/>
        <v>0.32587859424920129</v>
      </c>
      <c r="M238" s="159" t="s">
        <v>540</v>
      </c>
      <c r="N238" s="165">
        <v>44369</v>
      </c>
      <c r="O238" s="1"/>
      <c r="P238" s="1"/>
      <c r="Q238" s="1"/>
      <c r="R238" s="6" t="s">
        <v>727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138</v>
      </c>
      <c r="B239" s="188">
        <v>43439</v>
      </c>
      <c r="C239" s="188"/>
      <c r="D239" s="189" t="s">
        <v>316</v>
      </c>
      <c r="E239" s="190" t="s">
        <v>570</v>
      </c>
      <c r="F239" s="190">
        <v>259.5</v>
      </c>
      <c r="G239" s="190"/>
      <c r="H239" s="190">
        <v>320</v>
      </c>
      <c r="I239" s="192">
        <v>320</v>
      </c>
      <c r="J239" s="162" t="s">
        <v>628</v>
      </c>
      <c r="K239" s="163">
        <f t="shared" si="77"/>
        <v>60.5</v>
      </c>
      <c r="L239" s="164">
        <f t="shared" si="78"/>
        <v>0.23314065510597304</v>
      </c>
      <c r="M239" s="159" t="s">
        <v>540</v>
      </c>
      <c r="N239" s="165">
        <v>44323</v>
      </c>
      <c r="O239" s="1"/>
      <c r="P239" s="1"/>
      <c r="Q239" s="1"/>
      <c r="R239" s="6" t="s">
        <v>727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0">
        <v>139</v>
      </c>
      <c r="B240" s="201">
        <v>43439</v>
      </c>
      <c r="C240" s="201"/>
      <c r="D240" s="202" t="s">
        <v>741</v>
      </c>
      <c r="E240" s="203" t="s">
        <v>570</v>
      </c>
      <c r="F240" s="203">
        <v>715</v>
      </c>
      <c r="G240" s="203"/>
      <c r="H240" s="203">
        <v>445</v>
      </c>
      <c r="I240" s="204">
        <v>840</v>
      </c>
      <c r="J240" s="172" t="s">
        <v>742</v>
      </c>
      <c r="K240" s="173">
        <f t="shared" si="77"/>
        <v>-270</v>
      </c>
      <c r="L240" s="174">
        <f t="shared" si="78"/>
        <v>-0.3776223776223776</v>
      </c>
      <c r="M240" s="170" t="s">
        <v>552</v>
      </c>
      <c r="N240" s="167">
        <v>43800</v>
      </c>
      <c r="O240" s="1"/>
      <c r="P240" s="1"/>
      <c r="Q240" s="1"/>
      <c r="R240" s="6" t="s">
        <v>727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140</v>
      </c>
      <c r="B241" s="188">
        <v>43469</v>
      </c>
      <c r="C241" s="188"/>
      <c r="D241" s="189" t="s">
        <v>157</v>
      </c>
      <c r="E241" s="190" t="s">
        <v>570</v>
      </c>
      <c r="F241" s="190">
        <v>875</v>
      </c>
      <c r="G241" s="190"/>
      <c r="H241" s="190">
        <v>1165</v>
      </c>
      <c r="I241" s="192">
        <v>1185</v>
      </c>
      <c r="J241" s="162" t="s">
        <v>743</v>
      </c>
      <c r="K241" s="163">
        <f t="shared" si="77"/>
        <v>290</v>
      </c>
      <c r="L241" s="164">
        <f t="shared" si="78"/>
        <v>0.33142857142857141</v>
      </c>
      <c r="M241" s="159" t="s">
        <v>540</v>
      </c>
      <c r="N241" s="165">
        <v>43847</v>
      </c>
      <c r="O241" s="1"/>
      <c r="P241" s="1"/>
      <c r="Q241" s="1"/>
      <c r="R241" s="6" t="s">
        <v>727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141</v>
      </c>
      <c r="B242" s="188">
        <v>43559</v>
      </c>
      <c r="C242" s="188"/>
      <c r="D242" s="189" t="s">
        <v>332</v>
      </c>
      <c r="E242" s="190" t="s">
        <v>570</v>
      </c>
      <c r="F242" s="190">
        <f>387-14.63</f>
        <v>372.37</v>
      </c>
      <c r="G242" s="190"/>
      <c r="H242" s="190">
        <v>490</v>
      </c>
      <c r="I242" s="192">
        <v>490</v>
      </c>
      <c r="J242" s="162" t="s">
        <v>628</v>
      </c>
      <c r="K242" s="163">
        <f t="shared" si="77"/>
        <v>117.63</v>
      </c>
      <c r="L242" s="164">
        <f t="shared" si="78"/>
        <v>0.31589548030185027</v>
      </c>
      <c r="M242" s="159" t="s">
        <v>540</v>
      </c>
      <c r="N242" s="165">
        <v>43850</v>
      </c>
      <c r="O242" s="1"/>
      <c r="P242" s="1"/>
      <c r="Q242" s="1"/>
      <c r="R242" s="6" t="s">
        <v>727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0">
        <v>142</v>
      </c>
      <c r="B243" s="201">
        <v>43578</v>
      </c>
      <c r="C243" s="201"/>
      <c r="D243" s="202" t="s">
        <v>744</v>
      </c>
      <c r="E243" s="203" t="s">
        <v>542</v>
      </c>
      <c r="F243" s="203">
        <v>220</v>
      </c>
      <c r="G243" s="203"/>
      <c r="H243" s="203">
        <v>127.5</v>
      </c>
      <c r="I243" s="204">
        <v>284</v>
      </c>
      <c r="J243" s="172" t="s">
        <v>745</v>
      </c>
      <c r="K243" s="173">
        <f t="shared" si="77"/>
        <v>-92.5</v>
      </c>
      <c r="L243" s="174">
        <f t="shared" si="78"/>
        <v>-0.42045454545454547</v>
      </c>
      <c r="M243" s="170" t="s">
        <v>552</v>
      </c>
      <c r="N243" s="167">
        <v>43896</v>
      </c>
      <c r="O243" s="1"/>
      <c r="P243" s="1"/>
      <c r="Q243" s="1"/>
      <c r="R243" s="6" t="s">
        <v>727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143</v>
      </c>
      <c r="B244" s="188">
        <v>43622</v>
      </c>
      <c r="C244" s="188"/>
      <c r="D244" s="189" t="s">
        <v>450</v>
      </c>
      <c r="E244" s="190" t="s">
        <v>542</v>
      </c>
      <c r="F244" s="190">
        <v>332.8</v>
      </c>
      <c r="G244" s="190"/>
      <c r="H244" s="190">
        <v>405</v>
      </c>
      <c r="I244" s="192">
        <v>419</v>
      </c>
      <c r="J244" s="162" t="s">
        <v>746</v>
      </c>
      <c r="K244" s="163">
        <f t="shared" si="77"/>
        <v>72.199999999999989</v>
      </c>
      <c r="L244" s="164">
        <f t="shared" si="78"/>
        <v>0.21694711538461534</v>
      </c>
      <c r="M244" s="159" t="s">
        <v>540</v>
      </c>
      <c r="N244" s="165">
        <v>43860</v>
      </c>
      <c r="O244" s="1"/>
      <c r="P244" s="1"/>
      <c r="Q244" s="1"/>
      <c r="R244" s="6" t="s">
        <v>731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1">
        <v>144</v>
      </c>
      <c r="B245" s="180">
        <v>43641</v>
      </c>
      <c r="C245" s="180"/>
      <c r="D245" s="181" t="s">
        <v>150</v>
      </c>
      <c r="E245" s="182" t="s">
        <v>570</v>
      </c>
      <c r="F245" s="182">
        <v>386</v>
      </c>
      <c r="G245" s="183"/>
      <c r="H245" s="183">
        <v>395</v>
      </c>
      <c r="I245" s="183">
        <v>452</v>
      </c>
      <c r="J245" s="184" t="s">
        <v>747</v>
      </c>
      <c r="K245" s="185">
        <f t="shared" si="77"/>
        <v>9</v>
      </c>
      <c r="L245" s="186">
        <f t="shared" si="78"/>
        <v>2.3316062176165803E-2</v>
      </c>
      <c r="M245" s="182" t="s">
        <v>661</v>
      </c>
      <c r="N245" s="180">
        <v>43868</v>
      </c>
      <c r="O245" s="1"/>
      <c r="P245" s="1"/>
      <c r="Q245" s="1"/>
      <c r="R245" s="6" t="s">
        <v>731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1">
        <v>145</v>
      </c>
      <c r="B246" s="180">
        <v>43707</v>
      </c>
      <c r="C246" s="180"/>
      <c r="D246" s="181" t="s">
        <v>130</v>
      </c>
      <c r="E246" s="182" t="s">
        <v>570</v>
      </c>
      <c r="F246" s="182">
        <v>137.5</v>
      </c>
      <c r="G246" s="183"/>
      <c r="H246" s="183">
        <v>138.5</v>
      </c>
      <c r="I246" s="183">
        <v>190</v>
      </c>
      <c r="J246" s="184" t="s">
        <v>765</v>
      </c>
      <c r="K246" s="185">
        <f>H246-F246</f>
        <v>1</v>
      </c>
      <c r="L246" s="186">
        <f>K246/F246</f>
        <v>7.2727272727272727E-3</v>
      </c>
      <c r="M246" s="182" t="s">
        <v>661</v>
      </c>
      <c r="N246" s="180">
        <v>44432</v>
      </c>
      <c r="O246" s="1"/>
      <c r="P246" s="1"/>
      <c r="Q246" s="1"/>
      <c r="R246" s="6" t="s">
        <v>727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146</v>
      </c>
      <c r="B247" s="188">
        <v>43731</v>
      </c>
      <c r="C247" s="188"/>
      <c r="D247" s="189" t="s">
        <v>406</v>
      </c>
      <c r="E247" s="190" t="s">
        <v>570</v>
      </c>
      <c r="F247" s="190">
        <v>235</v>
      </c>
      <c r="G247" s="190"/>
      <c r="H247" s="190">
        <v>295</v>
      </c>
      <c r="I247" s="192">
        <v>296</v>
      </c>
      <c r="J247" s="162" t="s">
        <v>748</v>
      </c>
      <c r="K247" s="163">
        <f t="shared" ref="K247:K253" si="79">H247-F247</f>
        <v>60</v>
      </c>
      <c r="L247" s="164">
        <f t="shared" ref="L247:L253" si="80">K247/F247</f>
        <v>0.25531914893617019</v>
      </c>
      <c r="M247" s="159" t="s">
        <v>540</v>
      </c>
      <c r="N247" s="165">
        <v>43844</v>
      </c>
      <c r="O247" s="1"/>
      <c r="P247" s="1"/>
      <c r="Q247" s="1"/>
      <c r="R247" s="6" t="s">
        <v>731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147</v>
      </c>
      <c r="B248" s="188">
        <v>43752</v>
      </c>
      <c r="C248" s="188"/>
      <c r="D248" s="189" t="s">
        <v>749</v>
      </c>
      <c r="E248" s="190" t="s">
        <v>570</v>
      </c>
      <c r="F248" s="190">
        <v>277.5</v>
      </c>
      <c r="G248" s="190"/>
      <c r="H248" s="190">
        <v>333</v>
      </c>
      <c r="I248" s="192">
        <v>333</v>
      </c>
      <c r="J248" s="162" t="s">
        <v>750</v>
      </c>
      <c r="K248" s="163">
        <f t="shared" si="79"/>
        <v>55.5</v>
      </c>
      <c r="L248" s="164">
        <f t="shared" si="80"/>
        <v>0.2</v>
      </c>
      <c r="M248" s="159" t="s">
        <v>540</v>
      </c>
      <c r="N248" s="165">
        <v>43846</v>
      </c>
      <c r="O248" s="1"/>
      <c r="P248" s="1"/>
      <c r="Q248" s="1"/>
      <c r="R248" s="6" t="s">
        <v>727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148</v>
      </c>
      <c r="B249" s="188">
        <v>43752</v>
      </c>
      <c r="C249" s="188"/>
      <c r="D249" s="189" t="s">
        <v>751</v>
      </c>
      <c r="E249" s="190" t="s">
        <v>570</v>
      </c>
      <c r="F249" s="190">
        <v>930</v>
      </c>
      <c r="G249" s="190"/>
      <c r="H249" s="190">
        <v>1165</v>
      </c>
      <c r="I249" s="192">
        <v>1200</v>
      </c>
      <c r="J249" s="162" t="s">
        <v>752</v>
      </c>
      <c r="K249" s="163">
        <f t="shared" si="79"/>
        <v>235</v>
      </c>
      <c r="L249" s="164">
        <f t="shared" si="80"/>
        <v>0.25268817204301075</v>
      </c>
      <c r="M249" s="159" t="s">
        <v>540</v>
      </c>
      <c r="N249" s="165">
        <v>43847</v>
      </c>
      <c r="O249" s="1"/>
      <c r="P249" s="1"/>
      <c r="Q249" s="1"/>
      <c r="R249" s="6" t="s">
        <v>731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149</v>
      </c>
      <c r="B250" s="188">
        <v>43753</v>
      </c>
      <c r="C250" s="188"/>
      <c r="D250" s="189" t="s">
        <v>753</v>
      </c>
      <c r="E250" s="190" t="s">
        <v>570</v>
      </c>
      <c r="F250" s="160">
        <v>111</v>
      </c>
      <c r="G250" s="190"/>
      <c r="H250" s="190">
        <v>141</v>
      </c>
      <c r="I250" s="192">
        <v>141</v>
      </c>
      <c r="J250" s="162" t="s">
        <v>555</v>
      </c>
      <c r="K250" s="163">
        <f t="shared" si="79"/>
        <v>30</v>
      </c>
      <c r="L250" s="164">
        <f t="shared" si="80"/>
        <v>0.27027027027027029</v>
      </c>
      <c r="M250" s="159" t="s">
        <v>540</v>
      </c>
      <c r="N250" s="165">
        <v>44328</v>
      </c>
      <c r="O250" s="1"/>
      <c r="P250" s="1"/>
      <c r="Q250" s="1"/>
      <c r="R250" s="6" t="s">
        <v>731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150</v>
      </c>
      <c r="B251" s="188">
        <v>43753</v>
      </c>
      <c r="C251" s="188"/>
      <c r="D251" s="189" t="s">
        <v>754</v>
      </c>
      <c r="E251" s="190" t="s">
        <v>570</v>
      </c>
      <c r="F251" s="160">
        <v>296</v>
      </c>
      <c r="G251" s="190"/>
      <c r="H251" s="190">
        <v>370</v>
      </c>
      <c r="I251" s="192">
        <v>370</v>
      </c>
      <c r="J251" s="162" t="s">
        <v>628</v>
      </c>
      <c r="K251" s="163">
        <f t="shared" si="79"/>
        <v>74</v>
      </c>
      <c r="L251" s="164">
        <f t="shared" si="80"/>
        <v>0.25</v>
      </c>
      <c r="M251" s="159" t="s">
        <v>540</v>
      </c>
      <c r="N251" s="165">
        <v>43853</v>
      </c>
      <c r="O251" s="1"/>
      <c r="P251" s="1"/>
      <c r="Q251" s="1"/>
      <c r="R251" s="6" t="s">
        <v>731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151</v>
      </c>
      <c r="B252" s="188">
        <v>43754</v>
      </c>
      <c r="C252" s="188"/>
      <c r="D252" s="189" t="s">
        <v>755</v>
      </c>
      <c r="E252" s="190" t="s">
        <v>570</v>
      </c>
      <c r="F252" s="160">
        <v>300</v>
      </c>
      <c r="G252" s="190"/>
      <c r="H252" s="190">
        <v>382.5</v>
      </c>
      <c r="I252" s="192">
        <v>344</v>
      </c>
      <c r="J252" s="162" t="s">
        <v>798</v>
      </c>
      <c r="K252" s="163">
        <f t="shared" si="79"/>
        <v>82.5</v>
      </c>
      <c r="L252" s="164">
        <f t="shared" si="80"/>
        <v>0.27500000000000002</v>
      </c>
      <c r="M252" s="159" t="s">
        <v>540</v>
      </c>
      <c r="N252" s="165">
        <v>44238</v>
      </c>
      <c r="O252" s="1"/>
      <c r="P252" s="1"/>
      <c r="Q252" s="1"/>
      <c r="R252" s="6" t="s">
        <v>731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152</v>
      </c>
      <c r="B253" s="188">
        <v>43832</v>
      </c>
      <c r="C253" s="188"/>
      <c r="D253" s="189" t="s">
        <v>756</v>
      </c>
      <c r="E253" s="190" t="s">
        <v>570</v>
      </c>
      <c r="F253" s="160">
        <v>495</v>
      </c>
      <c r="G253" s="190"/>
      <c r="H253" s="190">
        <v>595</v>
      </c>
      <c r="I253" s="192">
        <v>590</v>
      </c>
      <c r="J253" s="162" t="s">
        <v>797</v>
      </c>
      <c r="K253" s="163">
        <f t="shared" si="79"/>
        <v>100</v>
      </c>
      <c r="L253" s="164">
        <f t="shared" si="80"/>
        <v>0.20202020202020202</v>
      </c>
      <c r="M253" s="159" t="s">
        <v>540</v>
      </c>
      <c r="N253" s="165">
        <v>44589</v>
      </c>
      <c r="O253" s="1"/>
      <c r="P253" s="1"/>
      <c r="Q253" s="1"/>
      <c r="R253" s="6" t="s">
        <v>731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153</v>
      </c>
      <c r="B254" s="188">
        <v>43966</v>
      </c>
      <c r="C254" s="188"/>
      <c r="D254" s="189" t="s">
        <v>71</v>
      </c>
      <c r="E254" s="190" t="s">
        <v>570</v>
      </c>
      <c r="F254" s="160">
        <v>67.5</v>
      </c>
      <c r="G254" s="190"/>
      <c r="H254" s="190">
        <v>86</v>
      </c>
      <c r="I254" s="192">
        <v>86</v>
      </c>
      <c r="J254" s="162" t="s">
        <v>757</v>
      </c>
      <c r="K254" s="163">
        <f t="shared" ref="K254:K262" si="81">H254-F254</f>
        <v>18.5</v>
      </c>
      <c r="L254" s="164">
        <f t="shared" ref="L254:L262" si="82">K254/F254</f>
        <v>0.27407407407407408</v>
      </c>
      <c r="M254" s="159" t="s">
        <v>540</v>
      </c>
      <c r="N254" s="165">
        <v>44008</v>
      </c>
      <c r="O254" s="1"/>
      <c r="P254" s="1"/>
      <c r="Q254" s="1"/>
      <c r="R254" s="6" t="s">
        <v>731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154</v>
      </c>
      <c r="B255" s="188">
        <v>44035</v>
      </c>
      <c r="C255" s="188"/>
      <c r="D255" s="189" t="s">
        <v>449</v>
      </c>
      <c r="E255" s="190" t="s">
        <v>570</v>
      </c>
      <c r="F255" s="160">
        <v>231</v>
      </c>
      <c r="G255" s="190"/>
      <c r="H255" s="190">
        <v>281</v>
      </c>
      <c r="I255" s="192">
        <v>281</v>
      </c>
      <c r="J255" s="162" t="s">
        <v>628</v>
      </c>
      <c r="K255" s="163">
        <f t="shared" si="81"/>
        <v>50</v>
      </c>
      <c r="L255" s="164">
        <f t="shared" si="82"/>
        <v>0.21645021645021645</v>
      </c>
      <c r="M255" s="159" t="s">
        <v>540</v>
      </c>
      <c r="N255" s="165">
        <v>44358</v>
      </c>
      <c r="O255" s="1"/>
      <c r="P255" s="1"/>
      <c r="Q255" s="1"/>
      <c r="R255" s="6" t="s">
        <v>731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155</v>
      </c>
      <c r="B256" s="188">
        <v>44092</v>
      </c>
      <c r="C256" s="188"/>
      <c r="D256" s="189" t="s">
        <v>389</v>
      </c>
      <c r="E256" s="190" t="s">
        <v>570</v>
      </c>
      <c r="F256" s="190">
        <v>206</v>
      </c>
      <c r="G256" s="190"/>
      <c r="H256" s="190">
        <v>248</v>
      </c>
      <c r="I256" s="192">
        <v>248</v>
      </c>
      <c r="J256" s="162" t="s">
        <v>628</v>
      </c>
      <c r="K256" s="163">
        <f t="shared" si="81"/>
        <v>42</v>
      </c>
      <c r="L256" s="164">
        <f t="shared" si="82"/>
        <v>0.20388349514563106</v>
      </c>
      <c r="M256" s="159" t="s">
        <v>540</v>
      </c>
      <c r="N256" s="165">
        <v>44214</v>
      </c>
      <c r="O256" s="1"/>
      <c r="P256" s="1"/>
      <c r="Q256" s="1"/>
      <c r="R256" s="6" t="s">
        <v>731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156</v>
      </c>
      <c r="B257" s="188">
        <v>44140</v>
      </c>
      <c r="C257" s="188"/>
      <c r="D257" s="189" t="s">
        <v>389</v>
      </c>
      <c r="E257" s="190" t="s">
        <v>570</v>
      </c>
      <c r="F257" s="190">
        <v>182.5</v>
      </c>
      <c r="G257" s="190"/>
      <c r="H257" s="190">
        <v>248</v>
      </c>
      <c r="I257" s="192">
        <v>248</v>
      </c>
      <c r="J257" s="162" t="s">
        <v>628</v>
      </c>
      <c r="K257" s="163">
        <f t="shared" si="81"/>
        <v>65.5</v>
      </c>
      <c r="L257" s="164">
        <f t="shared" si="82"/>
        <v>0.35890410958904112</v>
      </c>
      <c r="M257" s="159" t="s">
        <v>540</v>
      </c>
      <c r="N257" s="165">
        <v>44214</v>
      </c>
      <c r="O257" s="1"/>
      <c r="P257" s="1"/>
      <c r="Q257" s="1"/>
      <c r="R257" s="6" t="s">
        <v>731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157</v>
      </c>
      <c r="B258" s="188">
        <v>44140</v>
      </c>
      <c r="C258" s="188"/>
      <c r="D258" s="189" t="s">
        <v>316</v>
      </c>
      <c r="E258" s="190" t="s">
        <v>570</v>
      </c>
      <c r="F258" s="190">
        <v>247.5</v>
      </c>
      <c r="G258" s="190"/>
      <c r="H258" s="190">
        <v>320</v>
      </c>
      <c r="I258" s="192">
        <v>320</v>
      </c>
      <c r="J258" s="162" t="s">
        <v>628</v>
      </c>
      <c r="K258" s="163">
        <f t="shared" si="81"/>
        <v>72.5</v>
      </c>
      <c r="L258" s="164">
        <f t="shared" si="82"/>
        <v>0.29292929292929293</v>
      </c>
      <c r="M258" s="159" t="s">
        <v>540</v>
      </c>
      <c r="N258" s="165">
        <v>44323</v>
      </c>
      <c r="O258" s="1"/>
      <c r="P258" s="1"/>
      <c r="Q258" s="1"/>
      <c r="R258" s="6" t="s">
        <v>731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158</v>
      </c>
      <c r="B259" s="188">
        <v>44140</v>
      </c>
      <c r="C259" s="188"/>
      <c r="D259" s="189" t="s">
        <v>269</v>
      </c>
      <c r="E259" s="190" t="s">
        <v>570</v>
      </c>
      <c r="F259" s="160">
        <v>925</v>
      </c>
      <c r="G259" s="190"/>
      <c r="H259" s="190">
        <v>1095</v>
      </c>
      <c r="I259" s="192">
        <v>1093</v>
      </c>
      <c r="J259" s="162" t="s">
        <v>758</v>
      </c>
      <c r="K259" s="163">
        <f t="shared" si="81"/>
        <v>170</v>
      </c>
      <c r="L259" s="164">
        <f t="shared" si="82"/>
        <v>0.18378378378378379</v>
      </c>
      <c r="M259" s="159" t="s">
        <v>540</v>
      </c>
      <c r="N259" s="165">
        <v>44201</v>
      </c>
      <c r="O259" s="1"/>
      <c r="P259" s="1"/>
      <c r="Q259" s="1"/>
      <c r="R259" s="6" t="s">
        <v>731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159</v>
      </c>
      <c r="B260" s="188">
        <v>44140</v>
      </c>
      <c r="C260" s="188"/>
      <c r="D260" s="189" t="s">
        <v>332</v>
      </c>
      <c r="E260" s="190" t="s">
        <v>570</v>
      </c>
      <c r="F260" s="160">
        <v>332.5</v>
      </c>
      <c r="G260" s="190"/>
      <c r="H260" s="190">
        <v>393</v>
      </c>
      <c r="I260" s="192">
        <v>406</v>
      </c>
      <c r="J260" s="162" t="s">
        <v>759</v>
      </c>
      <c r="K260" s="163">
        <f t="shared" si="81"/>
        <v>60.5</v>
      </c>
      <c r="L260" s="164">
        <f t="shared" si="82"/>
        <v>0.18195488721804512</v>
      </c>
      <c r="M260" s="159" t="s">
        <v>540</v>
      </c>
      <c r="N260" s="165">
        <v>44256</v>
      </c>
      <c r="O260" s="1"/>
      <c r="P260" s="1"/>
      <c r="Q260" s="1"/>
      <c r="R260" s="6" t="s">
        <v>731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160</v>
      </c>
      <c r="B261" s="188">
        <v>44141</v>
      </c>
      <c r="C261" s="188"/>
      <c r="D261" s="189" t="s">
        <v>449</v>
      </c>
      <c r="E261" s="190" t="s">
        <v>570</v>
      </c>
      <c r="F261" s="160">
        <v>231</v>
      </c>
      <c r="G261" s="190"/>
      <c r="H261" s="190">
        <v>281</v>
      </c>
      <c r="I261" s="192">
        <v>281</v>
      </c>
      <c r="J261" s="162" t="s">
        <v>628</v>
      </c>
      <c r="K261" s="163">
        <f t="shared" si="81"/>
        <v>50</v>
      </c>
      <c r="L261" s="164">
        <f t="shared" si="82"/>
        <v>0.21645021645021645</v>
      </c>
      <c r="M261" s="159" t="s">
        <v>540</v>
      </c>
      <c r="N261" s="165">
        <v>44358</v>
      </c>
      <c r="O261" s="1"/>
      <c r="P261" s="1"/>
      <c r="Q261" s="1"/>
      <c r="R261" s="6" t="s">
        <v>731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161</v>
      </c>
      <c r="B262" s="188">
        <v>44187</v>
      </c>
      <c r="C262" s="188"/>
      <c r="D262" s="189" t="s">
        <v>425</v>
      </c>
      <c r="E262" s="190" t="s">
        <v>570</v>
      </c>
      <c r="F262" s="160">
        <v>190</v>
      </c>
      <c r="G262" s="190"/>
      <c r="H262" s="190">
        <v>239</v>
      </c>
      <c r="I262" s="192">
        <v>239</v>
      </c>
      <c r="J262" s="162" t="s">
        <v>851</v>
      </c>
      <c r="K262" s="163">
        <f t="shared" si="81"/>
        <v>49</v>
      </c>
      <c r="L262" s="164">
        <f t="shared" si="82"/>
        <v>0.25789473684210529</v>
      </c>
      <c r="M262" s="159" t="s">
        <v>540</v>
      </c>
      <c r="N262" s="165">
        <v>44844</v>
      </c>
      <c r="O262" s="1"/>
      <c r="P262" s="1"/>
      <c r="Q262" s="1"/>
      <c r="R262" s="6" t="s">
        <v>731</v>
      </c>
    </row>
    <row r="263" spans="1:26" ht="12.75" customHeight="1">
      <c r="A263" s="187">
        <v>162</v>
      </c>
      <c r="B263" s="188">
        <v>44258</v>
      </c>
      <c r="C263" s="188"/>
      <c r="D263" s="189" t="s">
        <v>756</v>
      </c>
      <c r="E263" s="190" t="s">
        <v>570</v>
      </c>
      <c r="F263" s="160">
        <v>495</v>
      </c>
      <c r="G263" s="190"/>
      <c r="H263" s="190">
        <v>595</v>
      </c>
      <c r="I263" s="192">
        <v>590</v>
      </c>
      <c r="J263" s="162" t="s">
        <v>797</v>
      </c>
      <c r="K263" s="163">
        <f t="shared" ref="K263:K270" si="83">H263-F263</f>
        <v>100</v>
      </c>
      <c r="L263" s="164">
        <f t="shared" ref="L263:L270" si="84">K263/F263</f>
        <v>0.20202020202020202</v>
      </c>
      <c r="M263" s="159" t="s">
        <v>540</v>
      </c>
      <c r="N263" s="165">
        <v>44589</v>
      </c>
      <c r="O263" s="1"/>
      <c r="P263" s="1"/>
      <c r="R263" s="6" t="s">
        <v>731</v>
      </c>
    </row>
    <row r="264" spans="1:26" ht="12.75" customHeight="1">
      <c r="A264" s="187">
        <v>163</v>
      </c>
      <c r="B264" s="188">
        <v>44274</v>
      </c>
      <c r="C264" s="188"/>
      <c r="D264" s="189" t="s">
        <v>332</v>
      </c>
      <c r="E264" s="190" t="s">
        <v>570</v>
      </c>
      <c r="F264" s="160">
        <v>355</v>
      </c>
      <c r="G264" s="190"/>
      <c r="H264" s="190">
        <v>422.5</v>
      </c>
      <c r="I264" s="192">
        <v>420</v>
      </c>
      <c r="J264" s="162" t="s">
        <v>760</v>
      </c>
      <c r="K264" s="163">
        <f t="shared" si="83"/>
        <v>67.5</v>
      </c>
      <c r="L264" s="164">
        <f t="shared" si="84"/>
        <v>0.19014084507042253</v>
      </c>
      <c r="M264" s="159" t="s">
        <v>540</v>
      </c>
      <c r="N264" s="165">
        <v>44361</v>
      </c>
      <c r="O264" s="1"/>
      <c r="R264" s="205" t="s">
        <v>731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164</v>
      </c>
      <c r="B265" s="188">
        <v>44295</v>
      </c>
      <c r="C265" s="188"/>
      <c r="D265" s="189" t="s">
        <v>761</v>
      </c>
      <c r="E265" s="190" t="s">
        <v>570</v>
      </c>
      <c r="F265" s="160">
        <v>555</v>
      </c>
      <c r="G265" s="190"/>
      <c r="H265" s="190">
        <v>663</v>
      </c>
      <c r="I265" s="192">
        <v>663</v>
      </c>
      <c r="J265" s="162" t="s">
        <v>762</v>
      </c>
      <c r="K265" s="163">
        <f t="shared" si="83"/>
        <v>108</v>
      </c>
      <c r="L265" s="164">
        <f t="shared" si="84"/>
        <v>0.19459459459459461</v>
      </c>
      <c r="M265" s="159" t="s">
        <v>540</v>
      </c>
      <c r="N265" s="165">
        <v>44321</v>
      </c>
      <c r="O265" s="1"/>
      <c r="P265" s="1"/>
      <c r="Q265" s="1"/>
      <c r="R265" s="205" t="s">
        <v>731</v>
      </c>
    </row>
    <row r="266" spans="1:26" ht="12.75" customHeight="1">
      <c r="A266" s="187">
        <v>165</v>
      </c>
      <c r="B266" s="188">
        <v>44308</v>
      </c>
      <c r="C266" s="188"/>
      <c r="D266" s="189" t="s">
        <v>360</v>
      </c>
      <c r="E266" s="190" t="s">
        <v>570</v>
      </c>
      <c r="F266" s="160">
        <v>126.5</v>
      </c>
      <c r="G266" s="190"/>
      <c r="H266" s="190">
        <v>155</v>
      </c>
      <c r="I266" s="192">
        <v>155</v>
      </c>
      <c r="J266" s="162" t="s">
        <v>628</v>
      </c>
      <c r="K266" s="163">
        <f t="shared" si="83"/>
        <v>28.5</v>
      </c>
      <c r="L266" s="164">
        <f t="shared" si="84"/>
        <v>0.22529644268774704</v>
      </c>
      <c r="M266" s="159" t="s">
        <v>540</v>
      </c>
      <c r="N266" s="165">
        <v>44362</v>
      </c>
      <c r="O266" s="1"/>
      <c r="R266" s="205" t="s">
        <v>731</v>
      </c>
    </row>
    <row r="267" spans="1:26" ht="12.75" customHeight="1">
      <c r="A267" s="234">
        <v>166</v>
      </c>
      <c r="B267" s="235">
        <v>44368</v>
      </c>
      <c r="C267" s="235"/>
      <c r="D267" s="236" t="s">
        <v>377</v>
      </c>
      <c r="E267" s="237" t="s">
        <v>570</v>
      </c>
      <c r="F267" s="238">
        <v>287.5</v>
      </c>
      <c r="G267" s="237"/>
      <c r="H267" s="237">
        <v>245</v>
      </c>
      <c r="I267" s="239">
        <v>344</v>
      </c>
      <c r="J267" s="172" t="s">
        <v>792</v>
      </c>
      <c r="K267" s="173">
        <f t="shared" si="83"/>
        <v>-42.5</v>
      </c>
      <c r="L267" s="174">
        <f t="shared" si="84"/>
        <v>-0.14782608695652175</v>
      </c>
      <c r="M267" s="170" t="s">
        <v>552</v>
      </c>
      <c r="N267" s="167">
        <v>44508</v>
      </c>
      <c r="O267" s="1"/>
      <c r="R267" s="205" t="s">
        <v>731</v>
      </c>
    </row>
    <row r="268" spans="1:26" ht="12.75" customHeight="1">
      <c r="A268" s="187">
        <v>167</v>
      </c>
      <c r="B268" s="188">
        <v>44368</v>
      </c>
      <c r="C268" s="188"/>
      <c r="D268" s="189" t="s">
        <v>449</v>
      </c>
      <c r="E268" s="190" t="s">
        <v>570</v>
      </c>
      <c r="F268" s="160">
        <v>241</v>
      </c>
      <c r="G268" s="190"/>
      <c r="H268" s="190">
        <v>298</v>
      </c>
      <c r="I268" s="192">
        <v>320</v>
      </c>
      <c r="J268" s="162" t="s">
        <v>628</v>
      </c>
      <c r="K268" s="163">
        <f t="shared" si="83"/>
        <v>57</v>
      </c>
      <c r="L268" s="164">
        <f t="shared" si="84"/>
        <v>0.23651452282157676</v>
      </c>
      <c r="M268" s="159" t="s">
        <v>540</v>
      </c>
      <c r="N268" s="165">
        <v>44802</v>
      </c>
      <c r="O268" s="41"/>
      <c r="R268" s="205" t="s">
        <v>731</v>
      </c>
    </row>
    <row r="269" spans="1:26" ht="12.75" customHeight="1">
      <c r="A269" s="187">
        <v>168</v>
      </c>
      <c r="B269" s="188">
        <v>44406</v>
      </c>
      <c r="C269" s="188"/>
      <c r="D269" s="189" t="s">
        <v>360</v>
      </c>
      <c r="E269" s="190" t="s">
        <v>570</v>
      </c>
      <c r="F269" s="160">
        <v>162.5</v>
      </c>
      <c r="G269" s="190"/>
      <c r="H269" s="190">
        <v>200</v>
      </c>
      <c r="I269" s="192">
        <v>200</v>
      </c>
      <c r="J269" s="162" t="s">
        <v>628</v>
      </c>
      <c r="K269" s="163">
        <f t="shared" si="83"/>
        <v>37.5</v>
      </c>
      <c r="L269" s="164">
        <f t="shared" si="84"/>
        <v>0.23076923076923078</v>
      </c>
      <c r="M269" s="159" t="s">
        <v>540</v>
      </c>
      <c r="N269" s="165">
        <v>44802</v>
      </c>
      <c r="O269" s="1"/>
      <c r="R269" s="205" t="s">
        <v>731</v>
      </c>
    </row>
    <row r="270" spans="1:26" ht="12.75" customHeight="1">
      <c r="A270" s="187">
        <v>169</v>
      </c>
      <c r="B270" s="188">
        <v>44462</v>
      </c>
      <c r="C270" s="188"/>
      <c r="D270" s="189" t="s">
        <v>767</v>
      </c>
      <c r="E270" s="190" t="s">
        <v>570</v>
      </c>
      <c r="F270" s="160">
        <v>1235</v>
      </c>
      <c r="G270" s="190"/>
      <c r="H270" s="190">
        <v>1505</v>
      </c>
      <c r="I270" s="192">
        <v>1500</v>
      </c>
      <c r="J270" s="162" t="s">
        <v>628</v>
      </c>
      <c r="K270" s="163">
        <f t="shared" si="83"/>
        <v>270</v>
      </c>
      <c r="L270" s="164">
        <f t="shared" si="84"/>
        <v>0.21862348178137653</v>
      </c>
      <c r="M270" s="159" t="s">
        <v>540</v>
      </c>
      <c r="N270" s="165">
        <v>44564</v>
      </c>
      <c r="O270" s="1"/>
      <c r="R270" s="205" t="s">
        <v>731</v>
      </c>
    </row>
    <row r="271" spans="1:26" ht="12.75" customHeight="1">
      <c r="A271" s="218">
        <v>170</v>
      </c>
      <c r="B271" s="219">
        <v>44480</v>
      </c>
      <c r="C271" s="219"/>
      <c r="D271" s="220" t="s">
        <v>769</v>
      </c>
      <c r="E271" s="221" t="s">
        <v>570</v>
      </c>
      <c r="F271" s="222" t="s">
        <v>772</v>
      </c>
      <c r="G271" s="221"/>
      <c r="H271" s="221"/>
      <c r="I271" s="221">
        <v>145</v>
      </c>
      <c r="J271" s="223" t="s">
        <v>543</v>
      </c>
      <c r="K271" s="218"/>
      <c r="L271" s="219"/>
      <c r="M271" s="219"/>
      <c r="N271" s="220"/>
      <c r="O271" s="41"/>
      <c r="R271" s="205" t="s">
        <v>731</v>
      </c>
    </row>
    <row r="272" spans="1:26" ht="12.75" customHeight="1">
      <c r="A272" s="224">
        <v>171</v>
      </c>
      <c r="B272" s="225">
        <v>44481</v>
      </c>
      <c r="C272" s="225"/>
      <c r="D272" s="226" t="s">
        <v>258</v>
      </c>
      <c r="E272" s="227" t="s">
        <v>570</v>
      </c>
      <c r="F272" s="228" t="s">
        <v>771</v>
      </c>
      <c r="G272" s="227"/>
      <c r="H272" s="227"/>
      <c r="I272" s="227">
        <v>380</v>
      </c>
      <c r="J272" s="229" t="s">
        <v>543</v>
      </c>
      <c r="K272" s="224"/>
      <c r="L272" s="225"/>
      <c r="M272" s="225"/>
      <c r="N272" s="226"/>
      <c r="O272" s="41"/>
      <c r="R272" s="205" t="s">
        <v>731</v>
      </c>
    </row>
    <row r="273" spans="1:18" ht="12.75" customHeight="1">
      <c r="A273" s="187">
        <v>172</v>
      </c>
      <c r="B273" s="188">
        <v>44481</v>
      </c>
      <c r="C273" s="188"/>
      <c r="D273" s="189" t="s">
        <v>384</v>
      </c>
      <c r="E273" s="190" t="s">
        <v>570</v>
      </c>
      <c r="F273" s="160">
        <v>45.5</v>
      </c>
      <c r="G273" s="190"/>
      <c r="H273" s="190">
        <v>56.5</v>
      </c>
      <c r="I273" s="192">
        <v>56</v>
      </c>
      <c r="J273" s="162" t="s">
        <v>889</v>
      </c>
      <c r="K273" s="163">
        <f>H273-F273</f>
        <v>11</v>
      </c>
      <c r="L273" s="164">
        <f>K273/F273</f>
        <v>0.24175824175824176</v>
      </c>
      <c r="M273" s="159" t="s">
        <v>540</v>
      </c>
      <c r="N273" s="165">
        <v>44881</v>
      </c>
      <c r="O273" s="41"/>
      <c r="R273" s="205"/>
    </row>
    <row r="274" spans="1:18" ht="12.75" customHeight="1">
      <c r="A274" s="187">
        <v>173</v>
      </c>
      <c r="B274" s="188">
        <v>44551</v>
      </c>
      <c r="C274" s="188"/>
      <c r="D274" s="189" t="s">
        <v>118</v>
      </c>
      <c r="E274" s="190" t="s">
        <v>570</v>
      </c>
      <c r="F274" s="160">
        <v>2300</v>
      </c>
      <c r="G274" s="190"/>
      <c r="H274" s="190">
        <f>(2820+2200)/2</f>
        <v>2510</v>
      </c>
      <c r="I274" s="192">
        <v>3000</v>
      </c>
      <c r="J274" s="162" t="s">
        <v>805</v>
      </c>
      <c r="K274" s="163">
        <f>H274-F274</f>
        <v>210</v>
      </c>
      <c r="L274" s="164">
        <f>K274/F274</f>
        <v>9.1304347826086957E-2</v>
      </c>
      <c r="M274" s="159" t="s">
        <v>540</v>
      </c>
      <c r="N274" s="165">
        <v>44649</v>
      </c>
      <c r="O274" s="1"/>
      <c r="R274" s="205"/>
    </row>
    <row r="275" spans="1:18" ht="12.75" customHeight="1">
      <c r="A275" s="230">
        <v>174</v>
      </c>
      <c r="B275" s="225">
        <v>44606</v>
      </c>
      <c r="C275" s="230"/>
      <c r="D275" s="230" t="s">
        <v>404</v>
      </c>
      <c r="E275" s="227" t="s">
        <v>570</v>
      </c>
      <c r="F275" s="227" t="s">
        <v>800</v>
      </c>
      <c r="G275" s="227"/>
      <c r="H275" s="227"/>
      <c r="I275" s="227">
        <v>764</v>
      </c>
      <c r="J275" s="227" t="s">
        <v>543</v>
      </c>
      <c r="K275" s="227"/>
      <c r="L275" s="227"/>
      <c r="M275" s="227"/>
      <c r="N275" s="230"/>
      <c r="O275" s="41"/>
      <c r="R275" s="205"/>
    </row>
    <row r="276" spans="1:18" ht="12.75" customHeight="1">
      <c r="A276" s="187">
        <v>175</v>
      </c>
      <c r="B276" s="188">
        <v>44613</v>
      </c>
      <c r="C276" s="188"/>
      <c r="D276" s="189" t="s">
        <v>767</v>
      </c>
      <c r="E276" s="190" t="s">
        <v>570</v>
      </c>
      <c r="F276" s="160">
        <v>1255</v>
      </c>
      <c r="G276" s="190"/>
      <c r="H276" s="190">
        <v>1515</v>
      </c>
      <c r="I276" s="192">
        <v>1510</v>
      </c>
      <c r="J276" s="162" t="s">
        <v>628</v>
      </c>
      <c r="K276" s="163">
        <f>H276-F276</f>
        <v>260</v>
      </c>
      <c r="L276" s="164">
        <f>K276/F276</f>
        <v>0.20717131474103587</v>
      </c>
      <c r="M276" s="159" t="s">
        <v>540</v>
      </c>
      <c r="N276" s="165">
        <v>44834</v>
      </c>
      <c r="O276" s="41"/>
      <c r="R276" s="205"/>
    </row>
    <row r="277" spans="1:18" ht="12.75" customHeight="1">
      <c r="A277">
        <v>176</v>
      </c>
      <c r="B277" s="225">
        <v>44670</v>
      </c>
      <c r="C277" s="225"/>
      <c r="D277" s="230" t="s">
        <v>505</v>
      </c>
      <c r="E277" s="273" t="s">
        <v>570</v>
      </c>
      <c r="F277" s="227" t="s">
        <v>807</v>
      </c>
      <c r="G277" s="227"/>
      <c r="H277" s="227"/>
      <c r="I277" s="227">
        <v>553</v>
      </c>
      <c r="J277" s="227" t="s">
        <v>543</v>
      </c>
      <c r="K277" s="227"/>
      <c r="L277" s="227"/>
      <c r="M277" s="227"/>
      <c r="N277" s="227"/>
      <c r="O277" s="41"/>
      <c r="R277" s="205"/>
    </row>
    <row r="278" spans="1:18" ht="12.75" customHeight="1">
      <c r="A278" s="187">
        <v>177</v>
      </c>
      <c r="B278" s="188">
        <v>44746</v>
      </c>
      <c r="C278" s="188"/>
      <c r="D278" s="189" t="s">
        <v>841</v>
      </c>
      <c r="E278" s="190" t="s">
        <v>570</v>
      </c>
      <c r="F278" s="160">
        <v>207.5</v>
      </c>
      <c r="G278" s="190"/>
      <c r="H278" s="190">
        <v>254</v>
      </c>
      <c r="I278" s="192">
        <v>254</v>
      </c>
      <c r="J278" s="162" t="s">
        <v>628</v>
      </c>
      <c r="K278" s="163">
        <f>H278-F278</f>
        <v>46.5</v>
      </c>
      <c r="L278" s="164">
        <f>K278/F278</f>
        <v>0.22409638554216868</v>
      </c>
      <c r="M278" s="159" t="s">
        <v>540</v>
      </c>
      <c r="N278" s="165">
        <v>44792</v>
      </c>
      <c r="O278" s="1"/>
      <c r="R278" s="205"/>
    </row>
    <row r="279" spans="1:18" ht="12.75" customHeight="1">
      <c r="A279" s="187">
        <v>178</v>
      </c>
      <c r="B279" s="188">
        <v>44775</v>
      </c>
      <c r="C279" s="188"/>
      <c r="D279" s="189" t="s">
        <v>451</v>
      </c>
      <c r="E279" s="190" t="s">
        <v>570</v>
      </c>
      <c r="F279" s="160">
        <v>31.25</v>
      </c>
      <c r="G279" s="190"/>
      <c r="H279" s="190">
        <v>38.75</v>
      </c>
      <c r="I279" s="192">
        <v>38</v>
      </c>
      <c r="J279" s="162" t="s">
        <v>628</v>
      </c>
      <c r="K279" s="163">
        <f t="shared" ref="K279" si="85">H279-F279</f>
        <v>7.5</v>
      </c>
      <c r="L279" s="164">
        <f t="shared" ref="L279" si="86">K279/F279</f>
        <v>0.24</v>
      </c>
      <c r="M279" s="159" t="s">
        <v>540</v>
      </c>
      <c r="N279" s="165">
        <v>44844</v>
      </c>
      <c r="O279" s="41"/>
      <c r="R279" s="54"/>
    </row>
    <row r="280" spans="1:18" ht="12.75" customHeight="1">
      <c r="A280" s="224">
        <v>179</v>
      </c>
      <c r="B280" s="225">
        <v>44841</v>
      </c>
      <c r="C280" s="230"/>
      <c r="D280" s="298" t="s">
        <v>849</v>
      </c>
      <c r="E280" s="297" t="s">
        <v>570</v>
      </c>
      <c r="F280" s="227" t="s">
        <v>850</v>
      </c>
      <c r="G280" s="227"/>
      <c r="H280" s="227"/>
      <c r="I280" s="227">
        <v>840</v>
      </c>
      <c r="J280" s="227" t="s">
        <v>543</v>
      </c>
      <c r="K280" s="227"/>
      <c r="L280" s="227"/>
      <c r="M280" s="227"/>
      <c r="N280" s="227"/>
      <c r="O280" s="41"/>
      <c r="Q280" s="208"/>
      <c r="R280" s="54"/>
    </row>
    <row r="281" spans="1:18" ht="12.75" customHeight="1">
      <c r="A281" s="224">
        <v>180</v>
      </c>
      <c r="B281" s="225">
        <v>44844</v>
      </c>
      <c r="C281" s="230"/>
      <c r="D281" s="298" t="s">
        <v>406</v>
      </c>
      <c r="E281" s="297" t="s">
        <v>570</v>
      </c>
      <c r="F281" s="227" t="s">
        <v>852</v>
      </c>
      <c r="G281" s="227"/>
      <c r="H281" s="227"/>
      <c r="I281" s="227">
        <v>291</v>
      </c>
      <c r="J281" s="227" t="s">
        <v>543</v>
      </c>
      <c r="K281" s="227"/>
      <c r="L281" s="227"/>
      <c r="M281" s="227"/>
      <c r="N281" s="227"/>
      <c r="O281" s="41"/>
      <c r="Q281" s="208"/>
      <c r="R281" s="54"/>
    </row>
    <row r="282" spans="1:18" ht="12.75" customHeight="1">
      <c r="A282" s="224">
        <v>181</v>
      </c>
      <c r="B282" s="225">
        <v>44845</v>
      </c>
      <c r="C282" s="230"/>
      <c r="D282" s="298" t="s">
        <v>404</v>
      </c>
      <c r="E282" s="297" t="s">
        <v>570</v>
      </c>
      <c r="F282" s="227" t="s">
        <v>885</v>
      </c>
      <c r="G282" s="227"/>
      <c r="H282" s="227"/>
      <c r="I282" s="227">
        <v>765</v>
      </c>
      <c r="J282" s="227" t="s">
        <v>543</v>
      </c>
      <c r="K282" s="227"/>
      <c r="L282" s="227"/>
      <c r="M282" s="227"/>
      <c r="N282" s="227"/>
      <c r="O282" s="41"/>
      <c r="Q282" s="208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B285" s="206" t="s">
        <v>763</v>
      </c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207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A290" s="207"/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A291" s="53"/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</sheetData>
  <autoFilter ref="R1:R287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2022-12-09T02:39:03Z</dcterms:modified>
</cp:coreProperties>
</file>