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2" i="7"/>
  <c r="K12"/>
  <c r="M12" s="1"/>
  <c r="L51" l="1"/>
  <c r="K51"/>
  <c r="K98"/>
  <c r="M98" s="1"/>
  <c r="L76"/>
  <c r="K76"/>
  <c r="L75"/>
  <c r="K75"/>
  <c r="K97"/>
  <c r="M97" s="1"/>
  <c r="K95"/>
  <c r="M95" s="1"/>
  <c r="K94"/>
  <c r="M94" s="1"/>
  <c r="L50"/>
  <c r="K50"/>
  <c r="L48"/>
  <c r="K48"/>
  <c r="L49"/>
  <c r="K49"/>
  <c r="L21"/>
  <c r="K21"/>
  <c r="L47"/>
  <c r="K47"/>
  <c r="L17"/>
  <c r="K17"/>
  <c r="L14"/>
  <c r="K14"/>
  <c r="K91"/>
  <c r="M91" s="1"/>
  <c r="K93"/>
  <c r="M93" s="1"/>
  <c r="L45"/>
  <c r="K45"/>
  <c r="L39"/>
  <c r="K39"/>
  <c r="K90"/>
  <c r="M90" s="1"/>
  <c r="K92"/>
  <c r="M92" s="1"/>
  <c r="L74"/>
  <c r="K74"/>
  <c r="L73"/>
  <c r="K73"/>
  <c r="L44"/>
  <c r="K44"/>
  <c r="L46"/>
  <c r="K46"/>
  <c r="L43"/>
  <c r="K43"/>
  <c r="L42"/>
  <c r="K42"/>
  <c r="L41"/>
  <c r="K41"/>
  <c r="K89"/>
  <c r="M89" s="1"/>
  <c r="L40"/>
  <c r="K40"/>
  <c r="L69"/>
  <c r="K69"/>
  <c r="L72"/>
  <c r="K72"/>
  <c r="L71"/>
  <c r="K71"/>
  <c r="L33"/>
  <c r="K33"/>
  <c r="L70"/>
  <c r="K70"/>
  <c r="L68"/>
  <c r="K68"/>
  <c r="L67"/>
  <c r="K67"/>
  <c r="L65"/>
  <c r="K65"/>
  <c r="L66"/>
  <c r="K66"/>
  <c r="K88"/>
  <c r="M88" s="1"/>
  <c r="L37"/>
  <c r="K86"/>
  <c r="M86" s="1"/>
  <c r="L62"/>
  <c r="K62"/>
  <c r="L38"/>
  <c r="K38"/>
  <c r="L35"/>
  <c r="K35"/>
  <c r="L36"/>
  <c r="K36"/>
  <c r="L15"/>
  <c r="L19"/>
  <c r="K19"/>
  <c r="M75" l="1"/>
  <c r="M45"/>
  <c r="M47"/>
  <c r="M50"/>
  <c r="M49"/>
  <c r="M48"/>
  <c r="M76"/>
  <c r="M21"/>
  <c r="M51"/>
  <c r="M67"/>
  <c r="M14"/>
  <c r="M39"/>
  <c r="M17"/>
  <c r="M65"/>
  <c r="M33"/>
  <c r="M38"/>
  <c r="M40"/>
  <c r="M43"/>
  <c r="M73"/>
  <c r="M44"/>
  <c r="M74"/>
  <c r="M42"/>
  <c r="M46"/>
  <c r="M41"/>
  <c r="M72"/>
  <c r="M71"/>
  <c r="M69"/>
  <c r="M35"/>
  <c r="M70"/>
  <c r="M66"/>
  <c r="M68"/>
  <c r="M36"/>
  <c r="M19"/>
  <c r="M62"/>
  <c r="L64" l="1"/>
  <c r="K64"/>
  <c r="K87"/>
  <c r="M87" s="1"/>
  <c r="L34"/>
  <c r="K34"/>
  <c r="K37"/>
  <c r="L61"/>
  <c r="K61"/>
  <c r="L63"/>
  <c r="K63"/>
  <c r="M34" l="1"/>
  <c r="M37"/>
  <c r="M64"/>
  <c r="M63"/>
  <c r="M61"/>
  <c r="K85" l="1"/>
  <c r="M85" s="1"/>
  <c r="K15"/>
  <c r="L11"/>
  <c r="K11"/>
  <c r="M15" l="1"/>
  <c r="M11"/>
  <c r="L10" l="1"/>
  <c r="K10"/>
  <c r="M10" l="1"/>
  <c r="K280" l="1"/>
  <c r="L280" s="1"/>
  <c r="M7" l="1"/>
  <c r="F268" l="1"/>
  <c r="K269"/>
  <c r="L269" s="1"/>
  <c r="K260"/>
  <c r="L260" s="1"/>
  <c r="K263"/>
  <c r="L263" s="1"/>
  <c r="K271" l="1"/>
  <c r="L271" s="1"/>
  <c r="F262"/>
  <c r="F261"/>
  <c r="F259"/>
  <c r="K259" s="1"/>
  <c r="L259" s="1"/>
  <c r="F239"/>
  <c r="F191"/>
  <c r="K270" l="1"/>
  <c r="L270" s="1"/>
  <c r="K268"/>
  <c r="L268" s="1"/>
  <c r="K274"/>
  <c r="L274" s="1"/>
  <c r="K275"/>
  <c r="L275" s="1"/>
  <c r="K267"/>
  <c r="L267" s="1"/>
  <c r="K277"/>
  <c r="L277" s="1"/>
  <c r="K273"/>
  <c r="L273" s="1"/>
  <c r="K266" l="1"/>
  <c r="L266" s="1"/>
  <c r="K255"/>
  <c r="L255" s="1"/>
  <c r="K257"/>
  <c r="L257" s="1"/>
  <c r="K254"/>
  <c r="L254" s="1"/>
  <c r="K256"/>
  <c r="L256" s="1"/>
  <c r="K185"/>
  <c r="L185" s="1"/>
  <c r="K238"/>
  <c r="L238" s="1"/>
  <c r="K252"/>
  <c r="L252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40"/>
  <c r="L240" s="1"/>
  <c r="K239"/>
  <c r="L239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09"/>
  <c r="L209" s="1"/>
  <c r="K207"/>
  <c r="L207" s="1"/>
  <c r="K206"/>
  <c r="L206" s="1"/>
  <c r="K205"/>
  <c r="L205" s="1"/>
  <c r="K203"/>
  <c r="L203" s="1"/>
  <c r="K202"/>
  <c r="L202" s="1"/>
  <c r="K201"/>
  <c r="L201" s="1"/>
  <c r="K200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K187"/>
  <c r="L187" s="1"/>
  <c r="K186"/>
  <c r="L186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F155"/>
  <c r="K155" s="1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D7" i="6"/>
  <c r="K6" i="4"/>
  <c r="K6" i="3"/>
  <c r="L6" i="2"/>
</calcChain>
</file>

<file path=xl/sharedStrings.xml><?xml version="1.0" encoding="utf-8"?>
<sst xmlns="http://schemas.openxmlformats.org/spreadsheetml/2006/main" count="7482" uniqueCount="3794">
  <si>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</si>
  <si>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</si>
  <si>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</si>
  <si>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</si>
  <si>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</si>
  <si>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</si>
  <si>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</si>
  <si>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</si>
  <si>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</si>
  <si>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</si>
  <si>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</si>
  <si>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</si>
  <si>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</si>
  <si>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</si>
  <si>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</si>
  <si>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</si>
  <si>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</si>
  <si>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</si>
  <si>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</si>
  <si>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</si>
  <si>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</si>
  <si>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</si>
  <si>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</si>
  <si>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</si>
  <si>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</si>
  <si>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</si>
  <si>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</si>
  <si>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</si>
  <si>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</si>
  <si>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</si>
  <si>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</si>
  <si>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</si>
  <si>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</si>
  <si>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</si>
  <si>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</si>
  <si>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</si>
  <si>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</si>
  <si>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</si>
  <si>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</si>
  <si>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</si>
  <si>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</si>
  <si>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</si>
  <si>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</si>
  <si>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</si>
  <si>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</si>
  <si>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</si>
  <si>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</si>
  <si>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</si>
  <si>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</si>
  <si>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</si>
  <si>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</si>
  <si>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</si>
  <si>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</si>
  <si>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</si>
  <si>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</si>
  <si>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</si>
  <si>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</si>
  <si>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</si>
  <si>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</si>
  <si>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</si>
  <si>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</si>
  <si>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</si>
  <si>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</si>
  <si>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</si>
  <si>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</si>
  <si>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</si>
  <si>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</si>
  <si>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</si>
  <si>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</si>
  <si>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</si>
  <si>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</si>
  <si>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</si>
  <si>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</si>
  <si>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</si>
  <si>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</si>
  <si>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</si>
  <si>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</si>
  <si>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</si>
  <si>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</si>
  <si>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</si>
  <si>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</si>
  <si>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</si>
  <si>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</si>
  <si>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</si>
  <si>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</si>
  <si>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</si>
  <si>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</si>
  <si>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</si>
  <si>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</si>
  <si>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</si>
  <si>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</si>
  <si>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</si>
  <si>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</si>
  <si>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</si>
  <si>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</si>
  <si>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</si>
  <si>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</si>
  <si>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</si>
  <si>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</si>
  <si>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</si>
  <si>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</si>
  <si>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</si>
  <si>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</si>
  <si>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</si>
  <si>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</si>
  <si>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</si>
  <si>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</si>
  <si>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</si>
  <si>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</si>
  <si>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</si>
  <si>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</si>
  <si>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</si>
  <si>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</si>
  <si>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</si>
  <si>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</si>
  <si>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</si>
  <si>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</si>
  <si>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</si>
  <si>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</si>
  <si>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</si>
  <si>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</si>
  <si>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</si>
  <si>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</si>
  <si>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</si>
  <si>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</si>
  <si>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</si>
  <si>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</si>
  <si>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</si>
  <si>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</si>
  <si>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</si>
  <si>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</si>
  <si>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</si>
  <si>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</si>
  <si>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</si>
  <si>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</si>
  <si>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</si>
  <si>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</si>
  <si>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</si>
  <si>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</si>
  <si>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</si>
  <si>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</si>
  <si>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</si>
  <si>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</si>
  <si>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</si>
  <si>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</si>
  <si>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</si>
  <si>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</si>
  <si>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</si>
  <si>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</si>
  <si>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</si>
  <si>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</si>
  <si>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</si>
  <si>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</si>
  <si>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</si>
  <si>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</si>
  <si>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</si>
  <si>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</si>
  <si>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</si>
  <si>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</si>
  <si>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</si>
  <si>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</si>
  <si>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</si>
  <si>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</si>
  <si>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</si>
  <si>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</si>
  <si>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</si>
  <si>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</si>
  <si>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</si>
  <si>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</si>
  <si>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</si>
  <si>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</si>
  <si>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</si>
  <si>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</si>
  <si>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</si>
  <si>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</si>
  <si>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</si>
  <si>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</si>
  <si>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</si>
  <si>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</si>
  <si>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</si>
  <si>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</si>
  <si>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</si>
  <si>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</si>
  <si>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</si>
  <si>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</si>
  <si>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</si>
  <si>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</si>
  <si>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</si>
  <si>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</si>
  <si>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</si>
  <si>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</si>
  <si>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</si>
  <si>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</si>
  <si>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</si>
  <si>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</si>
  <si>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</si>
  <si>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</si>
  <si>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</si>
  <si>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</si>
  <si>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</si>
  <si>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</si>
  <si>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</si>
  <si>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</si>
  <si>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</si>
  <si>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</si>
  <si>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</si>
  <si>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</si>
  <si>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</si>
  <si>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</si>
  <si>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</si>
  <si>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</si>
  <si>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</si>
  <si>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</si>
  <si>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</si>
  <si>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</si>
  <si>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</si>
  <si>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</si>
  <si>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</si>
  <si>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</si>
  <si>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</si>
  <si>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</si>
  <si>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</si>
  <si>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</si>
  <si>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</si>
  <si>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</si>
  <si>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</si>
  <si>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</si>
  <si>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</si>
  <si>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</si>
  <si>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</si>
  <si>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</si>
  <si>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</si>
  <si>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</si>
  <si>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</si>
  <si>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</si>
  <si>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</si>
  <si>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</si>
  <si>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</si>
  <si>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</si>
  <si>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</si>
  <si>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</si>
  <si>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</si>
  <si>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</si>
  <si>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</si>
  <si>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</si>
  <si>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</si>
  <si>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</si>
  <si>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</si>
  <si>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</si>
  <si>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</si>
  <si>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</si>
  <si>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</si>
  <si>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</si>
  <si>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</si>
  <si>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</si>
  <si>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</si>
  <si>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</si>
  <si>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</si>
  <si>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</si>
  <si>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</si>
  <si>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</si>
  <si>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</si>
  <si>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</si>
  <si>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</si>
  <si>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</si>
  <si>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</si>
  <si>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</si>
  <si>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</si>
  <si>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</si>
  <si>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</si>
  <si>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</si>
  <si>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</si>
  <si>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</si>
  <si>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</si>
  <si>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</si>
  <si>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</si>
  <si>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</si>
  <si>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</si>
  <si>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</si>
  <si>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</si>
  <si>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</si>
  <si>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</si>
  <si>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</si>
  <si>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</si>
  <si>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</si>
  <si>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</si>
  <si>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</si>
  <si>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</si>
  <si>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</si>
  <si>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</si>
  <si>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</si>
  <si>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</si>
  <si>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</si>
  <si>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</si>
  <si>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</si>
  <si>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</si>
  <si>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</si>
  <si>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</si>
  <si>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</si>
  <si>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</si>
  <si>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</si>
  <si>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</si>
  <si>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</si>
  <si>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</si>
  <si>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</si>
  <si>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</si>
  <si>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</si>
  <si>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</si>
  <si>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</si>
  <si>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</si>
  <si>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</si>
  <si>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</si>
  <si>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</si>
  <si>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</si>
  <si>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</si>
  <si>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</si>
  <si>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</si>
  <si>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</si>
  <si>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</si>
  <si>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</si>
  <si>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</si>
  <si>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</si>
  <si>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</si>
  <si>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</si>
  <si>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</si>
  <si>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</si>
  <si>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</si>
  <si>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</si>
  <si>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</si>
  <si>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</si>
  <si>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</si>
  <si>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</si>
  <si>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</si>
  <si>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</si>
  <si>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</si>
  <si>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</si>
  <si>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</si>
  <si>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</si>
  <si>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</si>
  <si>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</si>
  <si>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</si>
  <si>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</si>
  <si>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</si>
  <si>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</si>
  <si>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</si>
  <si>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</si>
  <si>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</si>
  <si>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</si>
  <si>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</si>
  <si>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</si>
  <si>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</si>
  <si>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</si>
  <si>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</si>
  <si>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</si>
  <si>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</si>
  <si>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</si>
  <si>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</si>
  <si>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</si>
  <si>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</si>
  <si>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</si>
  <si>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</si>
  <si>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</si>
  <si>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</si>
  <si>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</si>
  <si>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</si>
  <si>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</si>
  <si>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</si>
  <si>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</si>
  <si>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</si>
  <si>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</si>
  <si>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</si>
  <si>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</si>
  <si>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</si>
  <si>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</si>
  <si>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</si>
  <si>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</si>
  <si>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</si>
  <si>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</si>
  <si>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</si>
  <si>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</si>
  <si>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</si>
  <si>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</si>
  <si>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</si>
  <si>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</si>
  <si>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</si>
  <si>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</si>
  <si>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</si>
  <si>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</si>
  <si>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</si>
  <si>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</si>
  <si>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</si>
  <si>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</si>
  <si>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</si>
  <si>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</si>
  <si>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</si>
  <si>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</si>
  <si>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</si>
  <si>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</si>
  <si>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</si>
  <si>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</si>
  <si>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</si>
  <si>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</si>
  <si>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</si>
  <si>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</si>
  <si>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</si>
  <si>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</si>
  <si>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</si>
  <si>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</si>
  <si>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</si>
  <si>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</si>
  <si>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</si>
  <si>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</si>
  <si>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</si>
  <si>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</si>
  <si>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</si>
  <si>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</si>
  <si>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</si>
  <si>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</si>
  <si>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</si>
  <si>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</si>
  <si>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</si>
  <si>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</si>
  <si>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</si>
  <si>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</si>
  <si>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</si>
  <si>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</si>
  <si>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</si>
  <si>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</si>
  <si>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</si>
  <si>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</si>
  <si>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</si>
  <si>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</si>
  <si>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</si>
  <si>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</si>
  <si>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</si>
  <si>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</si>
  <si>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</si>
  <si>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</si>
  <si>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</si>
  <si>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</si>
  <si>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</si>
  <si>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</si>
  <si>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</si>
  <si>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</si>
  <si>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</si>
  <si>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</si>
  <si>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</si>
  <si>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</si>
  <si>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</si>
  <si>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</si>
  <si>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</si>
  <si>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</si>
  <si>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</si>
  <si>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</si>
  <si>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</si>
  <si>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</si>
  <si>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</si>
  <si>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</si>
  <si>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</si>
  <si>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</si>
  <si>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</si>
  <si>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</si>
  <si>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</si>
  <si>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</si>
  <si>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</si>
  <si>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</si>
  <si>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</si>
  <si>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</si>
  <si>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</si>
  <si>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</si>
  <si>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</si>
  <si>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</si>
  <si>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</si>
  <si>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</si>
  <si>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</si>
  <si>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</si>
  <si>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</si>
  <si>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</si>
  <si>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</si>
  <si>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</si>
  <si>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</si>
  <si>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</si>
  <si>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</si>
  <si>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</si>
  <si>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</si>
  <si>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</si>
  <si>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</si>
  <si>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</si>
  <si>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</si>
  <si>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</si>
  <si>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</si>
  <si>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</si>
  <si>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</si>
  <si>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</si>
  <si>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</si>
  <si>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</si>
  <si>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</si>
  <si>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</si>
  <si>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</si>
  <si>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</si>
  <si>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</si>
  <si>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</si>
  <si>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</si>
  <si>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</si>
  <si>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</si>
  <si>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</si>
  <si>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</si>
  <si>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</si>
  <si>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</si>
  <si>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</si>
  <si>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</si>
  <si>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</si>
  <si>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</si>
  <si>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</si>
  <si>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</si>
  <si>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</si>
  <si>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</si>
  <si>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</si>
  <si>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</si>
  <si>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</si>
  <si>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</si>
  <si>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</si>
  <si>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</si>
  <si>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</si>
  <si>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</si>
  <si>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</si>
  <si>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</si>
  <si>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</si>
  <si>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</si>
  <si>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</si>
  <si>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</si>
  <si>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</si>
  <si>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</si>
  <si>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</si>
  <si>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</si>
  <si>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</si>
  <si>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</si>
  <si>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</si>
  <si>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</si>
  <si>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</si>
  <si>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</si>
  <si>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</si>
  <si>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</si>
  <si>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</si>
  <si>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</si>
  <si>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</si>
  <si>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</si>
  <si>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</si>
  <si>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</si>
  <si>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</si>
  <si>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</si>
  <si>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</si>
  <si>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</si>
  <si>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</si>
  <si>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</si>
  <si>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</si>
  <si>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</si>
  <si>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</si>
  <si>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</si>
  <si>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</si>
  <si>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</si>
  <si>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</si>
  <si>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</si>
  <si>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</si>
  <si>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</si>
  <si>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</si>
  <si>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</si>
  <si>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</si>
  <si>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</si>
  <si>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</si>
  <si>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</si>
  <si>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</si>
  <si>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</si>
  <si>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</si>
  <si>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</si>
  <si>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</si>
  <si>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</si>
  <si>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</si>
  <si>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</si>
  <si>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</si>
  <si>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</si>
  <si>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</si>
  <si>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</si>
  <si>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</si>
  <si>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</si>
  <si>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</si>
  <si>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</si>
  <si>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</si>
  <si>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</si>
  <si>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</si>
  <si>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</si>
  <si>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</si>
  <si>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</si>
  <si>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</si>
  <si>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</si>
  <si>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</si>
  <si>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</si>
  <si>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</si>
  <si>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</si>
  <si>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</si>
  <si>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</si>
  <si>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</si>
  <si>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</si>
  <si>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</si>
  <si>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</si>
  <si>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</si>
  <si>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</si>
  <si>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</si>
  <si>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</si>
  <si>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</si>
  <si>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</si>
  <si>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</si>
  <si>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</si>
  <si>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</si>
  <si>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</si>
  <si>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</si>
  <si>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</si>
  <si>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</si>
  <si>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</si>
  <si>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</si>
  <si>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</si>
  <si>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</si>
  <si>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</si>
  <si>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</si>
  <si>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</si>
  <si>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</si>
  <si>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</si>
  <si>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</si>
  <si>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</si>
  <si>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</si>
  <si>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</si>
  <si>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</si>
  <si>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</si>
  <si>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</si>
  <si>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</si>
  <si>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</si>
  <si>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</si>
  <si>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</si>
  <si>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</si>
  <si>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</si>
  <si>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</si>
  <si>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</si>
  <si>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</si>
  <si>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</si>
  <si>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</si>
  <si>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</si>
  <si>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</si>
  <si>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</si>
  <si>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</si>
  <si>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</si>
  <si>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</si>
  <si>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</si>
  <si>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</si>
  <si>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</si>
  <si>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</si>
  <si>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</si>
  <si>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</si>
  <si>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</si>
  <si>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</si>
  <si>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</si>
  <si>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</si>
  <si>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</si>
  <si>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</si>
  <si>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</si>
  <si>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</si>
  <si>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</si>
  <si>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</si>
  <si>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</si>
  <si>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</si>
  <si>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</si>
  <si>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</si>
  <si>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</si>
  <si>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</si>
  <si>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</si>
  <si>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</si>
  <si>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</si>
  <si>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</si>
  <si>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</si>
  <si>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</si>
  <si>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</si>
  <si>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</si>
  <si>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</si>
  <si>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</si>
  <si>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</si>
  <si>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</si>
  <si>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</si>
  <si>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</si>
  <si>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</si>
  <si>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</si>
  <si>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</si>
  <si>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</si>
  <si>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</si>
  <si>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</si>
  <si>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</si>
  <si>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</si>
  <si>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</si>
  <si>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</si>
  <si>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</si>
  <si>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</si>
  <si>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</si>
  <si>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</si>
  <si>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</si>
  <si>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</si>
  <si>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</si>
  <si>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</si>
  <si>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</si>
  <si>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</si>
  <si>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</si>
  <si>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</si>
  <si>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</si>
  <si>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</si>
  <si>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</si>
  <si>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</si>
  <si>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</si>
  <si>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</si>
  <si>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</si>
  <si>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</si>
  <si>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</si>
  <si>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</si>
  <si>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</si>
  <si>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</si>
  <si>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</si>
  <si>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</si>
  <si>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</si>
  <si>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</si>
  <si>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</si>
  <si>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</si>
  <si>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</si>
  <si>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</si>
  <si>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</si>
  <si>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</si>
  <si>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</si>
  <si>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</si>
  <si>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</si>
  <si>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</si>
  <si>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</si>
  <si>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</si>
  <si>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</si>
  <si>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</si>
  <si>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</si>
  <si>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</si>
  <si>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</si>
  <si>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</si>
  <si>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</si>
  <si>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</si>
  <si>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</si>
  <si>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</si>
  <si>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</si>
  <si>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</si>
  <si>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</si>
  <si>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</si>
  <si>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</si>
  <si>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</si>
  <si>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</si>
  <si>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</si>
  <si>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</si>
  <si>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</si>
  <si>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</si>
  <si>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</si>
  <si>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</si>
  <si>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</si>
  <si>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</si>
  <si>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</si>
  <si>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</si>
  <si>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</si>
  <si>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</si>
  <si>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</si>
  <si>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</si>
  <si>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</si>
  <si>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</si>
  <si>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</si>
  <si>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</si>
  <si>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</si>
  <si>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</si>
  <si>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</si>
  <si>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</si>
  <si>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</si>
  <si>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</si>
  <si>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</si>
  <si>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</si>
  <si>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</si>
  <si>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</si>
  <si>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</si>
  <si>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</si>
  <si>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</si>
  <si>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</si>
  <si>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</si>
  <si>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</si>
  <si>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</si>
  <si>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</si>
  <si>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</si>
  <si>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</si>
  <si>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</si>
  <si>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</si>
  <si>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</si>
  <si>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</si>
  <si>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</si>
  <si>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</si>
  <si>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</si>
  <si>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</si>
  <si>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</si>
  <si>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</si>
  <si>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</si>
  <si>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</si>
  <si>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</si>
  <si>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</si>
  <si>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</si>
  <si>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</si>
  <si>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</si>
  <si>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</si>
  <si>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</si>
  <si>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</si>
  <si>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</si>
  <si>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</si>
  <si>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</si>
  <si>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</si>
  <si>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</si>
  <si>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</si>
  <si>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</si>
  <si>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</si>
  <si>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</si>
  <si>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</si>
  <si>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</si>
  <si>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</si>
  <si>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</si>
  <si>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</si>
  <si>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</si>
  <si>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</si>
  <si>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</si>
  <si>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</si>
  <si>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</si>
  <si>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</si>
  <si>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</si>
  <si>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</si>
  <si>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</si>
  <si>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</si>
  <si>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</si>
  <si>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</si>
  <si>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</si>
  <si>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</si>
  <si>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</si>
  <si>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</si>
  <si>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</si>
  <si>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</si>
  <si>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</si>
  <si>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</si>
  <si>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</si>
  <si>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</si>
  <si>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</si>
  <si>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</si>
  <si>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</si>
  <si>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</si>
  <si>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</si>
  <si>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</si>
  <si>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</si>
  <si>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</si>
  <si>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</si>
  <si>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</si>
  <si>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</si>
  <si>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</si>
  <si>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</si>
  <si>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</si>
  <si>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</si>
  <si>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</si>
  <si>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</si>
  <si>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</si>
  <si>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</si>
  <si>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</si>
  <si>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</si>
  <si>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</si>
  <si>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</si>
  <si>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</si>
  <si>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</si>
  <si>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</si>
  <si>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</si>
  <si>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</si>
  <si>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</si>
  <si>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</si>
  <si>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</si>
  <si>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</si>
  <si>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</si>
  <si>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</si>
  <si>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</si>
  <si>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</si>
  <si>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</si>
  <si>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</si>
  <si>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</si>
  <si>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</si>
  <si>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</si>
  <si>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</si>
  <si>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</si>
  <si>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</si>
  <si>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</si>
  <si>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</si>
  <si>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</si>
  <si>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</si>
  <si>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</si>
  <si>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</si>
  <si>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</si>
  <si>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</si>
  <si>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</si>
  <si>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</si>
  <si>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</si>
  <si>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</si>
  <si>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</si>
  <si>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</si>
  <si>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</si>
  <si>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</si>
  <si>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</si>
  <si>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</si>
  <si>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</si>
  <si>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</si>
  <si>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</si>
  <si>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</si>
  <si>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</si>
  <si>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</si>
  <si>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</si>
  <si>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</si>
  <si>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</si>
  <si>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</si>
  <si>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</si>
  <si>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</si>
  <si>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</si>
  <si>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</si>
  <si>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</si>
  <si>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</si>
  <si>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</si>
  <si>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</si>
  <si>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</si>
  <si>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</si>
  <si>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</si>
  <si>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</si>
  <si>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</si>
  <si>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</si>
  <si>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</si>
  <si>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</si>
  <si>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</si>
  <si>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</si>
  <si>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</si>
  <si>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</si>
  <si>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</si>
  <si>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</si>
  <si>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</si>
  <si>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</si>
  <si>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</si>
  <si>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</si>
  <si>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</si>
  <si>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</si>
  <si>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</si>
  <si>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</si>
  <si>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</si>
  <si>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</si>
  <si>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</si>
  <si>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</si>
  <si>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</si>
  <si>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</si>
  <si>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</si>
  <si>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</si>
  <si>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</si>
  <si>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</si>
  <si>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</si>
  <si>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</si>
  <si>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</si>
  <si>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</si>
  <si>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</si>
  <si>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</si>
  <si>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</si>
  <si>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</si>
  <si>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</si>
  <si>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</si>
  <si>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</si>
  <si>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</si>
  <si>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</si>
  <si>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</si>
  <si>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</si>
  <si>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</si>
  <si>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</si>
  <si>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</si>
  <si>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</si>
  <si>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</si>
  <si>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</si>
  <si>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</si>
  <si>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</si>
  <si>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</si>
  <si>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</si>
  <si>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</si>
  <si>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</si>
  <si>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</si>
  <si>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</si>
  <si>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</si>
  <si>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</si>
  <si>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</si>
  <si>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</si>
  <si>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</si>
  <si>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</si>
  <si>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</si>
  <si>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</si>
  <si>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</si>
  <si>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</si>
  <si>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</si>
  <si>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</si>
  <si>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</si>
  <si>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</si>
  <si>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</si>
  <si>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</si>
  <si>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</si>
  <si>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</si>
  <si>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</si>
  <si>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</si>
  <si>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</si>
  <si>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</si>
  <si>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</si>
  <si>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</si>
  <si>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</si>
  <si>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</si>
  <si>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</si>
  <si>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</si>
  <si>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</si>
  <si>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</si>
  <si>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</si>
  <si>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</si>
  <si>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</si>
  <si>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</si>
  <si>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</si>
  <si>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</si>
  <si>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</si>
  <si>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</si>
  <si>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</si>
  <si>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</si>
  <si>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</si>
  <si>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</si>
  <si>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</si>
  <si>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</si>
  <si>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</si>
  <si>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</si>
  <si>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</si>
  <si>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</si>
  <si>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</si>
  <si>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</si>
  <si>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</si>
  <si>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</si>
  <si>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</si>
  <si>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</si>
  <si>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</si>
  <si>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</si>
  <si>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</si>
  <si>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</si>
  <si>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</si>
  <si>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</si>
  <si>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</si>
  <si>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</si>
  <si>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</si>
  <si>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</si>
  <si>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</si>
  <si>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</si>
  <si>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</si>
  <si>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</si>
  <si>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</si>
  <si>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</si>
  <si>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</si>
  <si>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</si>
  <si>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</si>
  <si>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</si>
  <si>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</si>
  <si>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</si>
  <si>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</si>
  <si>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</si>
  <si>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</si>
  <si>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</si>
  <si>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</si>
  <si>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</si>
  <si>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</si>
  <si>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</si>
  <si>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</si>
  <si>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</si>
  <si>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</si>
  <si>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</si>
  <si>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</si>
  <si>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</si>
  <si>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</si>
  <si>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</si>
  <si>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</si>
  <si>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</si>
  <si>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</si>
  <si>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</si>
  <si>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</si>
  <si>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</si>
  <si>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</si>
  <si>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</si>
  <si>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</si>
  <si>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</si>
  <si>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</si>
  <si>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</si>
  <si>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</si>
  <si>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</si>
  <si>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</si>
  <si>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</si>
  <si>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</si>
  <si>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</si>
  <si>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</si>
  <si>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</si>
  <si>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</si>
  <si>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</si>
  <si>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</si>
  <si>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</si>
  <si>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</si>
  <si>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</si>
  <si>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</si>
  <si>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</si>
  <si>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</si>
  <si>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</si>
  <si>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</si>
  <si>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</si>
  <si>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</si>
  <si>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</si>
  <si>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</si>
  <si>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</si>
  <si>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</si>
  <si>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</si>
  <si>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</si>
  <si>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</si>
  <si>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</si>
  <si>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</si>
  <si>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</si>
  <si>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</si>
  <si>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</si>
  <si>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</si>
  <si>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</si>
  <si>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</si>
  <si>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</si>
  <si>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</si>
  <si>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</si>
  <si>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</si>
  <si>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</si>
  <si>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</si>
  <si>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</si>
  <si>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</si>
  <si>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</si>
  <si>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</si>
  <si>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</si>
  <si>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</si>
  <si>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</si>
  <si>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</si>
  <si>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</si>
  <si>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</si>
  <si>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</si>
  <si>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</si>
  <si>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</si>
  <si>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</si>
  <si>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</si>
  <si>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</si>
  <si>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</si>
  <si>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</si>
  <si>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</si>
  <si>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</si>
  <si>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</si>
  <si>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</si>
  <si>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</si>
  <si>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</si>
  <si>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</si>
  <si>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</si>
  <si>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</si>
  <si>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</si>
  <si>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</si>
  <si>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</si>
  <si>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</si>
  <si>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</si>
  <si>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</si>
  <si>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</si>
  <si>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</si>
  <si>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</si>
  <si>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</si>
  <si>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</si>
  <si>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</si>
  <si>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</si>
  <si>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</si>
  <si>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</si>
  <si>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</si>
  <si>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</si>
  <si>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</si>
  <si>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</si>
  <si>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</si>
  <si>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</si>
  <si>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</si>
  <si>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</si>
  <si>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</si>
  <si>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</si>
  <si>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</si>
  <si>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</si>
  <si>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</si>
  <si>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</si>
  <si>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</si>
  <si>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</si>
  <si>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</si>
  <si>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</si>
  <si>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</si>
  <si>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</si>
  <si>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</si>
  <si>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</si>
  <si>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</si>
  <si>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</si>
  <si>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</si>
  <si>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</si>
  <si>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</si>
  <si>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</si>
  <si>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</si>
  <si>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</si>
  <si>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</si>
  <si>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</si>
  <si>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</si>
  <si>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</si>
  <si>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</si>
  <si>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</si>
  <si>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</si>
  <si>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</si>
  <si>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</si>
  <si>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</si>
  <si>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</si>
  <si>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</si>
  <si>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</si>
  <si>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</si>
  <si>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</si>
  <si>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</si>
  <si>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</si>
  <si>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</si>
  <si>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</si>
  <si>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</si>
  <si>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</si>
  <si>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</si>
  <si>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</si>
  <si>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</si>
  <si>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</si>
  <si>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</si>
  <si>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</si>
  <si>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</si>
  <si>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</si>
  <si>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</si>
  <si>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</si>
  <si>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</si>
  <si>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</si>
  <si>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</si>
  <si>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</si>
  <si>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</si>
  <si>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</si>
  <si>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</si>
  <si>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</si>
  <si>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</si>
  <si>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</si>
  <si>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</si>
  <si>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</si>
  <si>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</si>
  <si>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</si>
  <si>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</si>
  <si>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</si>
  <si>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</si>
  <si>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</si>
  <si>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</si>
  <si>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</si>
  <si>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</si>
  <si>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</si>
  <si>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</si>
  <si>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</si>
  <si>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</si>
  <si>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</si>
  <si>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</si>
  <si>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</si>
  <si>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</si>
  <si>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</si>
  <si>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</si>
  <si>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</si>
  <si>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</si>
  <si>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</si>
  <si>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</si>
  <si>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</si>
  <si>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</si>
  <si>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</si>
  <si>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</si>
  <si>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</si>
  <si>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</si>
  <si>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</si>
  <si>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</si>
  <si>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</si>
  <si>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</si>
  <si>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</si>
  <si>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</si>
  <si>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</si>
  <si>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</si>
  <si>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</si>
  <si>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</si>
  <si>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</si>
  <si>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</si>
  <si>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</si>
  <si>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</si>
  <si>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</si>
  <si>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</si>
  <si>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</si>
  <si>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</si>
  <si>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</si>
  <si>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</si>
  <si>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</si>
  <si>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</si>
  <si>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</si>
  <si>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</si>
  <si>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</si>
  <si>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</si>
  <si>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</si>
  <si>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</si>
  <si>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</si>
  <si>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</si>
  <si>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</si>
  <si>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</si>
  <si>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</si>
  <si>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</si>
  <si>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</si>
  <si>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</si>
  <si>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</si>
  <si>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</si>
  <si>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</si>
  <si>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</si>
  <si>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</si>
  <si>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</si>
  <si>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</si>
  <si>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</si>
  <si>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</si>
  <si>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</si>
  <si>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</si>
  <si>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</si>
  <si>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</si>
  <si>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</si>
  <si>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</si>
  <si>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</si>
  <si>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</si>
  <si>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</si>
  <si>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</si>
  <si>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</si>
  <si>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</si>
  <si>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</si>
  <si>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</si>
  <si>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</si>
  <si>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</si>
  <si>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</si>
  <si>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</si>
  <si>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</si>
  <si>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</si>
  <si>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</si>
  <si>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</si>
  <si>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</si>
  <si>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</si>
  <si>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</si>
  <si>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</si>
  <si>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</si>
  <si>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</si>
  <si>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</si>
  <si>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</si>
  <si>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</si>
  <si>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</si>
  <si>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</si>
  <si>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</si>
  <si>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</si>
  <si>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</si>
  <si>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</si>
  <si>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</si>
  <si>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</si>
  <si>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</si>
  <si>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</si>
  <si>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</si>
  <si>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</si>
  <si>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</si>
  <si>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</si>
  <si>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</si>
  <si>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</si>
  <si>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</si>
  <si>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</si>
  <si>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</si>
  <si>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</si>
  <si>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</si>
  <si>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</si>
  <si>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</si>
  <si>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</si>
  <si>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</si>
  <si>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</si>
  <si>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</si>
  <si>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</si>
  <si>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</si>
  <si>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</si>
  <si>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</si>
  <si>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</si>
  <si>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</si>
  <si>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</si>
  <si>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</si>
  <si>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</si>
  <si>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</si>
  <si>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</si>
  <si>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</si>
  <si>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</si>
  <si>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</si>
  <si>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</si>
  <si>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</si>
  <si>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</si>
  <si>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</si>
  <si>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</si>
  <si>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</si>
  <si>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</si>
  <si>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</si>
  <si>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</si>
  <si>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</si>
  <si>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</si>
  <si>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</si>
  <si>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</si>
  <si>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</si>
  <si>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</si>
  <si>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</si>
  <si>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</si>
  <si>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</si>
  <si>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</si>
  <si>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</si>
  <si>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</si>
  <si>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</si>
  <si>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</si>
  <si>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</si>
  <si>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</si>
  <si>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</si>
  <si>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</si>
  <si>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</si>
  <si>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</si>
  <si>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</si>
  <si>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</si>
  <si>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</si>
  <si>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</si>
  <si>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</si>
  <si>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</si>
  <si>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</si>
  <si>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</si>
  <si>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</si>
  <si>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</si>
  <si>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</si>
  <si>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</si>
  <si>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</si>
  <si>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</si>
  <si>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</si>
  <si>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</si>
  <si>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</si>
  <si>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</si>
  <si>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</si>
  <si>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</si>
  <si>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</si>
  <si>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</si>
  <si>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</si>
  <si>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</si>
  <si>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</si>
  <si>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</si>
  <si>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</si>
  <si>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</si>
  <si>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</si>
  <si>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</si>
  <si>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</si>
  <si>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</si>
  <si>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</si>
  <si>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</si>
  <si>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</si>
  <si>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</si>
  <si>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</si>
  <si>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</si>
  <si>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</si>
  <si>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</si>
  <si>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</si>
  <si>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</si>
  <si>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</si>
  <si>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</si>
  <si>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</si>
  <si>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</si>
  <si>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</si>
  <si>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</si>
  <si>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</si>
  <si>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</si>
  <si>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</si>
  <si>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</si>
  <si>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</si>
  <si>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</si>
  <si>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</si>
  <si>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</si>
  <si>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</si>
  <si>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</si>
  <si>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</si>
  <si>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</si>
  <si>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</si>
  <si>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</si>
  <si>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</si>
  <si>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</si>
  <si>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</si>
  <si>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</si>
  <si>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</si>
  <si>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</si>
  <si>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</si>
  <si>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</si>
  <si>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</si>
  <si>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</si>
  <si>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</si>
  <si>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</si>
  <si>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</si>
  <si>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</si>
  <si>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</si>
  <si>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</si>
  <si>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</si>
  <si>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</si>
  <si>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</si>
  <si>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</si>
  <si>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</si>
  <si>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</si>
  <si>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</si>
  <si>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</si>
  <si>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</si>
  <si>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</si>
  <si>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</si>
  <si>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</si>
  <si>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</si>
  <si>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</si>
  <si>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</si>
  <si>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</si>
  <si>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</si>
  <si>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</si>
  <si>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</si>
  <si>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</si>
  <si>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</si>
  <si>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</si>
  <si>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</si>
  <si>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</si>
  <si>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</si>
  <si>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</si>
  <si>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</si>
  <si>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</si>
  <si>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</si>
  <si>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</si>
  <si>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</si>
  <si>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</si>
  <si>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</si>
  <si>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</si>
  <si>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</si>
  <si>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</si>
  <si>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</si>
  <si>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</si>
  <si>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</si>
  <si>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</si>
  <si>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</si>
  <si>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</si>
  <si>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</si>
  <si>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</si>
  <si>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</si>
  <si>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</si>
  <si>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</si>
  <si>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</si>
  <si>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</si>
  <si>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</si>
  <si>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</si>
  <si>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</si>
  <si>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</si>
  <si>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</si>
  <si>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</si>
  <si>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</si>
  <si>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</si>
  <si>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</si>
  <si>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</si>
  <si>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</si>
  <si>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</si>
  <si>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</si>
  <si>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</si>
  <si>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</si>
  <si>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</si>
  <si>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</si>
  <si>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</si>
  <si>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</si>
  <si>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</si>
  <si>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</si>
  <si>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</si>
  <si>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</si>
  <si>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</si>
  <si>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</si>
  <si>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</si>
  <si>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</si>
  <si>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</si>
  <si>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</si>
  <si>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</si>
  <si>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</si>
  <si>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</si>
  <si>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</si>
  <si>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</si>
  <si>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</si>
  <si>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</si>
  <si>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</si>
  <si>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</si>
  <si>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</si>
  <si>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</si>
  <si>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</si>
  <si>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</si>
  <si>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</si>
  <si>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</si>
  <si>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</si>
  <si>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</si>
  <si>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</si>
  <si>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</si>
  <si>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</si>
  <si>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</si>
  <si>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</si>
  <si>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</si>
  <si>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</si>
  <si>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</si>
  <si>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</si>
  <si>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</si>
  <si>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</si>
  <si>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</si>
  <si>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</si>
  <si>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</si>
  <si>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</si>
  <si>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</si>
  <si>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</si>
  <si>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</si>
  <si>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</si>
  <si>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</si>
  <si>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</si>
  <si>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</si>
  <si>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</si>
  <si>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</si>
  <si>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</si>
  <si>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</si>
  <si>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</si>
  <si>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</si>
  <si>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</si>
  <si>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</si>
  <si>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</si>
  <si>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</si>
  <si>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</si>
  <si>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</si>
  <si>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</si>
  <si>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</si>
  <si>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</si>
  <si>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</si>
  <si>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</si>
  <si>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</si>
  <si>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</si>
  <si>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</si>
  <si>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</si>
  <si>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</si>
  <si>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</si>
  <si>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</si>
  <si>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</si>
  <si>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</si>
  <si>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</si>
  <si>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</si>
  <si>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</si>
  <si>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</si>
  <si>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</si>
  <si>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</si>
  <si>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</si>
  <si>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</si>
  <si>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</si>
  <si>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</si>
  <si>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</si>
  <si>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</si>
  <si>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</si>
  <si>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</si>
  <si>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</si>
  <si>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</si>
  <si>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</si>
  <si>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</si>
  <si>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</si>
  <si>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</si>
  <si>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</si>
  <si>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</si>
  <si>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</si>
  <si>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</si>
  <si>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</si>
  <si>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</si>
  <si>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</si>
  <si>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</si>
  <si>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</si>
  <si>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</si>
  <si>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</si>
  <si>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</si>
  <si>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</si>
  <si>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</si>
  <si>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</si>
  <si>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</si>
  <si>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</si>
  <si>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</si>
  <si>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</si>
  <si>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</si>
  <si>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</si>
  <si>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</si>
  <si>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</si>
  <si>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</si>
  <si>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</si>
  <si>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</si>
  <si>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</si>
  <si>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</si>
  <si>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</si>
  <si>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</si>
  <si>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</si>
  <si>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</si>
  <si>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</si>
  <si>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</si>
  <si>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</si>
  <si>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</si>
  <si>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</si>
  <si>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</si>
  <si>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</si>
  <si>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</si>
  <si>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</si>
  <si>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</si>
  <si>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</si>
  <si>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</si>
  <si>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</si>
  <si>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</si>
  <si>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</si>
  <si>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</si>
  <si>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</si>
  <si>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</si>
  <si>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</si>
  <si>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</si>
  <si>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</si>
  <si>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</si>
  <si>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</si>
  <si>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</si>
  <si>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</si>
  <si>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</si>
  <si>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</si>
  <si>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</si>
  <si>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</si>
  <si>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</si>
  <si>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</si>
  <si>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</si>
  <si>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</si>
  <si>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</si>
  <si>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</si>
  <si>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</si>
  <si>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</si>
  <si>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</si>
  <si>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</si>
  <si>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</si>
  <si>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</si>
  <si>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</si>
  <si>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</si>
  <si>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</si>
  <si>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</si>
  <si>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</si>
  <si>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</si>
  <si>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</si>
  <si>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</si>
  <si>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</si>
  <si>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</si>
  <si>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</si>
  <si>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</si>
  <si>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</si>
  <si>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</si>
  <si>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</si>
  <si>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</si>
  <si>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</si>
  <si>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</si>
  <si>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</si>
  <si>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</si>
  <si>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</si>
  <si>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</si>
  <si>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</si>
  <si>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</si>
  <si>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</si>
  <si>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</si>
  <si>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</si>
  <si>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</si>
  <si>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</si>
  <si>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</si>
  <si>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</si>
  <si>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</si>
  <si>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</si>
  <si>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</si>
  <si>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</si>
  <si>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</si>
  <si>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</si>
  <si>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</si>
  <si>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</si>
  <si>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</si>
  <si>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</si>
  <si>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</si>
  <si>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</si>
  <si>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</si>
  <si>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</si>
  <si>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</si>
  <si>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</si>
  <si>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</si>
  <si>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</si>
  <si>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</si>
  <si>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</si>
  <si>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</si>
  <si>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</si>
  <si>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</si>
  <si>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</si>
  <si>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</si>
  <si>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</si>
  <si>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</si>
  <si>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</si>
  <si>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</si>
  <si>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</si>
  <si>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</si>
  <si>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</si>
  <si>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</si>
  <si>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</si>
  <si>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</si>
  <si>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</si>
  <si>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</si>
  <si>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</si>
  <si>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</si>
  <si>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</si>
  <si>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</si>
  <si>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</si>
  <si>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</si>
  <si>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</si>
  <si>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</si>
  <si>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</si>
  <si>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</si>
  <si>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</si>
  <si>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</si>
  <si>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</si>
  <si>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</si>
  <si>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</si>
  <si>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</si>
  <si>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</si>
  <si>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</si>
  <si>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</si>
  <si>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</si>
  <si>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</si>
  <si>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</si>
  <si>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</si>
  <si>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</si>
  <si>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</si>
  <si>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</si>
  <si>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</si>
  <si>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</si>
  <si>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</si>
  <si>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</si>
  <si>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</si>
  <si>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</si>
  <si>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</si>
  <si>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</si>
  <si>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</si>
  <si>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</si>
  <si>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</si>
  <si>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</si>
  <si>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</si>
  <si>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</si>
  <si>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</si>
  <si>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</si>
  <si>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</si>
  <si>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</si>
  <si>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</si>
  <si>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</si>
  <si>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</si>
  <si>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</si>
  <si>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</si>
  <si>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</si>
  <si>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</si>
  <si>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</si>
  <si>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</si>
  <si>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</si>
  <si>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</si>
  <si>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</si>
  <si>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</si>
  <si>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</si>
  <si>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</si>
  <si>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</si>
  <si>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</si>
  <si>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</si>
  <si>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</si>
  <si>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</si>
  <si>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</si>
  <si>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</si>
  <si>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</si>
  <si>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</si>
  <si>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</si>
  <si>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</si>
  <si>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</si>
  <si>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</si>
  <si>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</si>
  <si>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</si>
  <si>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</si>
  <si>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</si>
  <si>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</si>
  <si>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</si>
  <si>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</si>
  <si>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</si>
  <si>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</si>
  <si>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</si>
  <si>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</si>
  <si>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</si>
  <si>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</si>
  <si>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</si>
  <si>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</si>
  <si>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</si>
  <si>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</si>
  <si>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</si>
  <si>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</si>
  <si>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</si>
  <si>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</si>
  <si>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</si>
  <si>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</si>
  <si>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</si>
  <si>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</si>
  <si>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</si>
  <si>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</si>
  <si>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</si>
  <si>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</si>
  <si>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</si>
  <si>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</si>
  <si>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</si>
  <si>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</si>
  <si>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</si>
  <si>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</si>
  <si>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</si>
  <si>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</si>
  <si>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</si>
  <si>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</si>
  <si>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</si>
  <si>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</si>
  <si>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</si>
  <si>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</si>
  <si>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</si>
  <si>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</si>
  <si>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</si>
  <si>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</si>
  <si>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</si>
  <si>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</si>
  <si>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</si>
  <si>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</si>
  <si>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</si>
  <si>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</si>
  <si>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</si>
  <si>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</si>
  <si>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</si>
  <si>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</si>
  <si>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</si>
  <si>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</si>
  <si>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</si>
  <si>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</si>
  <si>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</si>
  <si>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</si>
  <si>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</si>
  <si>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</si>
  <si>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</si>
  <si>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</si>
  <si>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</si>
  <si>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</si>
  <si>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</si>
  <si>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</si>
  <si>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</si>
  <si>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</si>
  <si>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</si>
  <si>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</si>
  <si>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</si>
  <si>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</si>
  <si>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</si>
  <si>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</si>
  <si>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</si>
  <si>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</si>
  <si>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</si>
  <si>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</si>
  <si>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</si>
  <si>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</si>
  <si>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</si>
  <si>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</si>
  <si>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</si>
  <si>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</si>
  <si>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</si>
  <si>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</si>
  <si>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</si>
  <si>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</si>
  <si>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</si>
  <si>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</si>
  <si>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</si>
  <si>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</si>
  <si>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</si>
  <si>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</si>
  <si>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</si>
  <si>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</si>
  <si>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</si>
  <si>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</si>
  <si>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</si>
  <si>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</si>
  <si>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</si>
  <si>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</si>
  <si>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</si>
  <si>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</si>
  <si>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</si>
  <si>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</si>
  <si>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</si>
  <si>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</si>
  <si>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</si>
  <si>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</si>
  <si>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</si>
  <si>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</si>
  <si>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</si>
  <si>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</si>
  <si>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</si>
  <si>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</si>
  <si>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</si>
  <si>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</si>
  <si>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</si>
  <si>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</si>
  <si>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</si>
  <si>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</si>
  <si>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</si>
  <si>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</si>
  <si>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</si>
  <si>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</si>
  <si>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</si>
  <si>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</si>
  <si>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</si>
  <si>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</si>
  <si>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</si>
  <si>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</si>
  <si>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</si>
  <si>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</si>
  <si>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</si>
  <si>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</si>
  <si>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</si>
  <si>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</si>
  <si>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</si>
  <si>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</si>
  <si>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</si>
  <si>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</si>
  <si>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</si>
  <si>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</si>
  <si>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</si>
  <si>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</si>
  <si>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</si>
  <si>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</si>
  <si>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</si>
  <si>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</si>
  <si>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</si>
  <si>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</si>
  <si>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</si>
  <si>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</si>
  <si>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</si>
  <si>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</si>
  <si>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</si>
  <si>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</si>
  <si>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</si>
  <si>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</si>
  <si>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</si>
  <si>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</si>
  <si>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</si>
  <si>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</si>
  <si>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</si>
  <si>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</si>
  <si>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</si>
  <si>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</si>
  <si>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</si>
  <si>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</si>
  <si>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</si>
  <si>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</si>
  <si>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</si>
  <si>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</si>
  <si>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</si>
  <si>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</si>
  <si>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</si>
  <si>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</si>
  <si>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</si>
  <si>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</si>
  <si>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</si>
  <si>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</si>
  <si>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</si>
  <si>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</si>
  <si>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</si>
  <si>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</si>
  <si>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</si>
  <si>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</si>
  <si>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</si>
  <si>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</si>
  <si>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</si>
  <si>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</si>
  <si>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</si>
  <si>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</si>
  <si>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</si>
  <si>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</si>
  <si>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</si>
  <si>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</si>
  <si>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</si>
  <si>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</si>
  <si>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</si>
  <si>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</si>
  <si>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</si>
  <si>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</si>
  <si>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</si>
  <si>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</si>
  <si>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</si>
  <si>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</si>
  <si>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</si>
  <si>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</si>
  <si>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</si>
  <si>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</si>
  <si>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</si>
  <si>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</si>
  <si>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</si>
  <si>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</si>
  <si>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</si>
  <si>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</si>
  <si>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</si>
  <si>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</si>
  <si>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</si>
  <si>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</si>
  <si>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</si>
  <si>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</si>
  <si>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</si>
  <si>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</si>
  <si>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</si>
  <si>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</si>
  <si>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</si>
  <si>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</si>
  <si>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</si>
  <si>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</si>
  <si>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</si>
  <si>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</si>
  <si>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</si>
  <si>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</si>
  <si>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</si>
  <si>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</si>
  <si>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</si>
  <si>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</si>
  <si>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</si>
  <si>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</si>
  <si>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</si>
  <si>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</si>
  <si>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</si>
  <si>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</si>
  <si>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</si>
  <si>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</si>
  <si>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</si>
  <si>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</si>
  <si>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</si>
  <si>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</si>
  <si>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</si>
  <si>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</si>
  <si>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</si>
  <si>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</si>
  <si>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</si>
  <si>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</si>
  <si>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</si>
  <si>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</si>
  <si>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</si>
  <si>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</si>
  <si>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</si>
  <si>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</si>
  <si>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</si>
  <si>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</si>
  <si>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</si>
  <si>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</si>
  <si>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</si>
  <si>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</si>
  <si>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</si>
  <si>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</si>
  <si>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</si>
  <si>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</si>
  <si>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</si>
  <si>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</si>
  <si>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</si>
  <si>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</si>
  <si>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</si>
  <si>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</si>
  <si>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</si>
  <si>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</si>
  <si>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</si>
  <si>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</si>
  <si>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</si>
  <si>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</si>
  <si>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</si>
  <si>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</si>
  <si>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</si>
  <si>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</si>
  <si>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</si>
  <si>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</si>
  <si>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</si>
  <si>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</si>
  <si>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</si>
  <si>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</si>
  <si>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</si>
  <si>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</si>
  <si>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</si>
  <si>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</si>
  <si>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</si>
  <si>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</si>
  <si>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</si>
  <si>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</si>
  <si>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</si>
  <si>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</si>
  <si>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</si>
  <si>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</si>
  <si>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</si>
  <si>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</si>
  <si>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</si>
  <si>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</si>
  <si>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</si>
  <si>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</si>
  <si>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</si>
  <si>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</si>
  <si>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</si>
  <si>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</si>
  <si>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</si>
  <si>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</si>
  <si>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</si>
  <si>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</si>
  <si>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</si>
  <si>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</si>
  <si>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</si>
  <si>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</si>
  <si>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</si>
  <si>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</si>
  <si>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</si>
  <si>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</si>
  <si>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</si>
  <si>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</si>
  <si>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</si>
  <si>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</si>
  <si>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</si>
  <si>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</si>
  <si>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</si>
  <si>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</si>
  <si>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</si>
  <si>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</si>
  <si>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</si>
  <si>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</si>
  <si>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</si>
  <si>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</si>
  <si>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</si>
  <si>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</si>
  <si>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</si>
  <si>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</si>
  <si>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</si>
  <si>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</si>
  <si>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</si>
  <si>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</si>
  <si>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</si>
  <si>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</si>
  <si>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</si>
  <si>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</si>
  <si>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</si>
  <si>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</si>
  <si>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</si>
  <si>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</si>
  <si>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</si>
  <si>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</si>
  <si>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</si>
  <si>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</si>
  <si>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</si>
  <si>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</si>
  <si>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</si>
  <si>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</si>
  <si>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</si>
  <si>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</si>
  <si>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</si>
  <si>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</si>
  <si>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</si>
  <si>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</si>
  <si>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</si>
  <si>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</si>
  <si>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</si>
  <si>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</si>
  <si>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</si>
  <si>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</si>
  <si>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</si>
  <si>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</si>
  <si>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</si>
  <si>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</si>
  <si>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</si>
  <si>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</si>
  <si>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</si>
  <si>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</si>
  <si>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</si>
  <si>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</si>
  <si>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</si>
  <si>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</si>
  <si>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</si>
  <si>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</si>
  <si>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</si>
  <si>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</si>
  <si>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</si>
  <si>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</si>
  <si>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</si>
  <si>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</si>
  <si>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</si>
  <si>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</si>
  <si>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</si>
  <si>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</si>
  <si>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</si>
  <si>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</si>
  <si>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</si>
  <si>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</si>
  <si>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</si>
  <si>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</si>
  <si>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</si>
  <si>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</si>
  <si>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</si>
  <si>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</si>
  <si>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</si>
  <si>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</si>
  <si>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</si>
  <si>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</si>
  <si>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</si>
  <si>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</si>
  <si>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</si>
  <si>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</si>
  <si>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</si>
  <si>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</si>
  <si>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</si>
  <si>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</si>
  <si>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</si>
  <si>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</si>
  <si>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</si>
  <si>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</si>
  <si>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</si>
  <si>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</si>
  <si>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</si>
  <si>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</si>
  <si>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</si>
  <si>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</si>
  <si>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</si>
  <si>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</si>
  <si>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</si>
  <si>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</si>
  <si>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</si>
  <si>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</si>
  <si>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</si>
  <si>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</si>
  <si>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</si>
  <si>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</si>
  <si>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</si>
  <si>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</si>
  <si>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</si>
  <si>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</si>
  <si>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</si>
  <si>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</si>
  <si>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</si>
  <si>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</si>
  <si>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</si>
  <si>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</si>
  <si>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</si>
  <si>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</si>
  <si>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</si>
  <si>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</si>
  <si>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</si>
  <si>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</si>
  <si>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</si>
  <si>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</si>
  <si>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</si>
  <si>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</si>
  <si>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</si>
  <si>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</si>
  <si>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</si>
  <si>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</si>
  <si>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</si>
  <si>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</si>
  <si>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</si>
  <si>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</si>
  <si>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</si>
  <si>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</si>
  <si>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</si>
  <si>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</si>
  <si>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</si>
  <si>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</si>
  <si>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</si>
  <si>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</si>
  <si>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</si>
  <si>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</si>
  <si>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</si>
  <si>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</si>
  <si>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</si>
  <si>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</si>
  <si>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</si>
  <si>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</si>
  <si>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</si>
  <si>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</si>
  <si>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</si>
  <si>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</si>
  <si>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</si>
  <si>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</si>
  <si>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</si>
  <si>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</si>
  <si>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</si>
  <si>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</si>
  <si>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</si>
  <si>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</si>
  <si>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</si>
  <si>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</si>
  <si>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</si>
  <si>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</si>
  <si>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</si>
  <si>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</si>
  <si>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</si>
  <si>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</si>
  <si>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</si>
  <si>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</si>
  <si>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</si>
  <si>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</si>
  <si>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</si>
  <si>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</si>
  <si>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</si>
  <si>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</si>
  <si>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</si>
  <si>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</si>
  <si>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</si>
  <si>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</si>
  <si>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</si>
  <si>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</si>
  <si>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</si>
  <si>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</si>
  <si>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</si>
  <si>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</si>
  <si>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</si>
  <si>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</si>
  <si>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</si>
  <si>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</si>
  <si>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</si>
  <si>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</si>
  <si>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</si>
  <si>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</si>
  <si>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</si>
  <si>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</si>
  <si>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</si>
  <si>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</si>
  <si>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</si>
  <si>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</si>
  <si>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</si>
  <si>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</si>
  <si>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</si>
  <si>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</si>
  <si>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</si>
  <si>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</si>
  <si>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</si>
  <si>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</si>
  <si>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</si>
  <si>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</si>
  <si>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</si>
  <si>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</si>
  <si>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</si>
  <si>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</si>
  <si>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</si>
  <si>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</si>
  <si>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</si>
  <si>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</si>
  <si>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</si>
  <si>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</si>
  <si>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</si>
  <si>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</si>
  <si>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</si>
  <si>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</si>
  <si>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</si>
  <si>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</si>
  <si>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</si>
  <si>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</si>
  <si>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</si>
  <si>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</si>
  <si>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</si>
  <si>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</si>
  <si>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</si>
  <si>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</si>
  <si>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</si>
  <si>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</si>
  <si>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</si>
  <si>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</si>
  <si>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</si>
  <si>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</si>
  <si>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</si>
  <si>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</si>
  <si>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</si>
  <si>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</si>
  <si>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</si>
  <si>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</si>
  <si>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</si>
  <si>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</si>
  <si>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</si>
  <si>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</si>
  <si>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</si>
  <si>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</si>
  <si>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</si>
  <si>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</si>
  <si>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</si>
  <si>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</si>
  <si>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</si>
  <si>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</si>
  <si>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</si>
  <si>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</si>
  <si>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</si>
  <si>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</si>
  <si>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</si>
  <si>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</si>
  <si>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</si>
  <si>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</si>
  <si>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</si>
  <si>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</si>
  <si>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</si>
  <si>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</si>
  <si>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</si>
  <si>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</si>
  <si>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</si>
  <si>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</si>
  <si>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</si>
  <si>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</si>
  <si>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</si>
  <si>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</si>
  <si>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</si>
  <si>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</si>
  <si>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</si>
  <si>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</si>
  <si>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</si>
  <si>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</si>
  <si>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</si>
  <si>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</si>
  <si>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</si>
  <si>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</si>
  <si>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</si>
  <si>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</si>
  <si>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</si>
  <si>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</si>
  <si>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</si>
  <si>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</si>
  <si>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</si>
  <si>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</si>
  <si>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</si>
  <si>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</si>
  <si>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</si>
  <si>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</si>
  <si>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</si>
  <si>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</si>
  <si>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</si>
  <si>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</si>
  <si>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</si>
  <si>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</si>
  <si>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</si>
  <si>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</si>
  <si>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</si>
  <si>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</si>
  <si>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</si>
  <si>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</si>
  <si>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</si>
  <si>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</si>
  <si>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</si>
  <si>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</si>
  <si>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</si>
  <si>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</si>
  <si>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</si>
  <si>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</si>
  <si>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</si>
  <si>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</si>
  <si>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</si>
  <si>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</si>
  <si>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</si>
  <si>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</si>
  <si>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</si>
  <si>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</si>
  <si>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</si>
  <si>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</si>
  <si>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</si>
  <si>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</si>
  <si>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</si>
  <si>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</si>
  <si>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</si>
  <si>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</si>
  <si>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</si>
  <si>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</si>
  <si>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</si>
  <si>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</si>
  <si>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</si>
  <si>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</si>
  <si>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</si>
  <si>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</si>
  <si>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</si>
  <si>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</si>
  <si>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</si>
  <si>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</si>
  <si>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</si>
  <si>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</si>
  <si>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</si>
  <si>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</si>
  <si>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</si>
  <si>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</si>
  <si>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</si>
  <si>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</si>
  <si>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</si>
  <si>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</si>
  <si>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</si>
  <si>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</si>
  <si>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</si>
  <si>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</si>
  <si>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</si>
  <si>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</si>
  <si>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</si>
  <si>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</si>
  <si>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</si>
  <si>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</si>
  <si>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</si>
  <si>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</si>
  <si>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</si>
  <si>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</si>
  <si>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</si>
  <si>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</si>
  <si>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</si>
  <si>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</si>
  <si>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</si>
  <si>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</si>
  <si>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</si>
  <si>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</si>
  <si>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</si>
  <si>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</si>
  <si>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</si>
  <si>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</si>
  <si>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</si>
  <si>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</si>
  <si>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</si>
  <si>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</si>
  <si>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</si>
  <si>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</si>
  <si>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</si>
  <si>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</si>
  <si>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</si>
  <si>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</si>
  <si>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</si>
  <si>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</si>
  <si>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</si>
  <si>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</si>
  <si>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</si>
  <si>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</si>
  <si>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</si>
  <si>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</si>
  <si>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</si>
  <si>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</si>
  <si>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</si>
  <si>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</si>
  <si>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</si>
  <si>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</si>
  <si>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</si>
  <si>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</si>
  <si>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</si>
  <si>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</si>
  <si>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</si>
  <si>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</si>
  <si>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</si>
  <si>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</si>
  <si>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</si>
  <si>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</si>
  <si>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</si>
  <si>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</si>
  <si>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</si>
  <si>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</si>
  <si>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</si>
  <si>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</si>
  <si>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</si>
  <si>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</si>
  <si>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</si>
  <si>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</si>
  <si>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</si>
  <si>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</si>
  <si>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</si>
  <si>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</si>
  <si>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</si>
  <si>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</si>
  <si>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</si>
  <si>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</si>
  <si>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</si>
  <si>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</si>
  <si>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</si>
  <si>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</si>
  <si>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</si>
  <si>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</si>
  <si>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</si>
  <si>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</si>
  <si>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</si>
  <si>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</si>
  <si>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</si>
  <si>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</si>
  <si>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</si>
  <si>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</si>
  <si>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</si>
  <si>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</si>
  <si>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</si>
  <si>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</si>
  <si>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</si>
  <si>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</si>
  <si>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</si>
  <si>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</si>
  <si>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</si>
  <si>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</si>
  <si>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</si>
  <si>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</si>
  <si>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</si>
  <si>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</si>
  <si>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</si>
  <si>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</si>
  <si>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</si>
  <si>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</si>
  <si>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</si>
  <si>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</si>
  <si>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</si>
  <si>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</si>
  <si>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</si>
  <si>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</si>
  <si>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</si>
  <si>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</si>
  <si>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</si>
  <si>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</si>
  <si>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</si>
  <si>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</si>
  <si>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</si>
  <si>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</si>
  <si>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</si>
  <si>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</si>
  <si>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</si>
  <si>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</si>
  <si>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</si>
  <si>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</si>
  <si>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</si>
  <si>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</si>
  <si>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</si>
  <si>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</si>
  <si>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</si>
  <si>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</si>
  <si>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</si>
  <si>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</si>
  <si>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</si>
  <si>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</si>
  <si>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</si>
  <si>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</si>
  <si>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</si>
  <si>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</si>
  <si>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</si>
  <si>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</si>
  <si>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</si>
  <si>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</si>
  <si>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</si>
  <si>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</si>
  <si>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</si>
  <si>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</si>
  <si>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</si>
  <si>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</si>
  <si>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</si>
  <si>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</si>
  <si>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</si>
  <si>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</si>
  <si>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</si>
  <si>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</si>
  <si>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</si>
  <si>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</si>
  <si>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</si>
  <si>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</si>
  <si>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</si>
  <si>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</si>
  <si>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</si>
  <si>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</si>
  <si>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</si>
  <si>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</si>
  <si>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</si>
  <si>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</si>
  <si>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</si>
  <si>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</si>
  <si>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</si>
  <si>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</si>
  <si>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</si>
  <si>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</si>
  <si>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</si>
  <si>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</si>
  <si>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</si>
  <si>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</si>
  <si>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</si>
  <si>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</si>
  <si>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</si>
  <si>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</si>
  <si>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</si>
  <si>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</si>
  <si>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</si>
  <si>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</si>
  <si>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</si>
  <si>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</si>
  <si>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</si>
  <si>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</si>
  <si>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</si>
  <si>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</si>
  <si>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</si>
  <si>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</si>
  <si>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</si>
  <si>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</si>
  <si>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</si>
  <si>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</si>
  <si>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</si>
  <si>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</si>
  <si>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</si>
  <si>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</si>
  <si>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</si>
  <si>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</si>
  <si>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</si>
  <si>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</si>
  <si>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</si>
  <si>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</si>
  <si>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</si>
  <si>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</si>
  <si>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</si>
  <si>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</si>
  <si>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</si>
  <si>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</si>
  <si>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</si>
  <si>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</si>
  <si>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</si>
  <si>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</si>
  <si>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</si>
  <si>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</si>
  <si>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</si>
  <si>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</si>
  <si>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</si>
  <si>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</si>
  <si>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</si>
  <si>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</si>
  <si>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</si>
  <si>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</si>
  <si>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</si>
  <si>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</si>
  <si>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</si>
  <si>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</si>
  <si>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</si>
  <si>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</si>
  <si>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</si>
  <si>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</si>
  <si>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</si>
  <si>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</si>
  <si>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</si>
  <si>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</si>
  <si>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</si>
  <si>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</si>
  <si>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</si>
  <si>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</si>
  <si>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</si>
  <si>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</si>
  <si>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</si>
  <si>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</si>
  <si>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</si>
  <si>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</si>
  <si>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</si>
  <si>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</si>
  <si>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</si>
  <si>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</si>
  <si>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</si>
  <si>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</si>
  <si>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</si>
  <si>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</si>
  <si>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</si>
  <si>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</si>
  <si>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</si>
  <si>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</si>
  <si>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</si>
  <si>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</si>
  <si>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</si>
  <si>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</si>
  <si>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</si>
  <si>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</si>
  <si>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</si>
  <si>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</si>
  <si>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</si>
  <si>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</si>
  <si>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</si>
  <si>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</si>
  <si>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</si>
  <si>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</si>
  <si>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</si>
  <si>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</si>
  <si>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</si>
  <si>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</si>
  <si>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</si>
  <si>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</si>
  <si>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</si>
  <si>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</si>
  <si>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</si>
  <si>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</si>
  <si>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</si>
  <si>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</si>
  <si>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</si>
  <si>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</si>
  <si>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</si>
  <si>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</si>
  <si>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</si>
  <si>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</si>
  <si>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</si>
  <si>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</si>
  <si>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</si>
  <si>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</si>
  <si>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</si>
  <si>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</si>
  <si>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</si>
  <si>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</si>
  <si>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</si>
  <si>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</si>
  <si>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</si>
  <si>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</si>
  <si>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</si>
  <si>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</si>
  <si>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</si>
  <si>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</si>
  <si>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</si>
  <si>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</si>
  <si>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</si>
  <si>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</si>
  <si>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</si>
  <si>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</si>
  <si>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</si>
  <si>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</si>
  <si>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</si>
  <si>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</si>
  <si>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</si>
  <si>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</si>
  <si>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</si>
  <si>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</si>
  <si>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</si>
  <si>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</si>
  <si>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</si>
  <si>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</si>
  <si>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</si>
  <si>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</si>
  <si>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</si>
  <si>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</si>
  <si>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</si>
  <si>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</si>
  <si>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</si>
  <si>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</si>
  <si>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</si>
  <si>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</si>
  <si>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</si>
  <si>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</si>
  <si>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</si>
  <si>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</si>
  <si>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</si>
  <si>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</si>
  <si>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</si>
  <si>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</si>
  <si>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</si>
  <si>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</si>
  <si>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</si>
  <si>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</si>
  <si>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</si>
  <si>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</si>
  <si>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</si>
  <si>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</si>
  <si>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</si>
  <si>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</si>
  <si>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</si>
  <si>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</si>
  <si>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</si>
  <si>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</si>
  <si>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</si>
  <si>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</si>
  <si>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</si>
  <si>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</si>
  <si>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</si>
  <si>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</si>
  <si>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</si>
  <si>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</si>
  <si>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</si>
  <si>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</si>
  <si>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</si>
  <si>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</si>
  <si>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</si>
  <si>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</si>
  <si>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</si>
  <si>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</si>
  <si>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</si>
  <si>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</si>
  <si>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</si>
  <si>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</si>
  <si>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</si>
  <si>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</si>
  <si>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</si>
  <si>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</si>
  <si>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</si>
  <si>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</si>
  <si>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</si>
  <si>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</si>
  <si>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</si>
  <si>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</si>
  <si>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</si>
  <si>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</si>
  <si>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</si>
  <si>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</si>
  <si>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</si>
  <si>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</si>
  <si>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</si>
  <si>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</si>
  <si>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</si>
  <si>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</si>
  <si>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</si>
  <si>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</si>
  <si>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</si>
  <si>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</si>
  <si>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</si>
  <si>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</si>
  <si>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</si>
  <si>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</si>
  <si>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</si>
  <si>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</si>
  <si>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</si>
  <si>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</si>
  <si>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</si>
  <si>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</si>
  <si>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</si>
  <si>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</si>
  <si>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</si>
  <si>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</si>
  <si>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</si>
  <si>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</si>
  <si>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</si>
  <si>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</si>
  <si>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</si>
  <si>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</si>
  <si>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</si>
  <si>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</si>
  <si>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</si>
  <si>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</si>
  <si>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</si>
  <si>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</si>
  <si>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</si>
  <si>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</si>
  <si>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</si>
  <si>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</si>
  <si>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</si>
  <si>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</si>
  <si>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</si>
  <si>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</si>
  <si>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</si>
  <si>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</si>
  <si>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</si>
  <si>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</si>
  <si>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</si>
  <si>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</si>
  <si>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</si>
  <si>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</si>
  <si>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</si>
  <si>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</si>
  <si>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</si>
  <si>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</si>
  <si>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</si>
  <si>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</si>
  <si>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</si>
  <si>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</si>
  <si>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</si>
  <si>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</si>
  <si>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</si>
  <si>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</si>
  <si>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</si>
  <si>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</si>
  <si>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</si>
  <si>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</si>
  <si>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</si>
  <si>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</si>
  <si>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</si>
  <si>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</si>
  <si>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</si>
  <si>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</si>
  <si>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</si>
  <si>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</si>
  <si>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</si>
  <si>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</si>
  <si>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</si>
  <si>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</si>
  <si>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</si>
  <si>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</si>
  <si>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</si>
  <si>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</si>
  <si>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</si>
  <si>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</si>
  <si>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</si>
  <si>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</si>
  <si>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</si>
  <si>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</si>
  <si>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</si>
  <si>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</si>
  <si>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</si>
  <si>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</si>
  <si>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</si>
  <si>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</si>
  <si>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</si>
  <si>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</si>
  <si>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</si>
  <si>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</si>
  <si>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</si>
  <si>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</si>
  <si>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</si>
  <si>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</si>
  <si>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</si>
  <si>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</si>
  <si>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</si>
  <si>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</si>
  <si>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</si>
  <si>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</si>
  <si>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</si>
  <si>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</si>
  <si>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</si>
  <si>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</si>
  <si>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</si>
  <si>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</si>
  <si>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</si>
  <si>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</si>
  <si>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</si>
  <si>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</si>
  <si>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</si>
  <si>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</si>
  <si>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</si>
  <si>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</si>
  <si>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</si>
  <si>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</si>
  <si>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</si>
  <si>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</si>
  <si>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</si>
  <si>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</si>
  <si>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</si>
  <si>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</si>
  <si>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</si>
  <si>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</si>
  <si>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</si>
  <si>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</si>
  <si>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</si>
  <si>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</si>
  <si>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</si>
  <si>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</si>
  <si>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</si>
  <si>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</si>
  <si>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</si>
  <si>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</si>
  <si>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</si>
  <si>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</si>
  <si>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</si>
  <si>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</si>
  <si>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</si>
  <si>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</si>
  <si>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</si>
  <si>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</si>
  <si>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</si>
  <si>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</si>
  <si>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</si>
  <si>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</si>
  <si>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</si>
  <si>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</si>
  <si>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</si>
  <si>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</si>
  <si>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</si>
  <si>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</si>
  <si>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</si>
  <si>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</si>
  <si>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</si>
  <si>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</si>
  <si>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</si>
  <si>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</si>
  <si>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</si>
  <si>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</si>
  <si>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</si>
  <si>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</si>
  <si>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</si>
  <si>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</si>
  <si>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</si>
  <si>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</si>
  <si>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</si>
  <si>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</si>
  <si>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</si>
  <si>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</si>
  <si>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</si>
  <si>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</si>
  <si>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</si>
  <si>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</si>
  <si>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</si>
  <si>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</si>
  <si>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</si>
  <si>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</si>
  <si>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</si>
  <si>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</si>
  <si>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</si>
  <si>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</si>
  <si>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</si>
  <si>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</si>
  <si>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</si>
  <si>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</si>
  <si>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</si>
  <si>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</si>
  <si>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</si>
  <si>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</si>
  <si>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</si>
  <si>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</si>
  <si>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</si>
  <si>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</si>
  <si>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</si>
  <si>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</si>
  <si>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</si>
  <si>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</si>
  <si>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</si>
  <si>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</si>
  <si>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</si>
  <si>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</si>
  <si>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</si>
  <si>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</si>
  <si>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</si>
  <si>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</si>
  <si>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</si>
  <si>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</si>
  <si>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</si>
  <si>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</si>
  <si>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</si>
  <si>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</si>
  <si>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</si>
  <si>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</si>
  <si>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</si>
  <si>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</si>
  <si>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</si>
  <si>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</si>
  <si>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</si>
  <si>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</si>
  <si>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</si>
  <si>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</si>
  <si>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</si>
  <si>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</si>
  <si>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</si>
  <si>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</si>
  <si>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</si>
  <si>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</si>
  <si>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</si>
  <si>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</si>
  <si>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</si>
  <si>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</si>
  <si>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</si>
  <si>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</si>
  <si>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</si>
  <si>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</si>
  <si>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</si>
  <si>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</si>
  <si>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</si>
  <si>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</si>
  <si>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</si>
  <si>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</si>
  <si>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</si>
  <si>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</si>
  <si>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</si>
  <si>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</si>
  <si>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</si>
  <si>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</si>
  <si>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</si>
  <si>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</si>
  <si>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</si>
  <si>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</si>
  <si>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</si>
  <si>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</si>
  <si>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</si>
  <si>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</si>
  <si>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</si>
  <si>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</si>
  <si>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</si>
  <si>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</si>
  <si>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</si>
  <si>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</si>
  <si>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</si>
  <si>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</si>
  <si>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</si>
  <si>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</si>
  <si>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</si>
  <si>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</si>
  <si>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</si>
  <si>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</si>
  <si>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</si>
  <si>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</si>
  <si>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</si>
  <si>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</si>
  <si>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</si>
  <si>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</si>
  <si>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</si>
  <si>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</si>
  <si>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</si>
  <si>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</si>
  <si>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</si>
  <si>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</si>
  <si>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</si>
  <si>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</si>
  <si>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</si>
  <si>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</si>
  <si>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</si>
  <si>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</si>
  <si>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</si>
  <si>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</si>
  <si>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</si>
  <si>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</si>
  <si>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</si>
  <si>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</si>
  <si>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</si>
  <si>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</si>
  <si>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</si>
  <si>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</si>
  <si>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</si>
  <si>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</si>
  <si>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</si>
  <si>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</si>
  <si>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</si>
  <si>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</si>
  <si>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</si>
  <si>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</si>
  <si>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</si>
  <si>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</si>
  <si>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</si>
  <si>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</si>
  <si>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</si>
  <si>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</si>
  <si>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</si>
  <si>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</si>
  <si>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</si>
  <si>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</si>
  <si>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</si>
  <si>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</si>
  <si>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</si>
  <si>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</si>
  <si>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</si>
  <si>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</si>
  <si>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</si>
  <si>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</si>
  <si>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</si>
  <si>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</si>
  <si>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</si>
  <si>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</si>
  <si>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</si>
  <si>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</si>
  <si>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</si>
  <si>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</si>
  <si>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</si>
  <si>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</si>
  <si>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</si>
  <si>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</si>
  <si>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</si>
  <si>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</si>
  <si>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</si>
  <si>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</si>
  <si>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</si>
  <si>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</si>
  <si>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</si>
  <si>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</si>
  <si>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</si>
  <si>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</si>
  <si>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</si>
  <si>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</si>
  <si>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</si>
  <si>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</si>
  <si>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</si>
  <si>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</si>
  <si>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</si>
  <si>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</si>
  <si>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</si>
  <si>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</si>
  <si>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</si>
  <si>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</si>
  <si>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</si>
  <si>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</si>
  <si>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</si>
  <si>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</si>
  <si>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</si>
  <si>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</si>
  <si>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</si>
  <si>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</si>
  <si>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</si>
  <si>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</si>
  <si>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</si>
  <si>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</si>
  <si>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</si>
  <si>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</si>
  <si>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</si>
  <si>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</si>
  <si>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</si>
  <si>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</si>
  <si>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</si>
  <si>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</si>
  <si>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</si>
  <si>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</si>
  <si>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</si>
  <si>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</si>
  <si>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</si>
  <si>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</si>
  <si>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</si>
  <si>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</si>
  <si>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</si>
  <si>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</si>
  <si>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</si>
  <si>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</si>
  <si>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</si>
  <si>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</si>
  <si>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</si>
  <si>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</si>
  <si>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</si>
  <si>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</si>
  <si>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</si>
  <si>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</si>
  <si>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</si>
  <si>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</si>
  <si>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</si>
  <si>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</si>
  <si>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</si>
  <si>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</si>
  <si>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</si>
  <si>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</si>
  <si>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</si>
  <si>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</si>
  <si>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</si>
  <si>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</si>
  <si>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</si>
  <si>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</si>
  <si>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</si>
  <si>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</si>
  <si>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</si>
  <si>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</si>
  <si>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</si>
  <si>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</si>
  <si>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</si>
  <si>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</si>
  <si>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</si>
  <si>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</si>
  <si>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</si>
  <si>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</si>
  <si>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</si>
  <si>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</si>
  <si>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</si>
  <si>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</si>
  <si>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</si>
  <si>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</si>
  <si>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</si>
  <si>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</si>
  <si>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</si>
  <si>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</si>
  <si>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</si>
  <si>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</si>
  <si>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</si>
  <si>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</si>
  <si>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</si>
  <si>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</si>
  <si>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</si>
  <si>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</si>
  <si>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</si>
  <si>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</si>
  <si>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</si>
  <si>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</si>
  <si>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</si>
  <si>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</si>
  <si>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</si>
  <si>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</si>
  <si>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</si>
  <si>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</si>
  <si>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</si>
  <si>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</si>
  <si>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</si>
  <si>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</si>
  <si>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</si>
  <si>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</si>
  <si>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</si>
  <si>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</si>
  <si>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</si>
  <si>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</si>
  <si>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</si>
  <si>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</si>
  <si>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</si>
  <si>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</si>
  <si>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</si>
  <si>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</si>
  <si>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</si>
  <si>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</si>
  <si>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</si>
  <si>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</si>
  <si>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</si>
  <si>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</si>
  <si>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</si>
  <si>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</si>
  <si>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</si>
  <si>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</si>
  <si>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</si>
  <si>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</si>
  <si>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</si>
  <si>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</si>
  <si>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</si>
  <si>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</si>
  <si>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</si>
  <si>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</si>
  <si>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</si>
  <si>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</si>
  <si>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</si>
  <si>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</si>
  <si>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</si>
  <si>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</si>
  <si>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</si>
  <si>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</si>
  <si>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</si>
  <si>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</si>
  <si>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</si>
  <si>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</si>
  <si>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</si>
  <si>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</si>
  <si>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</si>
  <si>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</si>
  <si>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</si>
  <si>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</si>
  <si>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</si>
  <si>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</si>
  <si>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</si>
  <si>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</si>
  <si>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</si>
  <si>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</si>
  <si>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</si>
  <si>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</si>
  <si>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</si>
  <si>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</si>
  <si>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</si>
  <si>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</si>
  <si>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</si>
  <si>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</si>
  <si>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</si>
  <si>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</si>
  <si>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</si>
  <si>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</si>
  <si>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</si>
  <si>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</si>
  <si>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</si>
  <si>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</si>
  <si>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</si>
  <si>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</si>
  <si>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</si>
  <si>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</si>
  <si>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</si>
  <si>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</si>
  <si>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</si>
  <si>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</si>
  <si>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</si>
  <si>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</si>
  <si>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</si>
  <si>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</si>
  <si>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</si>
  <si>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</si>
  <si>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</si>
  <si>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</si>
  <si>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</si>
  <si>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</si>
  <si>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</si>
  <si>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</si>
  <si>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</si>
  <si>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</si>
  <si>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</si>
  <si>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</si>
  <si>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</si>
  <si>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</si>
  <si>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</si>
  <si>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</si>
  <si>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</si>
  <si>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</si>
  <si>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</si>
  <si>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</si>
  <si>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</si>
  <si>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</si>
  <si>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</si>
  <si>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</si>
  <si>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</si>
  <si>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</si>
  <si>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</si>
  <si>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</si>
  <si>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</si>
  <si>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</si>
  <si>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</si>
  <si>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</si>
  <si>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</si>
  <si>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</si>
  <si>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</si>
  <si>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</si>
  <si>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</si>
  <si>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</si>
  <si>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</si>
  <si>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</si>
  <si>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</si>
  <si>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</si>
  <si>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</si>
  <si>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</si>
  <si>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</si>
  <si>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</si>
  <si>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</si>
  <si>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</si>
  <si>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</si>
  <si>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</si>
  <si>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</si>
  <si>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</si>
  <si>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</si>
  <si>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</si>
  <si>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</si>
  <si>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</si>
  <si>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</si>
  <si>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</si>
  <si>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</si>
  <si>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</si>
  <si>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</si>
  <si>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</si>
  <si>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</si>
  <si>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</si>
  <si>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</si>
  <si>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</si>
  <si>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</si>
  <si>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</si>
  <si>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</si>
  <si>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</si>
  <si>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</si>
  <si>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</si>
  <si>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</si>
  <si>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</si>
  <si>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</si>
  <si>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</si>
  <si>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</si>
  <si>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</si>
  <si>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</si>
  <si>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</si>
  <si>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</si>
  <si>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</si>
  <si>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</si>
  <si>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</si>
  <si>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</si>
  <si>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</si>
  <si>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</si>
  <si>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</si>
  <si>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</si>
  <si>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</si>
  <si>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</si>
  <si>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</si>
  <si>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</si>
  <si>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</si>
  <si>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</si>
  <si>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</si>
  <si>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</si>
  <si>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</si>
  <si>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</si>
  <si>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</si>
  <si>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</si>
  <si>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</si>
  <si>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</si>
  <si>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</si>
  <si>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</si>
  <si>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</si>
  <si>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</si>
  <si>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</si>
  <si>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</si>
  <si>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</si>
  <si>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</si>
  <si>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</si>
  <si>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</si>
  <si>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</si>
  <si>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</si>
  <si>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</si>
  <si>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</si>
  <si>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</si>
  <si>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</si>
  <si>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</si>
  <si>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</si>
  <si>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</si>
  <si>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</si>
  <si>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</si>
  <si>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</si>
  <si>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</si>
  <si>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</si>
  <si>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</si>
  <si>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</si>
  <si>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</si>
  <si>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</si>
  <si>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</si>
  <si>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</si>
  <si>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</si>
  <si>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</si>
  <si>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</si>
  <si>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</si>
  <si>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</si>
  <si>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</si>
  <si>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</si>
  <si>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XTX MARKETS LLP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</si>
  <si>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</si>
  <si>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</si>
  <si>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</si>
  <si>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</si>
  <si>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</si>
  <si>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</si>
  <si>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</si>
  <si>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</si>
  <si>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</si>
  <si>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2050-2070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</si>
  <si>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</si>
  <si>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</si>
  <si>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</si>
  <si>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</si>
  <si>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</si>
  <si>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</si>
  <si>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</si>
  <si>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</si>
  <si>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</si>
  <si>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</si>
  <si>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</si>
  <si>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</si>
  <si>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</si>
  <si>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</si>
  <si>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</si>
  <si>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BP EQUITIES PRIVATE LIMITED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</si>
  <si>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</si>
  <si>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</si>
  <si>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</si>
  <si>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</si>
  <si>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</si>
  <si>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</si>
  <si>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</si>
  <si>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</si>
  <si>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</si>
  <si>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</si>
  <si>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</si>
  <si>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</si>
  <si>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</si>
  <si>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</si>
  <si>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</si>
  <si>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</si>
  <si>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</si>
  <si>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</si>
  <si>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</si>
  <si>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</si>
  <si>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</si>
  <si>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</si>
  <si>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 xml:space="preserve">RITES (RITES LIMITED) </t>
  </si>
  <si>
    <t>237.5-242.5</t>
  </si>
  <si>
    <t>132-135</t>
  </si>
  <si>
    <t xml:space="preserve">HINDUNILVR 2100 CE NOV </t>
  </si>
  <si>
    <t>168-170</t>
  </si>
  <si>
    <t>SUPRBPA</t>
  </si>
  <si>
    <t>CHANDARANA SHARES &amp; STOCKS PRIVATE LIMITED</t>
  </si>
  <si>
    <t>Profit of Rs.230/-</t>
  </si>
  <si>
    <t>Profit of Rs.7.5/-</t>
  </si>
  <si>
    <t>Profit of Rs.1.75/-</t>
  </si>
  <si>
    <t>Part Profit of Rs.24/-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</si>
  <si>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</si>
  <si>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</si>
  <si>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</si>
  <si>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</si>
  <si>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</si>
  <si>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</si>
  <si>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</si>
  <si>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</si>
  <si>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</si>
  <si>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VISVEN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</si>
  <si>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</si>
  <si>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</si>
  <si>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</si>
  <si>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</si>
  <si>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</si>
  <si>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</si>
  <si>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</si>
  <si>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</si>
  <si>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11.0-12.0</t>
  </si>
  <si>
    <t>NIFTY 12450 PE 12-NOV</t>
  </si>
  <si>
    <t>Profit of Rs.14.5/-</t>
  </si>
  <si>
    <t>Loss of Rs.3.75/-</t>
  </si>
  <si>
    <t>AMFL</t>
  </si>
  <si>
    <t>NIMISH PANDE</t>
  </si>
  <si>
    <t>HIGHENE</t>
  </si>
  <si>
    <t>ALPHA LEON ENTERPRISES LLP</t>
  </si>
  <si>
    <t>OSIAJEE</t>
  </si>
  <si>
    <t>KARAN SURESHCHANDRA MAJITHIA</t>
  </si>
  <si>
    <t>SCTL</t>
  </si>
  <si>
    <t>NITU TRADING COMPANY LIMITED</t>
  </si>
  <si>
    <t>STINDIA</t>
  </si>
  <si>
    <t>BELA PROPERTIES PVT LTD</t>
  </si>
  <si>
    <t>GROVSNOR INVESTMENT FUND LIMITED</t>
  </si>
  <si>
    <t>SHILABEN SHIVAJIRAV SHAVANT</t>
  </si>
  <si>
    <t>ANANDKASHYAP</t>
  </si>
  <si>
    <t>TARINI</t>
  </si>
  <si>
    <t>KUBEIR KHERA</t>
  </si>
  <si>
    <t>DISPLAY COMMERCIAL PRIVATE LIMITED</t>
  </si>
  <si>
    <t>TOYAMIND</t>
  </si>
  <si>
    <t>TALISMAN SECURITIES PRIVATE LIMITED</t>
  </si>
  <si>
    <t>TRANWAY</t>
  </si>
  <si>
    <t>SANTA GHOSH</t>
  </si>
  <si>
    <t>ALBULA INVESTMENT FUND LTD</t>
  </si>
  <si>
    <t>DAMYANTI JIVANDAS GOKALGANDHI</t>
  </si>
  <si>
    <t>Apollo Pipes Limited</t>
  </si>
  <si>
    <t>SAGEONE INVESTMENT ADVISORSLLP SAGEONEPMS STRATEGY</t>
  </si>
  <si>
    <t>Crompt Grea Con Elec Ltd</t>
  </si>
  <si>
    <t>HDFC STANDARD LIFE INSURANCE COMPANY LIMITED</t>
  </si>
  <si>
    <t>SOCIETE GENERALE</t>
  </si>
  <si>
    <t>SBI MUTUAL FUND</t>
  </si>
  <si>
    <t>Jubilant Industries Ltd</t>
  </si>
  <si>
    <t>BHAYLALBHAI SHAMJIBHAI VAGHELA</t>
  </si>
  <si>
    <t>Nagreeka Exports Limited</t>
  </si>
  <si>
    <t>YOGESH KUMAR GAWANDE</t>
  </si>
  <si>
    <t>PVR Limited</t>
  </si>
  <si>
    <t>RBL Bank Limited</t>
  </si>
  <si>
    <t>TOWER RESEARCH CAPITAL MARKETS INDIA PRIVATE LIMITED</t>
  </si>
  <si>
    <t>TOPGAIN FINANCE PRIVATE LIMITED</t>
  </si>
  <si>
    <t>MACRITCHIE INVESTMENTS PTE LTD</t>
  </si>
  <si>
    <t>AMALFIACO LIMITED</t>
  </si>
  <si>
    <t>Sanginita Chemicals Limit</t>
  </si>
  <si>
    <t>MAHESH ATMARAM BHOIR</t>
  </si>
  <si>
    <t>Part Profit of Rs.25.5/-</t>
  </si>
  <si>
    <t>Loss of Rs.225/-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</si>
</sst>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37" xfId="0" applyFill="1" applyBorder="1" applyAlignment="1">
      <alignment horizontal="center"/>
    </xf>
    <xf numFmtId="166" fontId="0" fillId="25" borderId="37" xfId="0" applyNumberFormat="1" applyFill="1" applyBorder="1" applyAlignment="1">
      <alignment horizontal="center" vertical="center"/>
    </xf>
    <xf numFmtId="0" fontId="8" fillId="25" borderId="37" xfId="0" applyFont="1" applyFill="1" applyBorder="1" applyAlignment="1">
      <alignment horizontal="left"/>
    </xf>
    <xf numFmtId="0" fontId="47" fillId="25" borderId="37" xfId="0" applyFont="1" applyFill="1" applyBorder="1" applyAlignment="1">
      <alignment horizontal="center" vertical="center"/>
    </xf>
    <xf numFmtId="0" fontId="0" fillId="25" borderId="37" xfId="0" applyFill="1" applyBorder="1" applyAlignment="1">
      <alignment horizontal="center" vertical="center"/>
    </xf>
    <xf numFmtId="0" fontId="7" fillId="25" borderId="37" xfId="0" applyFont="1" applyFill="1" applyBorder="1" applyAlignment="1">
      <alignment horizontal="center" vertical="center"/>
    </xf>
    <xf numFmtId="2" fontId="7" fillId="25" borderId="37" xfId="0" applyNumberFormat="1" applyFont="1" applyFill="1" applyBorder="1" applyAlignment="1">
      <alignment horizontal="center" vertical="center"/>
    </xf>
    <xf numFmtId="164" fontId="7" fillId="25" borderId="37" xfId="160" applyFont="1" applyFill="1" applyBorder="1" applyAlignment="1">
      <alignment horizontal="center" vertical="center"/>
    </xf>
    <xf numFmtId="16" fontId="7" fillId="25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" fontId="47" fillId="25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44146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44146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0" t="s">
        <v>16</v>
      </c>
      <c r="B9" s="572" t="s">
        <v>17</v>
      </c>
      <c r="C9" s="572" t="s">
        <v>18</v>
      </c>
      <c r="D9" s="273" t="s">
        <v>19</v>
      </c>
      <c r="E9" s="273" t="s">
        <v>20</v>
      </c>
      <c r="F9" s="567" t="s">
        <v>21</v>
      </c>
      <c r="G9" s="568"/>
      <c r="H9" s="569"/>
      <c r="I9" s="567" t="s">
        <v>22</v>
      </c>
      <c r="J9" s="568"/>
      <c r="K9" s="569"/>
      <c r="L9" s="273"/>
      <c r="M9" s="280"/>
      <c r="N9" s="280"/>
      <c r="O9" s="280"/>
    </row>
    <row r="10" spans="1:15" ht="59.25" customHeight="1">
      <c r="A10" s="571"/>
      <c r="B10" s="573" t="s">
        <v>17</v>
      </c>
      <c r="C10" s="573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28640.05</v>
      </c>
      <c r="E11" s="302">
        <v>28423</v>
      </c>
      <c r="F11" s="314">
        <v>28049.35</v>
      </c>
      <c r="G11" s="314">
        <v>27458.649999999998</v>
      </c>
      <c r="H11" s="314">
        <v>27084.999999999996</v>
      </c>
      <c r="I11" s="314">
        <v>29013.7</v>
      </c>
      <c r="J11" s="314">
        <v>29387.350000000002</v>
      </c>
      <c r="K11" s="314">
        <v>29978.050000000003</v>
      </c>
      <c r="L11" s="301">
        <v>28796.65</v>
      </c>
      <c r="M11" s="301">
        <v>27832.3</v>
      </c>
      <c r="N11" s="318">
        <v>2016300</v>
      </c>
      <c r="O11" s="319">
        <v>4.3755095702139223E-2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12659.1</v>
      </c>
      <c r="E12" s="315">
        <v>12603.083333333334</v>
      </c>
      <c r="F12" s="316">
        <v>12538.616666666669</v>
      </c>
      <c r="G12" s="316">
        <v>12418.133333333335</v>
      </c>
      <c r="H12" s="316">
        <v>12353.66666666667</v>
      </c>
      <c r="I12" s="316">
        <v>12723.566666666668</v>
      </c>
      <c r="J12" s="316">
        <v>12788.033333333331</v>
      </c>
      <c r="K12" s="316">
        <v>12908.516666666666</v>
      </c>
      <c r="L12" s="303">
        <v>12667.55</v>
      </c>
      <c r="M12" s="303">
        <v>12482.6</v>
      </c>
      <c r="N12" s="318">
        <v>13098750</v>
      </c>
      <c r="O12" s="319">
        <v>2.8242068141275101E-2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1666.8</v>
      </c>
      <c r="E13" s="315">
        <v>1672.75</v>
      </c>
      <c r="F13" s="316">
        <v>1646.3</v>
      </c>
      <c r="G13" s="316">
        <v>1625.8</v>
      </c>
      <c r="H13" s="316">
        <v>1599.35</v>
      </c>
      <c r="I13" s="316">
        <v>1693.25</v>
      </c>
      <c r="J13" s="316">
        <v>1719.6999999999998</v>
      </c>
      <c r="K13" s="316">
        <v>1740.2</v>
      </c>
      <c r="L13" s="303">
        <v>1699.2</v>
      </c>
      <c r="M13" s="303">
        <v>1652.25</v>
      </c>
      <c r="N13" s="318">
        <v>1833500</v>
      </c>
      <c r="O13" s="319">
        <v>2.0027816411682893E-2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361</v>
      </c>
      <c r="E14" s="315">
        <v>360.88333333333338</v>
      </c>
      <c r="F14" s="316">
        <v>354.11666666666679</v>
      </c>
      <c r="G14" s="316">
        <v>347.23333333333341</v>
      </c>
      <c r="H14" s="316">
        <v>340.46666666666681</v>
      </c>
      <c r="I14" s="316">
        <v>367.76666666666677</v>
      </c>
      <c r="J14" s="316">
        <v>374.5333333333333</v>
      </c>
      <c r="K14" s="316">
        <v>381.41666666666674</v>
      </c>
      <c r="L14" s="303">
        <v>367.65</v>
      </c>
      <c r="M14" s="303">
        <v>354</v>
      </c>
      <c r="N14" s="318">
        <v>18382000</v>
      </c>
      <c r="O14" s="319">
        <v>-5.5182860852629302E-3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368.4</v>
      </c>
      <c r="E15" s="315">
        <v>369.84999999999997</v>
      </c>
      <c r="F15" s="316">
        <v>363.79999999999995</v>
      </c>
      <c r="G15" s="316">
        <v>359.2</v>
      </c>
      <c r="H15" s="316">
        <v>353.15</v>
      </c>
      <c r="I15" s="316">
        <v>374.44999999999993</v>
      </c>
      <c r="J15" s="316">
        <v>380.5</v>
      </c>
      <c r="K15" s="316">
        <v>385.09999999999991</v>
      </c>
      <c r="L15" s="303">
        <v>375.9</v>
      </c>
      <c r="M15" s="303">
        <v>365.25</v>
      </c>
      <c r="N15" s="318">
        <v>49065000</v>
      </c>
      <c r="O15" s="319">
        <v>1.7865346332499618E-3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830.8</v>
      </c>
      <c r="E16" s="315">
        <v>827.91666666666663</v>
      </c>
      <c r="F16" s="316">
        <v>820.98333333333323</v>
      </c>
      <c r="G16" s="316">
        <v>811.16666666666663</v>
      </c>
      <c r="H16" s="316">
        <v>804.23333333333323</v>
      </c>
      <c r="I16" s="316">
        <v>837.73333333333323</v>
      </c>
      <c r="J16" s="316">
        <v>844.66666666666663</v>
      </c>
      <c r="K16" s="316">
        <v>854.48333333333323</v>
      </c>
      <c r="L16" s="303">
        <v>834.85</v>
      </c>
      <c r="M16" s="303">
        <v>818.1</v>
      </c>
      <c r="N16" s="318">
        <v>1075000</v>
      </c>
      <c r="O16" s="319">
        <v>-4.2742653606411399E-2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250.65</v>
      </c>
      <c r="E17" s="315">
        <v>251.91666666666666</v>
      </c>
      <c r="F17" s="316">
        <v>247.33333333333331</v>
      </c>
      <c r="G17" s="316">
        <v>244.01666666666665</v>
      </c>
      <c r="H17" s="316">
        <v>239.43333333333331</v>
      </c>
      <c r="I17" s="316">
        <v>255.23333333333332</v>
      </c>
      <c r="J17" s="316">
        <v>259.81666666666661</v>
      </c>
      <c r="K17" s="316">
        <v>263.13333333333333</v>
      </c>
      <c r="L17" s="303">
        <v>256.5</v>
      </c>
      <c r="M17" s="303">
        <v>248.6</v>
      </c>
      <c r="N17" s="318">
        <v>14778000</v>
      </c>
      <c r="O17" s="319">
        <v>-5.1049894047389716E-2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2042.15</v>
      </c>
      <c r="E18" s="315">
        <v>2043.5333333333335</v>
      </c>
      <c r="F18" s="316">
        <v>1991.666666666667</v>
      </c>
      <c r="G18" s="316">
        <v>1941.1833333333334</v>
      </c>
      <c r="H18" s="316">
        <v>1889.3166666666668</v>
      </c>
      <c r="I18" s="316">
        <v>2094.0166666666673</v>
      </c>
      <c r="J18" s="316">
        <v>2145.8833333333332</v>
      </c>
      <c r="K18" s="316">
        <v>2196.3666666666672</v>
      </c>
      <c r="L18" s="303">
        <v>2095.4</v>
      </c>
      <c r="M18" s="303">
        <v>1993.05</v>
      </c>
      <c r="N18" s="318">
        <v>2710500</v>
      </c>
      <c r="O18" s="319">
        <v>0.32510388658029821</v>
      </c>
    </row>
    <row r="19" spans="1:15" ht="15">
      <c r="A19" s="276">
        <v>9</v>
      </c>
      <c r="B19" s="386" t="s">
        <v>44</v>
      </c>
      <c r="C19" s="276" t="s">
        <v>48</v>
      </c>
      <c r="D19" s="315">
        <v>164.35</v>
      </c>
      <c r="E19" s="315">
        <v>162.33333333333334</v>
      </c>
      <c r="F19" s="316">
        <v>159.86666666666667</v>
      </c>
      <c r="G19" s="316">
        <v>155.38333333333333</v>
      </c>
      <c r="H19" s="316">
        <v>152.91666666666666</v>
      </c>
      <c r="I19" s="316">
        <v>166.81666666666669</v>
      </c>
      <c r="J19" s="316">
        <v>169.28333333333333</v>
      </c>
      <c r="K19" s="316">
        <v>173.76666666666671</v>
      </c>
      <c r="L19" s="303">
        <v>164.8</v>
      </c>
      <c r="M19" s="303">
        <v>157.85</v>
      </c>
      <c r="N19" s="318">
        <v>8925000</v>
      </c>
      <c r="O19" s="319">
        <v>4.3249561659848043E-2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90.9</v>
      </c>
      <c r="E20" s="315">
        <v>89.25</v>
      </c>
      <c r="F20" s="316">
        <v>86.35</v>
      </c>
      <c r="G20" s="316">
        <v>81.8</v>
      </c>
      <c r="H20" s="316">
        <v>78.899999999999991</v>
      </c>
      <c r="I20" s="316">
        <v>93.8</v>
      </c>
      <c r="J20" s="316">
        <v>96.7</v>
      </c>
      <c r="K20" s="316">
        <v>101.25</v>
      </c>
      <c r="L20" s="303">
        <v>92.15</v>
      </c>
      <c r="M20" s="303">
        <v>84.7</v>
      </c>
      <c r="N20" s="318">
        <v>30393000</v>
      </c>
      <c r="O20" s="319">
        <v>-0.16036797613127798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2209.65</v>
      </c>
      <c r="E21" s="315">
        <v>2216.4166666666665</v>
      </c>
      <c r="F21" s="316">
        <v>2189.333333333333</v>
      </c>
      <c r="G21" s="316">
        <v>2169.0166666666664</v>
      </c>
      <c r="H21" s="316">
        <v>2141.9333333333329</v>
      </c>
      <c r="I21" s="316">
        <v>2236.7333333333331</v>
      </c>
      <c r="J21" s="316">
        <v>2263.8166666666662</v>
      </c>
      <c r="K21" s="316">
        <v>2284.1333333333332</v>
      </c>
      <c r="L21" s="303">
        <v>2243.5</v>
      </c>
      <c r="M21" s="303">
        <v>2196.1</v>
      </c>
      <c r="N21" s="318">
        <v>3270300</v>
      </c>
      <c r="O21" s="319">
        <v>-3.0591373943975101E-2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760.45</v>
      </c>
      <c r="E22" s="315">
        <v>768.48333333333323</v>
      </c>
      <c r="F22" s="316">
        <v>744.41666666666652</v>
      </c>
      <c r="G22" s="316">
        <v>728.38333333333333</v>
      </c>
      <c r="H22" s="316">
        <v>704.31666666666661</v>
      </c>
      <c r="I22" s="316">
        <v>784.51666666666642</v>
      </c>
      <c r="J22" s="316">
        <v>808.58333333333326</v>
      </c>
      <c r="K22" s="316">
        <v>824.61666666666633</v>
      </c>
      <c r="L22" s="303">
        <v>792.55</v>
      </c>
      <c r="M22" s="303">
        <v>752.45</v>
      </c>
      <c r="N22" s="318">
        <v>13430300</v>
      </c>
      <c r="O22" s="319">
        <v>2.2213427002424183E-2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586.04999999999995</v>
      </c>
      <c r="E23" s="315">
        <v>581.70000000000005</v>
      </c>
      <c r="F23" s="316">
        <v>573.05000000000007</v>
      </c>
      <c r="G23" s="316">
        <v>560.05000000000007</v>
      </c>
      <c r="H23" s="316">
        <v>551.40000000000009</v>
      </c>
      <c r="I23" s="316">
        <v>594.70000000000005</v>
      </c>
      <c r="J23" s="316">
        <v>603.35000000000014</v>
      </c>
      <c r="K23" s="316">
        <v>616.35</v>
      </c>
      <c r="L23" s="303">
        <v>590.35</v>
      </c>
      <c r="M23" s="303">
        <v>568.70000000000005</v>
      </c>
      <c r="N23" s="318">
        <v>55545600</v>
      </c>
      <c r="O23" s="319">
        <v>3.5850154410777428E-2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3010.8</v>
      </c>
      <c r="E24" s="315">
        <v>3004.3333333333335</v>
      </c>
      <c r="F24" s="316">
        <v>2982.666666666667</v>
      </c>
      <c r="G24" s="316">
        <v>2954.5333333333333</v>
      </c>
      <c r="H24" s="316">
        <v>2932.8666666666668</v>
      </c>
      <c r="I24" s="316">
        <v>3032.4666666666672</v>
      </c>
      <c r="J24" s="316">
        <v>3054.1333333333341</v>
      </c>
      <c r="K24" s="316">
        <v>3082.2666666666673</v>
      </c>
      <c r="L24" s="303">
        <v>3026</v>
      </c>
      <c r="M24" s="303">
        <v>2976.2</v>
      </c>
      <c r="N24" s="318">
        <v>1935250</v>
      </c>
      <c r="O24" s="319">
        <v>-1.4387573211102622E-2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6710.5</v>
      </c>
      <c r="E25" s="315">
        <v>6598.8</v>
      </c>
      <c r="F25" s="316">
        <v>6433.9000000000005</v>
      </c>
      <c r="G25" s="316">
        <v>6157.3</v>
      </c>
      <c r="H25" s="316">
        <v>5992.4000000000005</v>
      </c>
      <c r="I25" s="316">
        <v>6875.4000000000005</v>
      </c>
      <c r="J25" s="316">
        <v>7040.3</v>
      </c>
      <c r="K25" s="316">
        <v>7316.9000000000005</v>
      </c>
      <c r="L25" s="303">
        <v>6763.7</v>
      </c>
      <c r="M25" s="303">
        <v>6322.2</v>
      </c>
      <c r="N25" s="318">
        <v>1210375</v>
      </c>
      <c r="O25" s="319">
        <v>2.7374005305039788E-2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4191.6000000000004</v>
      </c>
      <c r="E26" s="315">
        <v>4094.8166666666662</v>
      </c>
      <c r="F26" s="316">
        <v>3965.9333333333325</v>
      </c>
      <c r="G26" s="316">
        <v>3740.2666666666664</v>
      </c>
      <c r="H26" s="316">
        <v>3611.3833333333328</v>
      </c>
      <c r="I26" s="316">
        <v>4320.4833333333318</v>
      </c>
      <c r="J26" s="316">
        <v>4449.3666666666668</v>
      </c>
      <c r="K26" s="316">
        <v>4675.0333333333319</v>
      </c>
      <c r="L26" s="303">
        <v>4223.7</v>
      </c>
      <c r="M26" s="303">
        <v>3869.15</v>
      </c>
      <c r="N26" s="318">
        <v>5742000</v>
      </c>
      <c r="O26" s="319">
        <v>7.427502338634237E-2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1476.6</v>
      </c>
      <c r="E27" s="315">
        <v>1473.7666666666667</v>
      </c>
      <c r="F27" s="316">
        <v>1446.3333333333333</v>
      </c>
      <c r="G27" s="316">
        <v>1416.0666666666666</v>
      </c>
      <c r="H27" s="316">
        <v>1388.6333333333332</v>
      </c>
      <c r="I27" s="316">
        <v>1504.0333333333333</v>
      </c>
      <c r="J27" s="316">
        <v>1531.4666666666667</v>
      </c>
      <c r="K27" s="316">
        <v>1561.7333333333333</v>
      </c>
      <c r="L27" s="303">
        <v>1501.2</v>
      </c>
      <c r="M27" s="303">
        <v>1443.5</v>
      </c>
      <c r="N27" s="318">
        <v>2072000</v>
      </c>
      <c r="O27" s="319">
        <v>2.3219814241486067E-3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346.25</v>
      </c>
      <c r="E28" s="315">
        <v>345.63333333333338</v>
      </c>
      <c r="F28" s="316">
        <v>335.96666666666675</v>
      </c>
      <c r="G28" s="316">
        <v>325.68333333333339</v>
      </c>
      <c r="H28" s="316">
        <v>316.01666666666677</v>
      </c>
      <c r="I28" s="316">
        <v>355.91666666666674</v>
      </c>
      <c r="J28" s="316">
        <v>365.58333333333337</v>
      </c>
      <c r="K28" s="316">
        <v>375.86666666666673</v>
      </c>
      <c r="L28" s="303">
        <v>355.3</v>
      </c>
      <c r="M28" s="303">
        <v>335.35</v>
      </c>
      <c r="N28" s="318">
        <v>14997600</v>
      </c>
      <c r="O28" s="319">
        <v>9.7326484920321352E-2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48.45</v>
      </c>
      <c r="E29" s="315">
        <v>48.050000000000004</v>
      </c>
      <c r="F29" s="316">
        <v>47.050000000000011</v>
      </c>
      <c r="G29" s="316">
        <v>45.650000000000006</v>
      </c>
      <c r="H29" s="316">
        <v>44.650000000000013</v>
      </c>
      <c r="I29" s="316">
        <v>49.45000000000001</v>
      </c>
      <c r="J29" s="316">
        <v>50.449999999999996</v>
      </c>
      <c r="K29" s="316">
        <v>51.850000000000009</v>
      </c>
      <c r="L29" s="303">
        <v>49.05</v>
      </c>
      <c r="M29" s="303">
        <v>46.65</v>
      </c>
      <c r="N29" s="318">
        <v>51919900</v>
      </c>
      <c r="O29" s="319">
        <v>7.1304179167302875E-2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1369.3</v>
      </c>
      <c r="E30" s="315">
        <v>1375.05</v>
      </c>
      <c r="F30" s="316">
        <v>1357.05</v>
      </c>
      <c r="G30" s="316">
        <v>1344.8</v>
      </c>
      <c r="H30" s="316">
        <v>1326.8</v>
      </c>
      <c r="I30" s="316">
        <v>1387.3</v>
      </c>
      <c r="J30" s="316">
        <v>1405.3</v>
      </c>
      <c r="K30" s="316">
        <v>1417.55</v>
      </c>
      <c r="L30" s="303">
        <v>1393.05</v>
      </c>
      <c r="M30" s="303">
        <v>1362.8</v>
      </c>
      <c r="N30" s="318">
        <v>1051600</v>
      </c>
      <c r="O30" s="319">
        <v>-0.2056501869547154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95.7</v>
      </c>
      <c r="E31" s="315">
        <v>94.766666666666666</v>
      </c>
      <c r="F31" s="316">
        <v>92.833333333333329</v>
      </c>
      <c r="G31" s="316">
        <v>89.966666666666669</v>
      </c>
      <c r="H31" s="316">
        <v>88.033333333333331</v>
      </c>
      <c r="I31" s="316">
        <v>97.633333333333326</v>
      </c>
      <c r="J31" s="316">
        <v>99.566666666666663</v>
      </c>
      <c r="K31" s="316">
        <v>102.43333333333332</v>
      </c>
      <c r="L31" s="303">
        <v>96.7</v>
      </c>
      <c r="M31" s="303">
        <v>91.9</v>
      </c>
      <c r="N31" s="318">
        <v>31813600</v>
      </c>
      <c r="O31" s="319">
        <v>-1.5058823529411765E-2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644.35</v>
      </c>
      <c r="E32" s="315">
        <v>645.7833333333333</v>
      </c>
      <c r="F32" s="316">
        <v>638.96666666666658</v>
      </c>
      <c r="G32" s="316">
        <v>633.58333333333326</v>
      </c>
      <c r="H32" s="316">
        <v>626.76666666666654</v>
      </c>
      <c r="I32" s="316">
        <v>651.16666666666663</v>
      </c>
      <c r="J32" s="316">
        <v>657.98333333333323</v>
      </c>
      <c r="K32" s="316">
        <v>663.36666666666667</v>
      </c>
      <c r="L32" s="303">
        <v>652.6</v>
      </c>
      <c r="M32" s="303">
        <v>640.4</v>
      </c>
      <c r="N32" s="318">
        <v>3487000</v>
      </c>
      <c r="O32" s="319">
        <v>-6.2961868164351162E-2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521.25</v>
      </c>
      <c r="E33" s="315">
        <v>519.61666666666667</v>
      </c>
      <c r="F33" s="316">
        <v>497.7833333333333</v>
      </c>
      <c r="G33" s="316">
        <v>474.31666666666661</v>
      </c>
      <c r="H33" s="316">
        <v>452.48333333333323</v>
      </c>
      <c r="I33" s="316">
        <v>543.08333333333337</v>
      </c>
      <c r="J33" s="316">
        <v>564.91666666666663</v>
      </c>
      <c r="K33" s="316">
        <v>588.38333333333344</v>
      </c>
      <c r="L33" s="303">
        <v>541.45000000000005</v>
      </c>
      <c r="M33" s="303">
        <v>496.15</v>
      </c>
      <c r="N33" s="318">
        <v>5922000</v>
      </c>
      <c r="O33" s="319">
        <v>4.0042149631190724E-2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467.9</v>
      </c>
      <c r="E34" s="315">
        <v>469.31666666666666</v>
      </c>
      <c r="F34" s="316">
        <v>463.83333333333331</v>
      </c>
      <c r="G34" s="316">
        <v>459.76666666666665</v>
      </c>
      <c r="H34" s="316">
        <v>454.2833333333333</v>
      </c>
      <c r="I34" s="316">
        <v>473.38333333333333</v>
      </c>
      <c r="J34" s="316">
        <v>478.86666666666667</v>
      </c>
      <c r="K34" s="316">
        <v>482.93333333333334</v>
      </c>
      <c r="L34" s="303">
        <v>474.8</v>
      </c>
      <c r="M34" s="303">
        <v>465.25</v>
      </c>
      <c r="N34" s="318">
        <v>96796194</v>
      </c>
      <c r="O34" s="319">
        <v>-1.2370394152864077E-2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28.4</v>
      </c>
      <c r="E35" s="315">
        <v>28.283333333333331</v>
      </c>
      <c r="F35" s="316">
        <v>28.016666666666662</v>
      </c>
      <c r="G35" s="316">
        <v>27.633333333333329</v>
      </c>
      <c r="H35" s="316">
        <v>27.36666666666666</v>
      </c>
      <c r="I35" s="316">
        <v>28.666666666666664</v>
      </c>
      <c r="J35" s="316">
        <v>28.93333333333333</v>
      </c>
      <c r="K35" s="316">
        <v>29.316666666666666</v>
      </c>
      <c r="L35" s="303">
        <v>28.55</v>
      </c>
      <c r="M35" s="303">
        <v>27.9</v>
      </c>
      <c r="N35" s="318">
        <v>71568000</v>
      </c>
      <c r="O35" s="319">
        <v>2.2502250225022502E-2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406.2</v>
      </c>
      <c r="E36" s="315">
        <v>407.55</v>
      </c>
      <c r="F36" s="316">
        <v>397.15000000000003</v>
      </c>
      <c r="G36" s="316">
        <v>388.1</v>
      </c>
      <c r="H36" s="316">
        <v>377.70000000000005</v>
      </c>
      <c r="I36" s="316">
        <v>416.6</v>
      </c>
      <c r="J36" s="316">
        <v>427</v>
      </c>
      <c r="K36" s="316">
        <v>436.05</v>
      </c>
      <c r="L36" s="303">
        <v>417.95</v>
      </c>
      <c r="M36" s="303">
        <v>398.5</v>
      </c>
      <c r="N36" s="318">
        <v>12137100</v>
      </c>
      <c r="O36" s="319">
        <v>2.8254091971940763E-2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12060.1</v>
      </c>
      <c r="E37" s="315">
        <v>11950.316666666666</v>
      </c>
      <c r="F37" s="316">
        <v>11789.333333333332</v>
      </c>
      <c r="G37" s="316">
        <v>11518.566666666666</v>
      </c>
      <c r="H37" s="316">
        <v>11357.583333333332</v>
      </c>
      <c r="I37" s="316">
        <v>12221.083333333332</v>
      </c>
      <c r="J37" s="316">
        <v>12382.066666666666</v>
      </c>
      <c r="K37" s="316">
        <v>12652.833333333332</v>
      </c>
      <c r="L37" s="303">
        <v>12111.3</v>
      </c>
      <c r="M37" s="303">
        <v>11679.55</v>
      </c>
      <c r="N37" s="318">
        <v>187300</v>
      </c>
      <c r="O37" s="319">
        <v>-9.7805974094633888E-3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383</v>
      </c>
      <c r="E38" s="315">
        <v>380.40000000000003</v>
      </c>
      <c r="F38" s="316">
        <v>375.15000000000009</v>
      </c>
      <c r="G38" s="316">
        <v>367.30000000000007</v>
      </c>
      <c r="H38" s="316">
        <v>362.05000000000013</v>
      </c>
      <c r="I38" s="316">
        <v>388.25000000000006</v>
      </c>
      <c r="J38" s="316">
        <v>393.49999999999994</v>
      </c>
      <c r="K38" s="316">
        <v>401.35</v>
      </c>
      <c r="L38" s="303">
        <v>385.65</v>
      </c>
      <c r="M38" s="303">
        <v>372.55</v>
      </c>
      <c r="N38" s="318">
        <v>19510200</v>
      </c>
      <c r="O38" s="319">
        <v>-6.7372225090345891E-2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3516.45</v>
      </c>
      <c r="E39" s="315">
        <v>3513.0333333333328</v>
      </c>
      <c r="F39" s="316">
        <v>3451.1166666666659</v>
      </c>
      <c r="G39" s="316">
        <v>3385.7833333333328</v>
      </c>
      <c r="H39" s="316">
        <v>3323.8666666666659</v>
      </c>
      <c r="I39" s="316">
        <v>3578.3666666666659</v>
      </c>
      <c r="J39" s="316">
        <v>3640.2833333333328</v>
      </c>
      <c r="K39" s="316">
        <v>3705.6166666666659</v>
      </c>
      <c r="L39" s="303">
        <v>3574.95</v>
      </c>
      <c r="M39" s="303">
        <v>3447.7</v>
      </c>
      <c r="N39" s="318">
        <v>1498600</v>
      </c>
      <c r="O39" s="319">
        <v>0.14519333639003515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410.2</v>
      </c>
      <c r="E40" s="315">
        <v>419.35000000000008</v>
      </c>
      <c r="F40" s="316">
        <v>397.20000000000016</v>
      </c>
      <c r="G40" s="316">
        <v>384.2000000000001</v>
      </c>
      <c r="H40" s="316">
        <v>362.05000000000018</v>
      </c>
      <c r="I40" s="316">
        <v>432.35000000000014</v>
      </c>
      <c r="J40" s="316">
        <v>454.50000000000011</v>
      </c>
      <c r="K40" s="316">
        <v>467.50000000000011</v>
      </c>
      <c r="L40" s="303">
        <v>441.5</v>
      </c>
      <c r="M40" s="303">
        <v>406.35</v>
      </c>
      <c r="N40" s="318">
        <v>6617600</v>
      </c>
      <c r="O40" s="319">
        <v>3.1196434693177923E-2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96.6</v>
      </c>
      <c r="E41" s="315">
        <v>95.899999999999991</v>
      </c>
      <c r="F41" s="316">
        <v>93.699999999999989</v>
      </c>
      <c r="G41" s="316">
        <v>90.8</v>
      </c>
      <c r="H41" s="316">
        <v>88.6</v>
      </c>
      <c r="I41" s="316">
        <v>98.799999999999983</v>
      </c>
      <c r="J41" s="316">
        <v>101</v>
      </c>
      <c r="K41" s="316">
        <v>103.89999999999998</v>
      </c>
      <c r="L41" s="303">
        <v>98.1</v>
      </c>
      <c r="M41" s="303">
        <v>93</v>
      </c>
      <c r="N41" s="318">
        <v>17919800</v>
      </c>
      <c r="O41" s="319">
        <v>0.12433022549597822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312.60000000000002</v>
      </c>
      <c r="E42" s="315">
        <v>312.2166666666667</v>
      </c>
      <c r="F42" s="316">
        <v>302.68333333333339</v>
      </c>
      <c r="G42" s="316">
        <v>292.76666666666671</v>
      </c>
      <c r="H42" s="316">
        <v>283.23333333333341</v>
      </c>
      <c r="I42" s="316">
        <v>322.13333333333338</v>
      </c>
      <c r="J42" s="316">
        <v>331.66666666666669</v>
      </c>
      <c r="K42" s="316">
        <v>341.58333333333337</v>
      </c>
      <c r="L42" s="303">
        <v>321.75</v>
      </c>
      <c r="M42" s="303">
        <v>302.3</v>
      </c>
      <c r="N42" s="318">
        <v>5510000</v>
      </c>
      <c r="O42" s="319">
        <v>-0.11307847082494969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720.3</v>
      </c>
      <c r="E43" s="315">
        <v>733.08333333333337</v>
      </c>
      <c r="F43" s="316">
        <v>694.36666666666679</v>
      </c>
      <c r="G43" s="316">
        <v>668.43333333333339</v>
      </c>
      <c r="H43" s="316">
        <v>629.71666666666681</v>
      </c>
      <c r="I43" s="316">
        <v>759.01666666666677</v>
      </c>
      <c r="J43" s="316">
        <v>797.73333333333323</v>
      </c>
      <c r="K43" s="316">
        <v>823.66666666666674</v>
      </c>
      <c r="L43" s="303">
        <v>771.8</v>
      </c>
      <c r="M43" s="303">
        <v>707.15</v>
      </c>
      <c r="N43" s="318">
        <v>20403500</v>
      </c>
      <c r="O43" s="319">
        <v>3.5495150755426537E-2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124.35</v>
      </c>
      <c r="E44" s="315">
        <v>123.11666666666667</v>
      </c>
      <c r="F44" s="316">
        <v>121.33333333333334</v>
      </c>
      <c r="G44" s="316">
        <v>118.31666666666666</v>
      </c>
      <c r="H44" s="316">
        <v>116.53333333333333</v>
      </c>
      <c r="I44" s="316">
        <v>126.13333333333335</v>
      </c>
      <c r="J44" s="316">
        <v>127.91666666666669</v>
      </c>
      <c r="K44" s="316">
        <v>130.93333333333337</v>
      </c>
      <c r="L44" s="303">
        <v>124.9</v>
      </c>
      <c r="M44" s="303">
        <v>120.1</v>
      </c>
      <c r="N44" s="318">
        <v>33326900</v>
      </c>
      <c r="O44" s="319">
        <v>-8.0959222562026548E-2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2229.75</v>
      </c>
      <c r="E45" s="315">
        <v>2264.2000000000003</v>
      </c>
      <c r="F45" s="316">
        <v>2180.5500000000006</v>
      </c>
      <c r="G45" s="316">
        <v>2131.3500000000004</v>
      </c>
      <c r="H45" s="316">
        <v>2047.7000000000007</v>
      </c>
      <c r="I45" s="316">
        <v>2313.4000000000005</v>
      </c>
      <c r="J45" s="316">
        <v>2397.0500000000002</v>
      </c>
      <c r="K45" s="316">
        <v>2446.2500000000005</v>
      </c>
      <c r="L45" s="303">
        <v>2347.85</v>
      </c>
      <c r="M45" s="303">
        <v>2215</v>
      </c>
      <c r="N45" s="318">
        <v>613500</v>
      </c>
      <c r="O45" s="319">
        <v>1.2376237623762377E-2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1473.35</v>
      </c>
      <c r="E46" s="315">
        <v>1487.8499999999997</v>
      </c>
      <c r="F46" s="316">
        <v>1455.6499999999994</v>
      </c>
      <c r="G46" s="316">
        <v>1437.9499999999998</v>
      </c>
      <c r="H46" s="316">
        <v>1405.7499999999995</v>
      </c>
      <c r="I46" s="316">
        <v>1505.5499999999993</v>
      </c>
      <c r="J46" s="316">
        <v>1537.7499999999995</v>
      </c>
      <c r="K46" s="316">
        <v>1555.4499999999991</v>
      </c>
      <c r="L46" s="303">
        <v>1520.05</v>
      </c>
      <c r="M46" s="303">
        <v>1470.15</v>
      </c>
      <c r="N46" s="318">
        <v>2913400</v>
      </c>
      <c r="O46" s="319">
        <v>7.5042362624061967E-3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386.8</v>
      </c>
      <c r="E47" s="315">
        <v>383.81666666666666</v>
      </c>
      <c r="F47" s="316">
        <v>379.73333333333335</v>
      </c>
      <c r="G47" s="316">
        <v>372.66666666666669</v>
      </c>
      <c r="H47" s="316">
        <v>368.58333333333337</v>
      </c>
      <c r="I47" s="316">
        <v>390.88333333333333</v>
      </c>
      <c r="J47" s="316">
        <v>394.9666666666667</v>
      </c>
      <c r="K47" s="316">
        <v>402.0333333333333</v>
      </c>
      <c r="L47" s="303">
        <v>387.9</v>
      </c>
      <c r="M47" s="303">
        <v>376.75</v>
      </c>
      <c r="N47" s="318">
        <v>6317646</v>
      </c>
      <c r="O47" s="319">
        <v>-6.3267670915411356E-2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456.35</v>
      </c>
      <c r="E48" s="315">
        <v>458.9666666666667</v>
      </c>
      <c r="F48" s="316">
        <v>451.18333333333339</v>
      </c>
      <c r="G48" s="316">
        <v>446.01666666666671</v>
      </c>
      <c r="H48" s="316">
        <v>438.23333333333341</v>
      </c>
      <c r="I48" s="316">
        <v>464.13333333333338</v>
      </c>
      <c r="J48" s="316">
        <v>471.91666666666669</v>
      </c>
      <c r="K48" s="316">
        <v>477.08333333333337</v>
      </c>
      <c r="L48" s="303">
        <v>466.75</v>
      </c>
      <c r="M48" s="303">
        <v>453.8</v>
      </c>
      <c r="N48" s="318">
        <v>1562400</v>
      </c>
      <c r="O48" s="319">
        <v>3.1695721077654518E-2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513.79999999999995</v>
      </c>
      <c r="E49" s="315">
        <v>517.9666666666667</v>
      </c>
      <c r="F49" s="316">
        <v>506.58333333333337</v>
      </c>
      <c r="G49" s="316">
        <v>499.36666666666667</v>
      </c>
      <c r="H49" s="316">
        <v>487.98333333333335</v>
      </c>
      <c r="I49" s="316">
        <v>525.18333333333339</v>
      </c>
      <c r="J49" s="316">
        <v>536.56666666666661</v>
      </c>
      <c r="K49" s="316">
        <v>543.78333333333342</v>
      </c>
      <c r="L49" s="303">
        <v>529.35</v>
      </c>
      <c r="M49" s="303">
        <v>510.75</v>
      </c>
      <c r="N49" s="318">
        <v>12286250</v>
      </c>
      <c r="O49" s="319">
        <v>3.3326324642556769E-2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3278.35</v>
      </c>
      <c r="E50" s="315">
        <v>3323.6666666666665</v>
      </c>
      <c r="F50" s="316">
        <v>3209.7833333333328</v>
      </c>
      <c r="G50" s="316">
        <v>3141.2166666666662</v>
      </c>
      <c r="H50" s="316">
        <v>3027.3333333333326</v>
      </c>
      <c r="I50" s="316">
        <v>3392.2333333333331</v>
      </c>
      <c r="J50" s="316">
        <v>3506.1166666666672</v>
      </c>
      <c r="K50" s="316">
        <v>3574.6833333333334</v>
      </c>
      <c r="L50" s="303">
        <v>3437.55</v>
      </c>
      <c r="M50" s="303">
        <v>3255.1</v>
      </c>
      <c r="N50" s="318">
        <v>3028600</v>
      </c>
      <c r="O50" s="319">
        <v>1.3384193267750786E-2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181.3</v>
      </c>
      <c r="E51" s="315">
        <v>178.76666666666665</v>
      </c>
      <c r="F51" s="316">
        <v>174.93333333333331</v>
      </c>
      <c r="G51" s="316">
        <v>168.56666666666666</v>
      </c>
      <c r="H51" s="316">
        <v>164.73333333333332</v>
      </c>
      <c r="I51" s="316">
        <v>185.1333333333333</v>
      </c>
      <c r="J51" s="316">
        <v>188.96666666666667</v>
      </c>
      <c r="K51" s="316">
        <v>195.33333333333329</v>
      </c>
      <c r="L51" s="303">
        <v>182.6</v>
      </c>
      <c r="M51" s="303">
        <v>172.4</v>
      </c>
      <c r="N51" s="318">
        <v>29848500</v>
      </c>
      <c r="O51" s="319">
        <v>7.2572038420490925E-2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4717.8500000000004</v>
      </c>
      <c r="E52" s="315">
        <v>4761.9666666666672</v>
      </c>
      <c r="F52" s="316">
        <v>4647.9333333333343</v>
      </c>
      <c r="G52" s="316">
        <v>4578.0166666666673</v>
      </c>
      <c r="H52" s="316">
        <v>4463.9833333333345</v>
      </c>
      <c r="I52" s="316">
        <v>4831.8833333333341</v>
      </c>
      <c r="J52" s="316">
        <v>4945.916666666667</v>
      </c>
      <c r="K52" s="316">
        <v>5015.8333333333339</v>
      </c>
      <c r="L52" s="303">
        <v>4876</v>
      </c>
      <c r="M52" s="303">
        <v>4692.05</v>
      </c>
      <c r="N52" s="318">
        <v>3432125</v>
      </c>
      <c r="O52" s="319">
        <v>-2.3979944046797225E-3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2242.0500000000002</v>
      </c>
      <c r="E53" s="315">
        <v>2233.0166666666669</v>
      </c>
      <c r="F53" s="316">
        <v>2204.0333333333338</v>
      </c>
      <c r="G53" s="316">
        <v>2166.0166666666669</v>
      </c>
      <c r="H53" s="316">
        <v>2137.0333333333338</v>
      </c>
      <c r="I53" s="316">
        <v>2271.0333333333338</v>
      </c>
      <c r="J53" s="316">
        <v>2300.0166666666664</v>
      </c>
      <c r="K53" s="316">
        <v>2338.0333333333338</v>
      </c>
      <c r="L53" s="303">
        <v>2262</v>
      </c>
      <c r="M53" s="303">
        <v>2195</v>
      </c>
      <c r="N53" s="318">
        <v>2181200</v>
      </c>
      <c r="O53" s="319">
        <v>-3.2147849044882743E-2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1340</v>
      </c>
      <c r="E54" s="315">
        <v>1344.1166666666668</v>
      </c>
      <c r="F54" s="316">
        <v>1321.5833333333335</v>
      </c>
      <c r="G54" s="316">
        <v>1303.1666666666667</v>
      </c>
      <c r="H54" s="316">
        <v>1280.6333333333334</v>
      </c>
      <c r="I54" s="316">
        <v>1362.5333333333335</v>
      </c>
      <c r="J54" s="316">
        <v>1385.0666666666668</v>
      </c>
      <c r="K54" s="316">
        <v>1403.4833333333336</v>
      </c>
      <c r="L54" s="303">
        <v>1366.65</v>
      </c>
      <c r="M54" s="303">
        <v>1325.7</v>
      </c>
      <c r="N54" s="318">
        <v>2488200</v>
      </c>
      <c r="O54" s="319">
        <v>-6.5289256198347106E-2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163.15</v>
      </c>
      <c r="E55" s="315">
        <v>165.1</v>
      </c>
      <c r="F55" s="316">
        <v>160.25</v>
      </c>
      <c r="G55" s="316">
        <v>157.35</v>
      </c>
      <c r="H55" s="316">
        <v>152.5</v>
      </c>
      <c r="I55" s="316">
        <v>168</v>
      </c>
      <c r="J55" s="316">
        <v>172.84999999999997</v>
      </c>
      <c r="K55" s="316">
        <v>175.75</v>
      </c>
      <c r="L55" s="303">
        <v>169.95</v>
      </c>
      <c r="M55" s="303">
        <v>162.19999999999999</v>
      </c>
      <c r="N55" s="318">
        <v>12477600</v>
      </c>
      <c r="O55" s="319">
        <v>6.9423017587164459E-2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58.95</v>
      </c>
      <c r="E56" s="315">
        <v>58.166666666666664</v>
      </c>
      <c r="F56" s="316">
        <v>57.033333333333331</v>
      </c>
      <c r="G56" s="316">
        <v>55.116666666666667</v>
      </c>
      <c r="H56" s="316">
        <v>53.983333333333334</v>
      </c>
      <c r="I56" s="316">
        <v>60.083333333333329</v>
      </c>
      <c r="J56" s="316">
        <v>61.216666666666669</v>
      </c>
      <c r="K56" s="316">
        <v>63.133333333333326</v>
      </c>
      <c r="L56" s="303">
        <v>59.3</v>
      </c>
      <c r="M56" s="303">
        <v>56.25</v>
      </c>
      <c r="N56" s="318">
        <v>105085000</v>
      </c>
      <c r="O56" s="319">
        <v>8.1744626533805487E-2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90.75</v>
      </c>
      <c r="E57" s="315">
        <v>89.600000000000009</v>
      </c>
      <c r="F57" s="316">
        <v>87.950000000000017</v>
      </c>
      <c r="G57" s="316">
        <v>85.15</v>
      </c>
      <c r="H57" s="316">
        <v>83.500000000000014</v>
      </c>
      <c r="I57" s="316">
        <v>92.40000000000002</v>
      </c>
      <c r="J57" s="316">
        <v>94.050000000000026</v>
      </c>
      <c r="K57" s="316">
        <v>96.850000000000023</v>
      </c>
      <c r="L57" s="303">
        <v>91.25</v>
      </c>
      <c r="M57" s="303">
        <v>86.8</v>
      </c>
      <c r="N57" s="318">
        <v>25180800</v>
      </c>
      <c r="O57" s="319">
        <v>-4.7531149053991695E-2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474.6</v>
      </c>
      <c r="E58" s="315">
        <v>474.7</v>
      </c>
      <c r="F58" s="316">
        <v>467.2</v>
      </c>
      <c r="G58" s="316">
        <v>459.8</v>
      </c>
      <c r="H58" s="316">
        <v>452.3</v>
      </c>
      <c r="I58" s="316">
        <v>482.09999999999997</v>
      </c>
      <c r="J58" s="316">
        <v>489.59999999999997</v>
      </c>
      <c r="K58" s="316">
        <v>496.99999999999994</v>
      </c>
      <c r="L58" s="303">
        <v>482.2</v>
      </c>
      <c r="M58" s="303">
        <v>467.3</v>
      </c>
      <c r="N58" s="318">
        <v>6941400</v>
      </c>
      <c r="O58" s="319">
        <v>-3.3776212582039382E-2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24.8</v>
      </c>
      <c r="E59" s="315">
        <v>24.816666666666663</v>
      </c>
      <c r="F59" s="316">
        <v>24.133333333333326</v>
      </c>
      <c r="G59" s="316">
        <v>23.466666666666661</v>
      </c>
      <c r="H59" s="316">
        <v>22.783333333333324</v>
      </c>
      <c r="I59" s="316">
        <v>25.483333333333327</v>
      </c>
      <c r="J59" s="316">
        <v>26.166666666666664</v>
      </c>
      <c r="K59" s="316">
        <v>26.833333333333329</v>
      </c>
      <c r="L59" s="303">
        <v>25.5</v>
      </c>
      <c r="M59" s="303">
        <v>24.15</v>
      </c>
      <c r="N59" s="318">
        <v>65632500</v>
      </c>
      <c r="O59" s="319">
        <v>-5.1159618008185543E-3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677.75</v>
      </c>
      <c r="E60" s="315">
        <v>681.18333333333328</v>
      </c>
      <c r="F60" s="316">
        <v>669.26666666666654</v>
      </c>
      <c r="G60" s="316">
        <v>660.7833333333333</v>
      </c>
      <c r="H60" s="316">
        <v>648.86666666666656</v>
      </c>
      <c r="I60" s="316">
        <v>689.66666666666652</v>
      </c>
      <c r="J60" s="316">
        <v>701.58333333333326</v>
      </c>
      <c r="K60" s="316">
        <v>710.06666666666649</v>
      </c>
      <c r="L60" s="303">
        <v>693.1</v>
      </c>
      <c r="M60" s="303">
        <v>672.7</v>
      </c>
      <c r="N60" s="318">
        <v>4597000</v>
      </c>
      <c r="O60" s="319">
        <v>-6.1261997141106798E-2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956.65</v>
      </c>
      <c r="E61" s="315">
        <v>958.11666666666679</v>
      </c>
      <c r="F61" s="316">
        <v>944.23333333333358</v>
      </c>
      <c r="G61" s="316">
        <v>931.81666666666683</v>
      </c>
      <c r="H61" s="316">
        <v>917.93333333333362</v>
      </c>
      <c r="I61" s="316">
        <v>970.53333333333353</v>
      </c>
      <c r="J61" s="316">
        <v>984.41666666666674</v>
      </c>
      <c r="K61" s="316">
        <v>996.83333333333348</v>
      </c>
      <c r="L61" s="303">
        <v>972</v>
      </c>
      <c r="M61" s="303">
        <v>945.7</v>
      </c>
      <c r="N61" s="318">
        <v>1581450</v>
      </c>
      <c r="O61" s="319">
        <v>5.371900826446281E-3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793.1</v>
      </c>
      <c r="E62" s="315">
        <v>798.76666666666677</v>
      </c>
      <c r="F62" s="316">
        <v>778.73333333333358</v>
      </c>
      <c r="G62" s="316">
        <v>764.36666666666679</v>
      </c>
      <c r="H62" s="316">
        <v>744.3333333333336</v>
      </c>
      <c r="I62" s="316">
        <v>813.13333333333355</v>
      </c>
      <c r="J62" s="316">
        <v>833.16666666666663</v>
      </c>
      <c r="K62" s="316">
        <v>847.53333333333353</v>
      </c>
      <c r="L62" s="303">
        <v>818.8</v>
      </c>
      <c r="M62" s="303">
        <v>784.4</v>
      </c>
      <c r="N62" s="318">
        <v>19610850</v>
      </c>
      <c r="O62" s="319">
        <v>2.051611627447103E-2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840.8</v>
      </c>
      <c r="E63" s="315">
        <v>835.6</v>
      </c>
      <c r="F63" s="316">
        <v>828.2</v>
      </c>
      <c r="G63" s="316">
        <v>815.6</v>
      </c>
      <c r="H63" s="316">
        <v>808.2</v>
      </c>
      <c r="I63" s="316">
        <v>848.2</v>
      </c>
      <c r="J63" s="316">
        <v>855.59999999999991</v>
      </c>
      <c r="K63" s="316">
        <v>868.2</v>
      </c>
      <c r="L63" s="303">
        <v>843</v>
      </c>
      <c r="M63" s="303">
        <v>823</v>
      </c>
      <c r="N63" s="318">
        <v>5168000</v>
      </c>
      <c r="O63" s="319">
        <v>-1.6742770167427701E-2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813.2</v>
      </c>
      <c r="E64" s="315">
        <v>824.80000000000007</v>
      </c>
      <c r="F64" s="316">
        <v>796.30000000000018</v>
      </c>
      <c r="G64" s="316">
        <v>779.40000000000009</v>
      </c>
      <c r="H64" s="316">
        <v>750.9000000000002</v>
      </c>
      <c r="I64" s="316">
        <v>841.70000000000016</v>
      </c>
      <c r="J64" s="316">
        <v>870.19999999999993</v>
      </c>
      <c r="K64" s="316">
        <v>887.10000000000014</v>
      </c>
      <c r="L64" s="303">
        <v>853.3</v>
      </c>
      <c r="M64" s="303">
        <v>807.9</v>
      </c>
      <c r="N64" s="318">
        <v>16915500</v>
      </c>
      <c r="O64" s="319">
        <v>-8.2491997045062784E-3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2281.25</v>
      </c>
      <c r="E65" s="315">
        <v>2254.3833333333332</v>
      </c>
      <c r="F65" s="316">
        <v>2210.6166666666663</v>
      </c>
      <c r="G65" s="316">
        <v>2139.9833333333331</v>
      </c>
      <c r="H65" s="316">
        <v>2096.2166666666662</v>
      </c>
      <c r="I65" s="316">
        <v>2325.0166666666664</v>
      </c>
      <c r="J65" s="316">
        <v>2368.7833333333328</v>
      </c>
      <c r="K65" s="316">
        <v>2439.4166666666665</v>
      </c>
      <c r="L65" s="303">
        <v>2298.15</v>
      </c>
      <c r="M65" s="303">
        <v>2183.75</v>
      </c>
      <c r="N65" s="318">
        <v>26137800</v>
      </c>
      <c r="O65" s="319">
        <v>1.3128364942963126E-2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1392.4</v>
      </c>
      <c r="E66" s="315">
        <v>1377.4833333333333</v>
      </c>
      <c r="F66" s="316">
        <v>1360.9166666666667</v>
      </c>
      <c r="G66" s="316">
        <v>1329.4333333333334</v>
      </c>
      <c r="H66" s="316">
        <v>1312.8666666666668</v>
      </c>
      <c r="I66" s="316">
        <v>1408.9666666666667</v>
      </c>
      <c r="J66" s="316">
        <v>1425.5333333333333</v>
      </c>
      <c r="K66" s="316">
        <v>1457.0166666666667</v>
      </c>
      <c r="L66" s="303">
        <v>1394.05</v>
      </c>
      <c r="M66" s="303">
        <v>1346</v>
      </c>
      <c r="N66" s="318">
        <v>37744850</v>
      </c>
      <c r="O66" s="319">
        <v>2.8202355554256655E-3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610.85</v>
      </c>
      <c r="E67" s="315">
        <v>606.19999999999993</v>
      </c>
      <c r="F67" s="316">
        <v>597.64999999999986</v>
      </c>
      <c r="G67" s="316">
        <v>584.44999999999993</v>
      </c>
      <c r="H67" s="316">
        <v>575.89999999999986</v>
      </c>
      <c r="I67" s="316">
        <v>619.39999999999986</v>
      </c>
      <c r="J67" s="316">
        <v>627.94999999999982</v>
      </c>
      <c r="K67" s="316">
        <v>641.14999999999986</v>
      </c>
      <c r="L67" s="303">
        <v>614.75</v>
      </c>
      <c r="M67" s="303">
        <v>593</v>
      </c>
      <c r="N67" s="318">
        <v>11265100</v>
      </c>
      <c r="O67" s="319">
        <v>-9.8617422411292656E-3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2952.7</v>
      </c>
      <c r="E68" s="315">
        <v>2953.7000000000003</v>
      </c>
      <c r="F68" s="316">
        <v>2921.0000000000005</v>
      </c>
      <c r="G68" s="316">
        <v>2889.3</v>
      </c>
      <c r="H68" s="316">
        <v>2856.6000000000004</v>
      </c>
      <c r="I68" s="316">
        <v>2985.4000000000005</v>
      </c>
      <c r="J68" s="316">
        <v>3018.1000000000004</v>
      </c>
      <c r="K68" s="316">
        <v>3049.8000000000006</v>
      </c>
      <c r="L68" s="303">
        <v>2986.4</v>
      </c>
      <c r="M68" s="303">
        <v>2922</v>
      </c>
      <c r="N68" s="318">
        <v>2952000</v>
      </c>
      <c r="O68" s="319">
        <v>3.8412832418742084E-2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192.75</v>
      </c>
      <c r="E69" s="315">
        <v>194.63333333333333</v>
      </c>
      <c r="F69" s="316">
        <v>188.51666666666665</v>
      </c>
      <c r="G69" s="316">
        <v>184.28333333333333</v>
      </c>
      <c r="H69" s="316">
        <v>178.16666666666666</v>
      </c>
      <c r="I69" s="316">
        <v>198.86666666666665</v>
      </c>
      <c r="J69" s="316">
        <v>204.98333333333332</v>
      </c>
      <c r="K69" s="316">
        <v>209.21666666666664</v>
      </c>
      <c r="L69" s="303">
        <v>200.75</v>
      </c>
      <c r="M69" s="303">
        <v>190.4</v>
      </c>
      <c r="N69" s="318">
        <v>30160200</v>
      </c>
      <c r="O69" s="319">
        <v>-8.7194169703279548E-2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212.7</v>
      </c>
      <c r="E70" s="315">
        <v>211.38333333333333</v>
      </c>
      <c r="F70" s="316">
        <v>208.76666666666665</v>
      </c>
      <c r="G70" s="316">
        <v>204.83333333333331</v>
      </c>
      <c r="H70" s="316">
        <v>202.21666666666664</v>
      </c>
      <c r="I70" s="316">
        <v>215.31666666666666</v>
      </c>
      <c r="J70" s="316">
        <v>217.93333333333334</v>
      </c>
      <c r="K70" s="316">
        <v>221.86666666666667</v>
      </c>
      <c r="L70" s="303">
        <v>214</v>
      </c>
      <c r="M70" s="303">
        <v>207.45</v>
      </c>
      <c r="N70" s="318">
        <v>26932500</v>
      </c>
      <c r="O70" s="319">
        <v>-5.072325846973734E-2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2137.9499999999998</v>
      </c>
      <c r="E71" s="315">
        <v>2128.7333333333331</v>
      </c>
      <c r="F71" s="316">
        <v>2110.5166666666664</v>
      </c>
      <c r="G71" s="316">
        <v>2083.0833333333335</v>
      </c>
      <c r="H71" s="316">
        <v>2064.8666666666668</v>
      </c>
      <c r="I71" s="316">
        <v>2156.1666666666661</v>
      </c>
      <c r="J71" s="316">
        <v>2174.3833333333323</v>
      </c>
      <c r="K71" s="316">
        <v>2201.8166666666657</v>
      </c>
      <c r="L71" s="303">
        <v>2146.9499999999998</v>
      </c>
      <c r="M71" s="303">
        <v>2101.3000000000002</v>
      </c>
      <c r="N71" s="318">
        <v>5535600</v>
      </c>
      <c r="O71" s="319">
        <v>-5.0578852585541546E-2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158.44999999999999</v>
      </c>
      <c r="E72" s="315">
        <v>157.66666666666666</v>
      </c>
      <c r="F72" s="316">
        <v>154.18333333333331</v>
      </c>
      <c r="G72" s="316">
        <v>149.91666666666666</v>
      </c>
      <c r="H72" s="316">
        <v>146.43333333333331</v>
      </c>
      <c r="I72" s="316">
        <v>161.93333333333331</v>
      </c>
      <c r="J72" s="316">
        <v>165.41666666666666</v>
      </c>
      <c r="K72" s="316">
        <v>169.68333333333331</v>
      </c>
      <c r="L72" s="303">
        <v>161.15</v>
      </c>
      <c r="M72" s="303">
        <v>153.4</v>
      </c>
      <c r="N72" s="318">
        <v>18575200</v>
      </c>
      <c r="O72" s="319">
        <v>5.4743883119169161E-2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485.8</v>
      </c>
      <c r="E73" s="315">
        <v>482.06666666666666</v>
      </c>
      <c r="F73" s="316">
        <v>476.93333333333334</v>
      </c>
      <c r="G73" s="316">
        <v>468.06666666666666</v>
      </c>
      <c r="H73" s="316">
        <v>462.93333333333334</v>
      </c>
      <c r="I73" s="316">
        <v>490.93333333333334</v>
      </c>
      <c r="J73" s="316">
        <v>496.06666666666666</v>
      </c>
      <c r="K73" s="316">
        <v>504.93333333333334</v>
      </c>
      <c r="L73" s="303">
        <v>487.2</v>
      </c>
      <c r="M73" s="303">
        <v>473.2</v>
      </c>
      <c r="N73" s="318">
        <v>126548125</v>
      </c>
      <c r="O73" s="319">
        <v>2.7164875392015713E-2</v>
      </c>
    </row>
    <row r="74" spans="1:15" ht="15">
      <c r="A74" s="276">
        <v>64</v>
      </c>
      <c r="B74" s="417" t="s">
        <v>57</v>
      </c>
      <c r="C74" t="s">
        <v>256</v>
      </c>
      <c r="D74" s="511">
        <v>1272.3499999999999</v>
      </c>
      <c r="E74" s="511">
        <v>1275.7666666666667</v>
      </c>
      <c r="F74" s="512">
        <v>1259.5833333333333</v>
      </c>
      <c r="G74" s="512">
        <v>1246.8166666666666</v>
      </c>
      <c r="H74" s="512">
        <v>1230.6333333333332</v>
      </c>
      <c r="I74" s="512">
        <v>1288.5333333333333</v>
      </c>
      <c r="J74" s="512">
        <v>1304.7166666666667</v>
      </c>
      <c r="K74" s="512">
        <v>1317.4833333333333</v>
      </c>
      <c r="L74" s="513">
        <v>1291.95</v>
      </c>
      <c r="M74" s="513">
        <v>1263</v>
      </c>
      <c r="N74" s="514">
        <v>181050</v>
      </c>
      <c r="O74" s="515">
        <v>3.9024390243902439E-2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423.65</v>
      </c>
      <c r="E75" s="315">
        <v>423.43333333333334</v>
      </c>
      <c r="F75" s="316">
        <v>416.9666666666667</v>
      </c>
      <c r="G75" s="316">
        <v>410.28333333333336</v>
      </c>
      <c r="H75" s="316">
        <v>403.81666666666672</v>
      </c>
      <c r="I75" s="316">
        <v>430.11666666666667</v>
      </c>
      <c r="J75" s="316">
        <v>436.58333333333326</v>
      </c>
      <c r="K75" s="316">
        <v>443.26666666666665</v>
      </c>
      <c r="L75" s="303">
        <v>429.9</v>
      </c>
      <c r="M75" s="303">
        <v>416.75</v>
      </c>
      <c r="N75" s="318">
        <v>9229500</v>
      </c>
      <c r="O75" s="319">
        <v>3.1517183570829839E-2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8.6</v>
      </c>
      <c r="E76" s="315">
        <v>8.6166666666666671</v>
      </c>
      <c r="F76" s="316">
        <v>8.4833333333333343</v>
      </c>
      <c r="G76" s="316">
        <v>8.3666666666666671</v>
      </c>
      <c r="H76" s="316">
        <v>8.2333333333333343</v>
      </c>
      <c r="I76" s="316">
        <v>8.7333333333333343</v>
      </c>
      <c r="J76" s="316">
        <v>8.8666666666666671</v>
      </c>
      <c r="K76" s="316">
        <v>8.9833333333333343</v>
      </c>
      <c r="L76" s="303">
        <v>8.75</v>
      </c>
      <c r="M76" s="303">
        <v>8.5</v>
      </c>
      <c r="N76" s="318">
        <v>376460000</v>
      </c>
      <c r="O76" s="319">
        <v>7.30473871511519E-3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34.299999999999997</v>
      </c>
      <c r="E77" s="315">
        <v>33.799999999999997</v>
      </c>
      <c r="F77" s="316">
        <v>33.049999999999997</v>
      </c>
      <c r="G77" s="316">
        <v>31.799999999999997</v>
      </c>
      <c r="H77" s="316">
        <v>31.049999999999997</v>
      </c>
      <c r="I77" s="316">
        <v>35.049999999999997</v>
      </c>
      <c r="J77" s="316">
        <v>35.799999999999997</v>
      </c>
      <c r="K77" s="316">
        <v>37.049999999999997</v>
      </c>
      <c r="L77" s="303">
        <v>34.549999999999997</v>
      </c>
      <c r="M77" s="303">
        <v>32.549999999999997</v>
      </c>
      <c r="N77" s="318">
        <v>117990000</v>
      </c>
      <c r="O77" s="319">
        <v>-7.9863683508667946E-2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425.2</v>
      </c>
      <c r="E78" s="315">
        <v>424.10000000000008</v>
      </c>
      <c r="F78" s="316">
        <v>418.70000000000016</v>
      </c>
      <c r="G78" s="316">
        <v>412.2000000000001</v>
      </c>
      <c r="H78" s="316">
        <v>406.80000000000018</v>
      </c>
      <c r="I78" s="316">
        <v>430.60000000000014</v>
      </c>
      <c r="J78" s="316">
        <v>436.00000000000011</v>
      </c>
      <c r="K78" s="316">
        <v>442.50000000000011</v>
      </c>
      <c r="L78" s="303">
        <v>429.5</v>
      </c>
      <c r="M78" s="303">
        <v>417.6</v>
      </c>
      <c r="N78" s="318">
        <v>5226375</v>
      </c>
      <c r="O78" s="319">
        <v>3.9619651347068147E-3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1616.7</v>
      </c>
      <c r="E79" s="315">
        <v>1595.1000000000001</v>
      </c>
      <c r="F79" s="316">
        <v>1564.3500000000004</v>
      </c>
      <c r="G79" s="316">
        <v>1512.0000000000002</v>
      </c>
      <c r="H79" s="316">
        <v>1481.2500000000005</v>
      </c>
      <c r="I79" s="316">
        <v>1647.4500000000003</v>
      </c>
      <c r="J79" s="316">
        <v>1678.1999999999998</v>
      </c>
      <c r="K79" s="316">
        <v>1730.5500000000002</v>
      </c>
      <c r="L79" s="303">
        <v>1625.85</v>
      </c>
      <c r="M79" s="303">
        <v>1542.75</v>
      </c>
      <c r="N79" s="318">
        <v>2735000</v>
      </c>
      <c r="O79" s="319">
        <v>2.4344569288389514E-2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835.55</v>
      </c>
      <c r="E80" s="315">
        <v>826.58333333333337</v>
      </c>
      <c r="F80" s="316">
        <v>791.66666666666674</v>
      </c>
      <c r="G80" s="316">
        <v>747.78333333333342</v>
      </c>
      <c r="H80" s="316">
        <v>712.86666666666679</v>
      </c>
      <c r="I80" s="316">
        <v>870.4666666666667</v>
      </c>
      <c r="J80" s="316">
        <v>905.38333333333344</v>
      </c>
      <c r="K80" s="316">
        <v>949.26666666666665</v>
      </c>
      <c r="L80" s="303">
        <v>861.5</v>
      </c>
      <c r="M80" s="303">
        <v>782.7</v>
      </c>
      <c r="N80" s="318">
        <v>22323100</v>
      </c>
      <c r="O80" s="319">
        <v>-0.13421322080702461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177.65</v>
      </c>
      <c r="E81" s="315">
        <v>177.83333333333334</v>
      </c>
      <c r="F81" s="316">
        <v>175.36666666666667</v>
      </c>
      <c r="G81" s="316">
        <v>173.08333333333334</v>
      </c>
      <c r="H81" s="316">
        <v>170.61666666666667</v>
      </c>
      <c r="I81" s="316">
        <v>180.11666666666667</v>
      </c>
      <c r="J81" s="316">
        <v>182.58333333333331</v>
      </c>
      <c r="K81" s="316">
        <v>184.86666666666667</v>
      </c>
      <c r="L81" s="303">
        <v>180.3</v>
      </c>
      <c r="M81" s="303">
        <v>175.55</v>
      </c>
      <c r="N81" s="318">
        <v>13770400</v>
      </c>
      <c r="O81" s="319">
        <v>-1.973290811241778E-2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1095.55</v>
      </c>
      <c r="E82" s="315">
        <v>1098.2333333333333</v>
      </c>
      <c r="F82" s="316">
        <v>1079.4666666666667</v>
      </c>
      <c r="G82" s="316">
        <v>1063.3833333333334</v>
      </c>
      <c r="H82" s="316">
        <v>1044.6166666666668</v>
      </c>
      <c r="I82" s="316">
        <v>1114.3166666666666</v>
      </c>
      <c r="J82" s="316">
        <v>1133.0833333333335</v>
      </c>
      <c r="K82" s="316">
        <v>1149.1666666666665</v>
      </c>
      <c r="L82" s="303">
        <v>1117</v>
      </c>
      <c r="M82" s="303">
        <v>1082.1500000000001</v>
      </c>
      <c r="N82" s="318">
        <v>35976600</v>
      </c>
      <c r="O82" s="319">
        <v>3.7692747001713309E-2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84.6</v>
      </c>
      <c r="E83" s="315">
        <v>83.633333333333326</v>
      </c>
      <c r="F83" s="316">
        <v>82.466666666666654</v>
      </c>
      <c r="G83" s="316">
        <v>80.333333333333329</v>
      </c>
      <c r="H83" s="316">
        <v>79.166666666666657</v>
      </c>
      <c r="I83" s="316">
        <v>85.766666666666652</v>
      </c>
      <c r="J83" s="316">
        <v>86.933333333333337</v>
      </c>
      <c r="K83" s="316">
        <v>89.066666666666649</v>
      </c>
      <c r="L83" s="303">
        <v>84.8</v>
      </c>
      <c r="M83" s="303">
        <v>81.5</v>
      </c>
      <c r="N83" s="318">
        <v>44067300</v>
      </c>
      <c r="O83" s="319">
        <v>-7.1109677745737843E-2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179.2</v>
      </c>
      <c r="E84" s="315">
        <v>177.35</v>
      </c>
      <c r="F84" s="316">
        <v>174.45</v>
      </c>
      <c r="G84" s="316">
        <v>169.7</v>
      </c>
      <c r="H84" s="316">
        <v>166.79999999999998</v>
      </c>
      <c r="I84" s="316">
        <v>182.1</v>
      </c>
      <c r="J84" s="316">
        <v>185.00000000000003</v>
      </c>
      <c r="K84" s="316">
        <v>189.75</v>
      </c>
      <c r="L84" s="303">
        <v>180.25</v>
      </c>
      <c r="M84" s="303">
        <v>172.6</v>
      </c>
      <c r="N84" s="318">
        <v>105616000</v>
      </c>
      <c r="O84" s="319">
        <v>-1.7912934805248908E-2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214.05</v>
      </c>
      <c r="E85" s="315">
        <v>211.88333333333333</v>
      </c>
      <c r="F85" s="316">
        <v>209.26666666666665</v>
      </c>
      <c r="G85" s="316">
        <v>204.48333333333332</v>
      </c>
      <c r="H85" s="316">
        <v>201.86666666666665</v>
      </c>
      <c r="I85" s="316">
        <v>216.66666666666666</v>
      </c>
      <c r="J85" s="316">
        <v>219.28333333333333</v>
      </c>
      <c r="K85" s="316">
        <v>224.06666666666666</v>
      </c>
      <c r="L85" s="303">
        <v>214.5</v>
      </c>
      <c r="M85" s="303">
        <v>207.1</v>
      </c>
      <c r="N85" s="318">
        <v>28765000</v>
      </c>
      <c r="O85" s="319">
        <v>-2.4915254237288135E-2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335.95</v>
      </c>
      <c r="E86" s="315">
        <v>335.0333333333333</v>
      </c>
      <c r="F86" s="316">
        <v>331.71666666666658</v>
      </c>
      <c r="G86" s="316">
        <v>327.48333333333329</v>
      </c>
      <c r="H86" s="316">
        <v>324.16666666666657</v>
      </c>
      <c r="I86" s="316">
        <v>339.26666666666659</v>
      </c>
      <c r="J86" s="316">
        <v>342.58333333333331</v>
      </c>
      <c r="K86" s="316">
        <v>346.81666666666661</v>
      </c>
      <c r="L86" s="303">
        <v>338.35</v>
      </c>
      <c r="M86" s="303">
        <v>330.8</v>
      </c>
      <c r="N86" s="318">
        <v>38591100</v>
      </c>
      <c r="O86" s="319">
        <v>-2.8678219503907577E-2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2240.9499999999998</v>
      </c>
      <c r="E87" s="315">
        <v>2255.3833333333332</v>
      </c>
      <c r="F87" s="316">
        <v>2171.3166666666666</v>
      </c>
      <c r="G87" s="316">
        <v>2101.6833333333334</v>
      </c>
      <c r="H87" s="316">
        <v>2017.6166666666668</v>
      </c>
      <c r="I87" s="316">
        <v>2325.0166666666664</v>
      </c>
      <c r="J87" s="316">
        <v>2409.083333333333</v>
      </c>
      <c r="K87" s="316">
        <v>2478.7166666666662</v>
      </c>
      <c r="L87" s="303">
        <v>2339.4499999999998</v>
      </c>
      <c r="M87" s="303">
        <v>2185.75</v>
      </c>
      <c r="N87" s="318">
        <v>1770500</v>
      </c>
      <c r="O87" s="319">
        <v>-6.4341392522129739E-2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1749.75</v>
      </c>
      <c r="E88" s="315">
        <v>1750.5833333333333</v>
      </c>
      <c r="F88" s="316">
        <v>1715.5166666666664</v>
      </c>
      <c r="G88" s="316">
        <v>1681.2833333333331</v>
      </c>
      <c r="H88" s="316">
        <v>1646.2166666666662</v>
      </c>
      <c r="I88" s="316">
        <v>1784.8166666666666</v>
      </c>
      <c r="J88" s="316">
        <v>1819.8833333333337</v>
      </c>
      <c r="K88" s="316">
        <v>1854.1166666666668</v>
      </c>
      <c r="L88" s="303">
        <v>1785.65</v>
      </c>
      <c r="M88" s="303">
        <v>1716.35</v>
      </c>
      <c r="N88" s="318">
        <v>16656800</v>
      </c>
      <c r="O88" s="319">
        <v>-3.795772207462169E-2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70.099999999999994</v>
      </c>
      <c r="E89" s="315">
        <v>69.416666666666671</v>
      </c>
      <c r="F89" s="316">
        <v>68.433333333333337</v>
      </c>
      <c r="G89" s="316">
        <v>66.766666666666666</v>
      </c>
      <c r="H89" s="316">
        <v>65.783333333333331</v>
      </c>
      <c r="I89" s="316">
        <v>71.083333333333343</v>
      </c>
      <c r="J89" s="316">
        <v>72.066666666666663</v>
      </c>
      <c r="K89" s="316">
        <v>73.733333333333348</v>
      </c>
      <c r="L89" s="303">
        <v>70.400000000000006</v>
      </c>
      <c r="M89" s="303">
        <v>67.75</v>
      </c>
      <c r="N89" s="318">
        <v>34889100</v>
      </c>
      <c r="O89" s="319">
        <v>6.2687703694678812E-2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323.5</v>
      </c>
      <c r="E90" s="315">
        <v>317.34999999999997</v>
      </c>
      <c r="F90" s="316">
        <v>309.19999999999993</v>
      </c>
      <c r="G90" s="316">
        <v>294.89999999999998</v>
      </c>
      <c r="H90" s="316">
        <v>286.74999999999994</v>
      </c>
      <c r="I90" s="316">
        <v>331.64999999999992</v>
      </c>
      <c r="J90" s="316">
        <v>339.7999999999999</v>
      </c>
      <c r="K90" s="316">
        <v>354.09999999999991</v>
      </c>
      <c r="L90" s="303">
        <v>325.5</v>
      </c>
      <c r="M90" s="303">
        <v>303.05</v>
      </c>
      <c r="N90" s="318">
        <v>14554000</v>
      </c>
      <c r="O90" s="319">
        <v>0.15343160564273262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1037.5</v>
      </c>
      <c r="E91" s="315">
        <v>1014.3166666666666</v>
      </c>
      <c r="F91" s="316">
        <v>988.0333333333333</v>
      </c>
      <c r="G91" s="316">
        <v>938.56666666666672</v>
      </c>
      <c r="H91" s="316">
        <v>912.28333333333342</v>
      </c>
      <c r="I91" s="316">
        <v>1063.7833333333333</v>
      </c>
      <c r="J91" s="316">
        <v>1090.0666666666666</v>
      </c>
      <c r="K91" s="316">
        <v>1139.5333333333331</v>
      </c>
      <c r="L91" s="303">
        <v>1040.5999999999999</v>
      </c>
      <c r="M91" s="303">
        <v>964.85</v>
      </c>
      <c r="N91" s="318">
        <v>13787625</v>
      </c>
      <c r="O91" s="319">
        <v>5.0601780768161055E-2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862.85</v>
      </c>
      <c r="E92" s="315">
        <v>881.61666666666667</v>
      </c>
      <c r="F92" s="316">
        <v>840.23333333333335</v>
      </c>
      <c r="G92" s="316">
        <v>817.61666666666667</v>
      </c>
      <c r="H92" s="316">
        <v>776.23333333333335</v>
      </c>
      <c r="I92" s="316">
        <v>904.23333333333335</v>
      </c>
      <c r="J92" s="316">
        <v>945.61666666666679</v>
      </c>
      <c r="K92" s="316">
        <v>968.23333333333335</v>
      </c>
      <c r="L92" s="303">
        <v>923</v>
      </c>
      <c r="M92" s="303">
        <v>859</v>
      </c>
      <c r="N92" s="318">
        <v>8647050</v>
      </c>
      <c r="O92" s="319">
        <v>3.9333878218226398E-2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622.45000000000005</v>
      </c>
      <c r="E93" s="315">
        <v>621.66666666666663</v>
      </c>
      <c r="F93" s="316">
        <v>613.38333333333321</v>
      </c>
      <c r="G93" s="316">
        <v>604.31666666666661</v>
      </c>
      <c r="H93" s="316">
        <v>596.03333333333319</v>
      </c>
      <c r="I93" s="316">
        <v>630.73333333333323</v>
      </c>
      <c r="J93" s="316">
        <v>639.01666666666677</v>
      </c>
      <c r="K93" s="316">
        <v>648.08333333333326</v>
      </c>
      <c r="L93" s="303">
        <v>629.95000000000005</v>
      </c>
      <c r="M93" s="303">
        <v>612.6</v>
      </c>
      <c r="N93" s="318">
        <v>16091600</v>
      </c>
      <c r="O93" s="319">
        <v>4.2634252539912917E-2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146.85</v>
      </c>
      <c r="E94" s="315">
        <v>143.51666666666665</v>
      </c>
      <c r="F94" s="316">
        <v>139.43333333333331</v>
      </c>
      <c r="G94" s="316">
        <v>132.01666666666665</v>
      </c>
      <c r="H94" s="316">
        <v>127.93333333333331</v>
      </c>
      <c r="I94" s="316">
        <v>150.93333333333331</v>
      </c>
      <c r="J94" s="316">
        <v>155.01666666666668</v>
      </c>
      <c r="K94" s="316">
        <v>162.43333333333331</v>
      </c>
      <c r="L94" s="303">
        <v>147.6</v>
      </c>
      <c r="M94" s="303">
        <v>136.1</v>
      </c>
      <c r="N94" s="318">
        <v>23679616</v>
      </c>
      <c r="O94" s="319">
        <v>2.441539887437072E-2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156.80000000000001</v>
      </c>
      <c r="E95" s="315">
        <v>156.81666666666669</v>
      </c>
      <c r="F95" s="316">
        <v>153.23333333333338</v>
      </c>
      <c r="G95" s="316">
        <v>149.66666666666669</v>
      </c>
      <c r="H95" s="316">
        <v>146.08333333333337</v>
      </c>
      <c r="I95" s="316">
        <v>160.38333333333338</v>
      </c>
      <c r="J95" s="316">
        <v>163.9666666666667</v>
      </c>
      <c r="K95" s="316">
        <v>167.53333333333339</v>
      </c>
      <c r="L95" s="303">
        <v>160.4</v>
      </c>
      <c r="M95" s="303">
        <v>153.25</v>
      </c>
      <c r="N95" s="318">
        <v>20244000</v>
      </c>
      <c r="O95" s="319">
        <v>4.167953071935783E-2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371.15</v>
      </c>
      <c r="E96" s="315">
        <v>375.34999999999997</v>
      </c>
      <c r="F96" s="316">
        <v>365.19999999999993</v>
      </c>
      <c r="G96" s="316">
        <v>359.24999999999994</v>
      </c>
      <c r="H96" s="316">
        <v>349.09999999999991</v>
      </c>
      <c r="I96" s="316">
        <v>381.29999999999995</v>
      </c>
      <c r="J96" s="316">
        <v>391.44999999999993</v>
      </c>
      <c r="K96" s="316">
        <v>397.4</v>
      </c>
      <c r="L96" s="303">
        <v>385.5</v>
      </c>
      <c r="M96" s="303">
        <v>369.4</v>
      </c>
      <c r="N96" s="318">
        <v>10220000</v>
      </c>
      <c r="O96" s="319">
        <v>-2.1072796934865901E-2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6823.2</v>
      </c>
      <c r="E97" s="315">
        <v>6859.7166666666672</v>
      </c>
      <c r="F97" s="316">
        <v>6754.4833333333345</v>
      </c>
      <c r="G97" s="316">
        <v>6685.7666666666673</v>
      </c>
      <c r="H97" s="316">
        <v>6580.5333333333347</v>
      </c>
      <c r="I97" s="316">
        <v>6928.4333333333343</v>
      </c>
      <c r="J97" s="316">
        <v>7033.6666666666679</v>
      </c>
      <c r="K97" s="316">
        <v>7102.3833333333341</v>
      </c>
      <c r="L97" s="303">
        <v>6964.95</v>
      </c>
      <c r="M97" s="303">
        <v>6791</v>
      </c>
      <c r="N97" s="318">
        <v>3095700</v>
      </c>
      <c r="O97" s="319">
        <v>2.4726911618669314E-2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565.1</v>
      </c>
      <c r="E98" s="315">
        <v>567.2166666666667</v>
      </c>
      <c r="F98" s="316">
        <v>556.83333333333337</v>
      </c>
      <c r="G98" s="316">
        <v>548.56666666666672</v>
      </c>
      <c r="H98" s="316">
        <v>538.18333333333339</v>
      </c>
      <c r="I98" s="316">
        <v>575.48333333333335</v>
      </c>
      <c r="J98" s="316">
        <v>585.86666666666656</v>
      </c>
      <c r="K98" s="316">
        <v>594.13333333333333</v>
      </c>
      <c r="L98" s="303">
        <v>577.6</v>
      </c>
      <c r="M98" s="303">
        <v>558.95000000000005</v>
      </c>
      <c r="N98" s="318">
        <v>12383750</v>
      </c>
      <c r="O98" s="319">
        <v>-2.6530411712685466E-2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615.29999999999995</v>
      </c>
      <c r="E99" s="315">
        <v>617.7833333333333</v>
      </c>
      <c r="F99" s="316">
        <v>609.56666666666661</v>
      </c>
      <c r="G99" s="316">
        <v>603.83333333333326</v>
      </c>
      <c r="H99" s="316">
        <v>595.61666666666656</v>
      </c>
      <c r="I99" s="316">
        <v>623.51666666666665</v>
      </c>
      <c r="J99" s="316">
        <v>631.73333333333335</v>
      </c>
      <c r="K99" s="316">
        <v>637.4666666666667</v>
      </c>
      <c r="L99" s="303">
        <v>626</v>
      </c>
      <c r="M99" s="303">
        <v>612.04999999999995</v>
      </c>
      <c r="N99" s="318">
        <v>2260700</v>
      </c>
      <c r="O99" s="319">
        <v>2.0539906103286387E-2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856.15</v>
      </c>
      <c r="E100" s="315">
        <v>854.33333333333337</v>
      </c>
      <c r="F100" s="316">
        <v>844.41666666666674</v>
      </c>
      <c r="G100" s="316">
        <v>832.68333333333339</v>
      </c>
      <c r="H100" s="316">
        <v>822.76666666666677</v>
      </c>
      <c r="I100" s="316">
        <v>866.06666666666672</v>
      </c>
      <c r="J100" s="316">
        <v>875.98333333333346</v>
      </c>
      <c r="K100" s="316">
        <v>887.7166666666667</v>
      </c>
      <c r="L100" s="303">
        <v>864.25</v>
      </c>
      <c r="M100" s="303">
        <v>842.6</v>
      </c>
      <c r="N100" s="318">
        <v>1665600</v>
      </c>
      <c r="O100" s="319">
        <v>-2.2535211267605635E-2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1315.05</v>
      </c>
      <c r="E101" s="315">
        <v>1324.9166666666667</v>
      </c>
      <c r="F101" s="316">
        <v>1271.8833333333334</v>
      </c>
      <c r="G101" s="316">
        <v>1228.7166666666667</v>
      </c>
      <c r="H101" s="316">
        <v>1175.6833333333334</v>
      </c>
      <c r="I101" s="316">
        <v>1368.0833333333335</v>
      </c>
      <c r="J101" s="316">
        <v>1421.1166666666668</v>
      </c>
      <c r="K101" s="316">
        <v>1464.2833333333335</v>
      </c>
      <c r="L101" s="303">
        <v>1377.95</v>
      </c>
      <c r="M101" s="303">
        <v>1281.75</v>
      </c>
      <c r="N101" s="318">
        <v>1432000</v>
      </c>
      <c r="O101" s="319">
        <v>-3.4519956850053934E-2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127.45</v>
      </c>
      <c r="E102" s="315">
        <v>125.68333333333334</v>
      </c>
      <c r="F102" s="316">
        <v>122.46666666666667</v>
      </c>
      <c r="G102" s="316">
        <v>117.48333333333333</v>
      </c>
      <c r="H102" s="316">
        <v>114.26666666666667</v>
      </c>
      <c r="I102" s="316">
        <v>130.66666666666669</v>
      </c>
      <c r="J102" s="316">
        <v>133.88333333333333</v>
      </c>
      <c r="K102" s="316">
        <v>138.86666666666667</v>
      </c>
      <c r="L102" s="303">
        <v>128.9</v>
      </c>
      <c r="M102" s="303">
        <v>120.7</v>
      </c>
      <c r="N102" s="318">
        <v>24066000</v>
      </c>
      <c r="O102" s="319">
        <v>-7.3565076798706552E-2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69555.45</v>
      </c>
      <c r="E103" s="315">
        <v>69929.833333333328</v>
      </c>
      <c r="F103" s="316">
        <v>68910.666666666657</v>
      </c>
      <c r="G103" s="316">
        <v>68265.883333333331</v>
      </c>
      <c r="H103" s="316">
        <v>67246.71666666666</v>
      </c>
      <c r="I103" s="316">
        <v>70574.616666666654</v>
      </c>
      <c r="J103" s="316">
        <v>71593.783333333311</v>
      </c>
      <c r="K103" s="316">
        <v>72238.566666666651</v>
      </c>
      <c r="L103" s="303">
        <v>70949</v>
      </c>
      <c r="M103" s="303">
        <v>69285.05</v>
      </c>
      <c r="N103" s="318">
        <v>33340</v>
      </c>
      <c r="O103" s="319">
        <v>-2.3937761819269898E-3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1191</v>
      </c>
      <c r="E104" s="315">
        <v>1208.5</v>
      </c>
      <c r="F104" s="316">
        <v>1146.5</v>
      </c>
      <c r="G104" s="316">
        <v>1102</v>
      </c>
      <c r="H104" s="316">
        <v>1040</v>
      </c>
      <c r="I104" s="316">
        <v>1253</v>
      </c>
      <c r="J104" s="316">
        <v>1315</v>
      </c>
      <c r="K104" s="316">
        <v>1359.5</v>
      </c>
      <c r="L104" s="303">
        <v>1270.5</v>
      </c>
      <c r="M104" s="303">
        <v>1164</v>
      </c>
      <c r="N104" s="318">
        <v>4128000</v>
      </c>
      <c r="O104" s="319">
        <v>0.45685547908946533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33.85</v>
      </c>
      <c r="E105" s="315">
        <v>33.683333333333337</v>
      </c>
      <c r="F105" s="316">
        <v>33.266666666666673</v>
      </c>
      <c r="G105" s="316">
        <v>32.683333333333337</v>
      </c>
      <c r="H105" s="316">
        <v>32.266666666666673</v>
      </c>
      <c r="I105" s="316">
        <v>34.266666666666673</v>
      </c>
      <c r="J105" s="316">
        <v>34.68333333333333</v>
      </c>
      <c r="K105" s="316">
        <v>35.266666666666673</v>
      </c>
      <c r="L105" s="303">
        <v>34.1</v>
      </c>
      <c r="M105" s="303">
        <v>33.1</v>
      </c>
      <c r="N105" s="318">
        <v>44897000</v>
      </c>
      <c r="O105" s="319">
        <v>-3.8937409024745268E-2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3550.45</v>
      </c>
      <c r="E106" s="315">
        <v>3543.5499999999997</v>
      </c>
      <c r="F106" s="316">
        <v>3424.8999999999996</v>
      </c>
      <c r="G106" s="316">
        <v>3299.35</v>
      </c>
      <c r="H106" s="316">
        <v>3180.7</v>
      </c>
      <c r="I106" s="316">
        <v>3669.0999999999995</v>
      </c>
      <c r="J106" s="316">
        <v>3787.75</v>
      </c>
      <c r="K106" s="316">
        <v>3913.2999999999993</v>
      </c>
      <c r="L106" s="303">
        <v>3662.2</v>
      </c>
      <c r="M106" s="303">
        <v>3418</v>
      </c>
      <c r="N106" s="318">
        <v>811250</v>
      </c>
      <c r="O106" s="319">
        <v>5.7692307692307696E-2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16689.95</v>
      </c>
      <c r="E107" s="315">
        <v>16907.7</v>
      </c>
      <c r="F107" s="316">
        <v>16432.650000000001</v>
      </c>
      <c r="G107" s="316">
        <v>16175.350000000002</v>
      </c>
      <c r="H107" s="316">
        <v>15700.300000000003</v>
      </c>
      <c r="I107" s="316">
        <v>17165</v>
      </c>
      <c r="J107" s="316">
        <v>17640.049999999996</v>
      </c>
      <c r="K107" s="316">
        <v>17897.349999999999</v>
      </c>
      <c r="L107" s="303">
        <v>17382.75</v>
      </c>
      <c r="M107" s="303">
        <v>16650.400000000001</v>
      </c>
      <c r="N107" s="318">
        <v>445150</v>
      </c>
      <c r="O107" s="319">
        <v>5.4857819905213268E-2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94.1</v>
      </c>
      <c r="E108" s="315">
        <v>94</v>
      </c>
      <c r="F108" s="316">
        <v>92.5</v>
      </c>
      <c r="G108" s="316">
        <v>90.9</v>
      </c>
      <c r="H108" s="316">
        <v>89.4</v>
      </c>
      <c r="I108" s="316">
        <v>95.6</v>
      </c>
      <c r="J108" s="316">
        <v>97.1</v>
      </c>
      <c r="K108" s="316">
        <v>98.699999999999989</v>
      </c>
      <c r="L108" s="303">
        <v>95.5</v>
      </c>
      <c r="M108" s="303">
        <v>92.4</v>
      </c>
      <c r="N108" s="318">
        <v>27885400</v>
      </c>
      <c r="O108" s="319">
        <v>1.3391770148526905E-2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90.9</v>
      </c>
      <c r="E109" s="315">
        <v>90.316666666666677</v>
      </c>
      <c r="F109" s="316">
        <v>89.483333333333348</v>
      </c>
      <c r="G109" s="316">
        <v>88.066666666666677</v>
      </c>
      <c r="H109" s="316">
        <v>87.233333333333348</v>
      </c>
      <c r="I109" s="316">
        <v>91.733333333333348</v>
      </c>
      <c r="J109" s="316">
        <v>92.566666666666691</v>
      </c>
      <c r="K109" s="316">
        <v>93.983333333333348</v>
      </c>
      <c r="L109" s="303">
        <v>91.15</v>
      </c>
      <c r="M109" s="303">
        <v>88.9</v>
      </c>
      <c r="N109" s="318">
        <v>51716100</v>
      </c>
      <c r="O109" s="319">
        <v>-0.10663647105159511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71.099999999999994</v>
      </c>
      <c r="E110" s="315">
        <v>70.416666666666671</v>
      </c>
      <c r="F110" s="316">
        <v>69.483333333333348</v>
      </c>
      <c r="G110" s="316">
        <v>67.866666666666674</v>
      </c>
      <c r="H110" s="316">
        <v>66.933333333333351</v>
      </c>
      <c r="I110" s="316">
        <v>72.033333333333346</v>
      </c>
      <c r="J110" s="316">
        <v>72.966666666666654</v>
      </c>
      <c r="K110" s="316">
        <v>74.583333333333343</v>
      </c>
      <c r="L110" s="303">
        <v>71.349999999999994</v>
      </c>
      <c r="M110" s="303">
        <v>68.8</v>
      </c>
      <c r="N110" s="318">
        <v>44244200</v>
      </c>
      <c r="O110" s="319">
        <v>8.6611195158850227E-2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22111.5</v>
      </c>
      <c r="E111" s="315">
        <v>22059.433333333334</v>
      </c>
      <c r="F111" s="316">
        <v>21768.866666666669</v>
      </c>
      <c r="G111" s="316">
        <v>21426.233333333334</v>
      </c>
      <c r="H111" s="316">
        <v>21135.666666666668</v>
      </c>
      <c r="I111" s="316">
        <v>22402.066666666669</v>
      </c>
      <c r="J111" s="316">
        <v>22692.633333333335</v>
      </c>
      <c r="K111" s="316">
        <v>23035.26666666667</v>
      </c>
      <c r="L111" s="303">
        <v>22350</v>
      </c>
      <c r="M111" s="303">
        <v>21716.799999999999</v>
      </c>
      <c r="N111" s="318">
        <v>104310</v>
      </c>
      <c r="O111" s="319">
        <v>7.0175438596491224E-2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1386.35</v>
      </c>
      <c r="E112" s="315">
        <v>1400.1166666666668</v>
      </c>
      <c r="F112" s="316">
        <v>1358.2333333333336</v>
      </c>
      <c r="G112" s="316">
        <v>1330.1166666666668</v>
      </c>
      <c r="H112" s="316">
        <v>1288.2333333333336</v>
      </c>
      <c r="I112" s="316">
        <v>1428.2333333333336</v>
      </c>
      <c r="J112" s="316">
        <v>1470.1166666666668</v>
      </c>
      <c r="K112" s="316">
        <v>1498.2333333333336</v>
      </c>
      <c r="L112" s="303">
        <v>1442</v>
      </c>
      <c r="M112" s="303">
        <v>1372</v>
      </c>
      <c r="N112" s="318">
        <v>3064050</v>
      </c>
      <c r="O112" s="319">
        <v>-2.3830383739267567E-2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234.8</v>
      </c>
      <c r="E113" s="315">
        <v>234.06666666666669</v>
      </c>
      <c r="F113" s="316">
        <v>232.38333333333338</v>
      </c>
      <c r="G113" s="316">
        <v>229.9666666666667</v>
      </c>
      <c r="H113" s="316">
        <v>228.28333333333339</v>
      </c>
      <c r="I113" s="316">
        <v>236.48333333333338</v>
      </c>
      <c r="J113" s="316">
        <v>238.16666666666671</v>
      </c>
      <c r="K113" s="316">
        <v>240.58333333333337</v>
      </c>
      <c r="L113" s="303">
        <v>235.75</v>
      </c>
      <c r="M113" s="303">
        <v>231.65</v>
      </c>
      <c r="N113" s="318">
        <v>10539000</v>
      </c>
      <c r="O113" s="319">
        <v>-3.0629139072847682E-2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98.45</v>
      </c>
      <c r="E114" s="315">
        <v>98.533333333333346</v>
      </c>
      <c r="F114" s="316">
        <v>96.916666666666686</v>
      </c>
      <c r="G114" s="316">
        <v>95.38333333333334</v>
      </c>
      <c r="H114" s="316">
        <v>93.76666666666668</v>
      </c>
      <c r="I114" s="316">
        <v>100.06666666666669</v>
      </c>
      <c r="J114" s="316">
        <v>101.68333333333334</v>
      </c>
      <c r="K114" s="316">
        <v>103.2166666666667</v>
      </c>
      <c r="L114" s="303">
        <v>100.15</v>
      </c>
      <c r="M114" s="303">
        <v>97</v>
      </c>
      <c r="N114" s="318">
        <v>44336200</v>
      </c>
      <c r="O114" s="319">
        <v>3.7900056148231329E-3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1579.1</v>
      </c>
      <c r="E115" s="315">
        <v>1584.9666666666665</v>
      </c>
      <c r="F115" s="316">
        <v>1565.083333333333</v>
      </c>
      <c r="G115" s="316">
        <v>1551.0666666666666</v>
      </c>
      <c r="H115" s="316">
        <v>1531.1833333333332</v>
      </c>
      <c r="I115" s="316">
        <v>1598.9833333333329</v>
      </c>
      <c r="J115" s="316">
        <v>1618.8666666666666</v>
      </c>
      <c r="K115" s="316">
        <v>1632.8833333333328</v>
      </c>
      <c r="L115" s="303">
        <v>1604.85</v>
      </c>
      <c r="M115" s="303">
        <v>1570.95</v>
      </c>
      <c r="N115" s="318">
        <v>2936500</v>
      </c>
      <c r="O115" s="319">
        <v>-2.7165810833195296E-2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29.75</v>
      </c>
      <c r="E116" s="315">
        <v>29.45</v>
      </c>
      <c r="F116" s="316">
        <v>28.95</v>
      </c>
      <c r="G116" s="316">
        <v>28.15</v>
      </c>
      <c r="H116" s="316">
        <v>27.65</v>
      </c>
      <c r="I116" s="316">
        <v>30.25</v>
      </c>
      <c r="J116" s="316">
        <v>30.75</v>
      </c>
      <c r="K116" s="316">
        <v>31.55</v>
      </c>
      <c r="L116" s="303">
        <v>29.95</v>
      </c>
      <c r="M116" s="303">
        <v>28.65</v>
      </c>
      <c r="N116" s="318">
        <v>75264000</v>
      </c>
      <c r="O116" s="319">
        <v>-2.7446115676849125E-2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185.8</v>
      </c>
      <c r="E117" s="315">
        <v>184.45000000000002</v>
      </c>
      <c r="F117" s="316">
        <v>182.45000000000005</v>
      </c>
      <c r="G117" s="316">
        <v>179.10000000000002</v>
      </c>
      <c r="H117" s="316">
        <v>177.10000000000005</v>
      </c>
      <c r="I117" s="316">
        <v>187.80000000000004</v>
      </c>
      <c r="J117" s="316">
        <v>189.79999999999998</v>
      </c>
      <c r="K117" s="316">
        <v>193.15000000000003</v>
      </c>
      <c r="L117" s="303">
        <v>186.45</v>
      </c>
      <c r="M117" s="303">
        <v>181.1</v>
      </c>
      <c r="N117" s="318">
        <v>16796000</v>
      </c>
      <c r="O117" s="319">
        <v>-1.1534839924670434E-2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1305.45</v>
      </c>
      <c r="E118" s="315">
        <v>1307.4166666666667</v>
      </c>
      <c r="F118" s="316">
        <v>1281.8333333333335</v>
      </c>
      <c r="G118" s="316">
        <v>1258.2166666666667</v>
      </c>
      <c r="H118" s="316">
        <v>1232.6333333333334</v>
      </c>
      <c r="I118" s="316">
        <v>1331.0333333333335</v>
      </c>
      <c r="J118" s="316">
        <v>1356.616666666667</v>
      </c>
      <c r="K118" s="316">
        <v>1380.2333333333336</v>
      </c>
      <c r="L118" s="303">
        <v>1333</v>
      </c>
      <c r="M118" s="303">
        <v>1283.8</v>
      </c>
      <c r="N118" s="318">
        <v>1623523</v>
      </c>
      <c r="O118" s="319">
        <v>-0.10015790660951951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840.85</v>
      </c>
      <c r="E119" s="315">
        <v>844.21666666666658</v>
      </c>
      <c r="F119" s="316">
        <v>831.43333333333317</v>
      </c>
      <c r="G119" s="316">
        <v>822.01666666666654</v>
      </c>
      <c r="H119" s="316">
        <v>809.23333333333312</v>
      </c>
      <c r="I119" s="316">
        <v>853.63333333333321</v>
      </c>
      <c r="J119" s="316">
        <v>866.41666666666674</v>
      </c>
      <c r="K119" s="316">
        <v>875.83333333333326</v>
      </c>
      <c r="L119" s="303">
        <v>857</v>
      </c>
      <c r="M119" s="303">
        <v>834.8</v>
      </c>
      <c r="N119" s="318">
        <v>1373600</v>
      </c>
      <c r="O119" s="319">
        <v>0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210.3</v>
      </c>
      <c r="E120" s="315">
        <v>207.88333333333335</v>
      </c>
      <c r="F120" s="316">
        <v>200.9666666666667</v>
      </c>
      <c r="G120" s="316">
        <v>191.63333333333335</v>
      </c>
      <c r="H120" s="316">
        <v>184.7166666666667</v>
      </c>
      <c r="I120" s="316">
        <v>217.2166666666667</v>
      </c>
      <c r="J120" s="316">
        <v>224.13333333333338</v>
      </c>
      <c r="K120" s="316">
        <v>233.4666666666667</v>
      </c>
      <c r="L120" s="303">
        <v>214.8</v>
      </c>
      <c r="M120" s="303">
        <v>198.55</v>
      </c>
      <c r="N120" s="318">
        <v>23158300</v>
      </c>
      <c r="O120" s="319">
        <v>0.1718186280214748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112.4</v>
      </c>
      <c r="E121" s="315">
        <v>111.33333333333333</v>
      </c>
      <c r="F121" s="316">
        <v>109.96666666666665</v>
      </c>
      <c r="G121" s="316">
        <v>107.53333333333333</v>
      </c>
      <c r="H121" s="316">
        <v>106.16666666666666</v>
      </c>
      <c r="I121" s="316">
        <v>113.76666666666665</v>
      </c>
      <c r="J121" s="316">
        <v>115.13333333333333</v>
      </c>
      <c r="K121" s="316">
        <v>117.56666666666665</v>
      </c>
      <c r="L121" s="303">
        <v>112.7</v>
      </c>
      <c r="M121" s="303">
        <v>108.9</v>
      </c>
      <c r="N121" s="318">
        <v>24444000</v>
      </c>
      <c r="O121" s="319">
        <v>4.6762589928057555E-2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2087.85</v>
      </c>
      <c r="E122" s="315">
        <v>2074.6833333333329</v>
      </c>
      <c r="F122" s="316">
        <v>2056.1666666666661</v>
      </c>
      <c r="G122" s="316">
        <v>2024.4833333333331</v>
      </c>
      <c r="H122" s="316">
        <v>2005.9666666666662</v>
      </c>
      <c r="I122" s="316">
        <v>2106.3666666666659</v>
      </c>
      <c r="J122" s="316">
        <v>2124.8833333333332</v>
      </c>
      <c r="K122" s="316">
        <v>2156.5666666666657</v>
      </c>
      <c r="L122" s="303">
        <v>2093.1999999999998</v>
      </c>
      <c r="M122" s="303">
        <v>2043</v>
      </c>
      <c r="N122" s="318">
        <v>31683300</v>
      </c>
      <c r="O122" s="319">
        <v>-9.0040949636370216E-2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38.15</v>
      </c>
      <c r="E123" s="315">
        <v>38.033333333333339</v>
      </c>
      <c r="F123" s="316">
        <v>37.566666666666677</v>
      </c>
      <c r="G123" s="316">
        <v>36.983333333333341</v>
      </c>
      <c r="H123" s="316">
        <v>36.51666666666668</v>
      </c>
      <c r="I123" s="316">
        <v>38.616666666666674</v>
      </c>
      <c r="J123" s="316">
        <v>39.083333333333329</v>
      </c>
      <c r="K123" s="316">
        <v>39.666666666666671</v>
      </c>
      <c r="L123" s="303">
        <v>38.5</v>
      </c>
      <c r="M123" s="303">
        <v>37.450000000000003</v>
      </c>
      <c r="N123" s="318">
        <v>50217000</v>
      </c>
      <c r="O123" s="319">
        <v>-5.3366762177650427E-2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831.7</v>
      </c>
      <c r="E124" s="315">
        <v>826.38333333333333</v>
      </c>
      <c r="F124" s="316">
        <v>817.81666666666661</v>
      </c>
      <c r="G124" s="316">
        <v>803.93333333333328</v>
      </c>
      <c r="H124" s="316">
        <v>795.36666666666656</v>
      </c>
      <c r="I124" s="316">
        <v>840.26666666666665</v>
      </c>
      <c r="J124" s="316">
        <v>848.83333333333348</v>
      </c>
      <c r="K124" s="316">
        <v>862.7166666666667</v>
      </c>
      <c r="L124" s="303">
        <v>834.95</v>
      </c>
      <c r="M124" s="303">
        <v>812.5</v>
      </c>
      <c r="N124" s="318">
        <v>5069250</v>
      </c>
      <c r="O124" s="319">
        <v>-2.9297716501507972E-2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232.6</v>
      </c>
      <c r="E125" s="315">
        <v>230.41666666666666</v>
      </c>
      <c r="F125" s="316">
        <v>225.43333333333331</v>
      </c>
      <c r="G125" s="316">
        <v>218.26666666666665</v>
      </c>
      <c r="H125" s="316">
        <v>213.2833333333333</v>
      </c>
      <c r="I125" s="316">
        <v>237.58333333333331</v>
      </c>
      <c r="J125" s="316">
        <v>242.56666666666666</v>
      </c>
      <c r="K125" s="316">
        <v>249.73333333333332</v>
      </c>
      <c r="L125" s="303">
        <v>235.4</v>
      </c>
      <c r="M125" s="303">
        <v>223.25</v>
      </c>
      <c r="N125" s="318">
        <v>125016000</v>
      </c>
      <c r="O125" s="319">
        <v>4.4541922546685049E-2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22811.7</v>
      </c>
      <c r="E126" s="315">
        <v>22912.899999999998</v>
      </c>
      <c r="F126" s="316">
        <v>22598.799999999996</v>
      </c>
      <c r="G126" s="316">
        <v>22385.899999999998</v>
      </c>
      <c r="H126" s="316">
        <v>22071.799999999996</v>
      </c>
      <c r="I126" s="316">
        <v>23125.799999999996</v>
      </c>
      <c r="J126" s="316">
        <v>23439.899999999994</v>
      </c>
      <c r="K126" s="316">
        <v>23652.799999999996</v>
      </c>
      <c r="L126" s="303">
        <v>23227</v>
      </c>
      <c r="M126" s="303">
        <v>22700</v>
      </c>
      <c r="N126" s="318">
        <v>128950</v>
      </c>
      <c r="O126" s="319">
        <v>-8.4487042953496627E-2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1363.75</v>
      </c>
      <c r="E127" s="315">
        <v>1366.3</v>
      </c>
      <c r="F127" s="316">
        <v>1352.3999999999999</v>
      </c>
      <c r="G127" s="316">
        <v>1341.05</v>
      </c>
      <c r="H127" s="316">
        <v>1327.1499999999999</v>
      </c>
      <c r="I127" s="316">
        <v>1377.6499999999999</v>
      </c>
      <c r="J127" s="316">
        <v>1391.55</v>
      </c>
      <c r="K127" s="316">
        <v>1402.8999999999999</v>
      </c>
      <c r="L127" s="303">
        <v>1380.2</v>
      </c>
      <c r="M127" s="303">
        <v>1354.95</v>
      </c>
      <c r="N127" s="318">
        <v>1742950</v>
      </c>
      <c r="O127" s="319">
        <v>-2.0401854714064915E-2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5008.75</v>
      </c>
      <c r="E128" s="315">
        <v>5031.2833333333338</v>
      </c>
      <c r="F128" s="316">
        <v>4932.6166666666677</v>
      </c>
      <c r="G128" s="316">
        <v>4856.4833333333336</v>
      </c>
      <c r="H128" s="316">
        <v>4757.8166666666675</v>
      </c>
      <c r="I128" s="316">
        <v>5107.4166666666679</v>
      </c>
      <c r="J128" s="316">
        <v>5206.0833333333339</v>
      </c>
      <c r="K128" s="316">
        <v>5282.2166666666681</v>
      </c>
      <c r="L128" s="303">
        <v>5129.95</v>
      </c>
      <c r="M128" s="303">
        <v>4955.1499999999996</v>
      </c>
      <c r="N128" s="318">
        <v>560875</v>
      </c>
      <c r="O128" s="319">
        <v>-8.35375816993464E-2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860.15</v>
      </c>
      <c r="E129" s="315">
        <v>856.58333333333337</v>
      </c>
      <c r="F129" s="316">
        <v>836.56666666666672</v>
      </c>
      <c r="G129" s="316">
        <v>812.98333333333335</v>
      </c>
      <c r="H129" s="316">
        <v>792.9666666666667</v>
      </c>
      <c r="I129" s="316">
        <v>880.16666666666674</v>
      </c>
      <c r="J129" s="316">
        <v>900.18333333333339</v>
      </c>
      <c r="K129" s="316">
        <v>923.76666666666677</v>
      </c>
      <c r="L129" s="303">
        <v>876.6</v>
      </c>
      <c r="M129" s="303">
        <v>833</v>
      </c>
      <c r="N129" s="318">
        <v>3914089</v>
      </c>
      <c r="O129" s="319">
        <v>1.3436138404161777E-2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493.3</v>
      </c>
      <c r="E130" s="315">
        <v>500</v>
      </c>
      <c r="F130" s="316">
        <v>484.5</v>
      </c>
      <c r="G130" s="316">
        <v>475.7</v>
      </c>
      <c r="H130" s="316">
        <v>460.2</v>
      </c>
      <c r="I130" s="316">
        <v>508.8</v>
      </c>
      <c r="J130" s="316">
        <v>524.29999999999995</v>
      </c>
      <c r="K130" s="316">
        <v>533.1</v>
      </c>
      <c r="L130" s="303">
        <v>515.5</v>
      </c>
      <c r="M130" s="303">
        <v>491.2</v>
      </c>
      <c r="N130" s="318">
        <v>39344200</v>
      </c>
      <c r="O130" s="319">
        <v>6.5904939288656469E-3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441.5</v>
      </c>
      <c r="E131" s="315">
        <v>440.38333333333338</v>
      </c>
      <c r="F131" s="316">
        <v>435.51666666666677</v>
      </c>
      <c r="G131" s="316">
        <v>429.53333333333336</v>
      </c>
      <c r="H131" s="316">
        <v>424.66666666666674</v>
      </c>
      <c r="I131" s="316">
        <v>446.36666666666679</v>
      </c>
      <c r="J131" s="316">
        <v>451.23333333333346</v>
      </c>
      <c r="K131" s="316">
        <v>457.21666666666681</v>
      </c>
      <c r="L131" s="303">
        <v>445.25</v>
      </c>
      <c r="M131" s="303">
        <v>434.4</v>
      </c>
      <c r="N131" s="318">
        <v>5662500</v>
      </c>
      <c r="O131" s="319">
        <v>0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316.14999999999998</v>
      </c>
      <c r="E132" s="315">
        <v>316.54999999999995</v>
      </c>
      <c r="F132" s="316">
        <v>313.89999999999992</v>
      </c>
      <c r="G132" s="316">
        <v>311.64999999999998</v>
      </c>
      <c r="H132" s="316">
        <v>308.99999999999994</v>
      </c>
      <c r="I132" s="316">
        <v>318.7999999999999</v>
      </c>
      <c r="J132" s="316">
        <v>321.45</v>
      </c>
      <c r="K132" s="316">
        <v>323.69999999999987</v>
      </c>
      <c r="L132" s="303">
        <v>319.2</v>
      </c>
      <c r="M132" s="303">
        <v>314.3</v>
      </c>
      <c r="N132" s="318">
        <v>4390000</v>
      </c>
      <c r="O132" s="319">
        <v>0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500.1</v>
      </c>
      <c r="E133" s="315">
        <v>503.31666666666666</v>
      </c>
      <c r="F133" s="316">
        <v>492.63333333333333</v>
      </c>
      <c r="G133" s="316">
        <v>485.16666666666669</v>
      </c>
      <c r="H133" s="316">
        <v>474.48333333333335</v>
      </c>
      <c r="I133" s="316">
        <v>510.7833333333333</v>
      </c>
      <c r="J133" s="316">
        <v>521.46666666666658</v>
      </c>
      <c r="K133" s="316">
        <v>528.93333333333328</v>
      </c>
      <c r="L133" s="303">
        <v>514</v>
      </c>
      <c r="M133" s="303">
        <v>495.85</v>
      </c>
      <c r="N133" s="318">
        <v>17855100</v>
      </c>
      <c r="O133" s="319">
        <v>-6.7587864223490534E-3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146.65</v>
      </c>
      <c r="E134" s="315">
        <v>145.75</v>
      </c>
      <c r="F134" s="316">
        <v>144.25</v>
      </c>
      <c r="G134" s="316">
        <v>141.85</v>
      </c>
      <c r="H134" s="316">
        <v>140.35</v>
      </c>
      <c r="I134" s="316">
        <v>148.15</v>
      </c>
      <c r="J134" s="316">
        <v>149.65</v>
      </c>
      <c r="K134" s="316">
        <v>152.05000000000001</v>
      </c>
      <c r="L134" s="303">
        <v>147.25</v>
      </c>
      <c r="M134" s="303">
        <v>143.35</v>
      </c>
      <c r="N134" s="318">
        <v>85146600</v>
      </c>
      <c r="O134" s="319">
        <v>7.2361809045226128E-2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57.05</v>
      </c>
      <c r="E135" s="315">
        <v>56.6</v>
      </c>
      <c r="F135" s="316">
        <v>55.85</v>
      </c>
      <c r="G135" s="316">
        <v>54.65</v>
      </c>
      <c r="H135" s="316">
        <v>53.9</v>
      </c>
      <c r="I135" s="316">
        <v>57.800000000000004</v>
      </c>
      <c r="J135" s="316">
        <v>58.550000000000004</v>
      </c>
      <c r="K135" s="316">
        <v>59.750000000000007</v>
      </c>
      <c r="L135" s="303">
        <v>57.35</v>
      </c>
      <c r="M135" s="303">
        <v>55.4</v>
      </c>
      <c r="N135" s="318">
        <v>86886000</v>
      </c>
      <c r="O135" s="319">
        <v>4.7696565196158232E-2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443.75</v>
      </c>
      <c r="E136" s="315">
        <v>444.9666666666667</v>
      </c>
      <c r="F136" s="316">
        <v>435.03333333333342</v>
      </c>
      <c r="G136" s="316">
        <v>426.31666666666672</v>
      </c>
      <c r="H136" s="316">
        <v>416.38333333333344</v>
      </c>
      <c r="I136" s="316">
        <v>453.68333333333339</v>
      </c>
      <c r="J136" s="316">
        <v>463.61666666666667</v>
      </c>
      <c r="K136" s="316">
        <v>472.33333333333337</v>
      </c>
      <c r="L136" s="303">
        <v>454.9</v>
      </c>
      <c r="M136" s="303">
        <v>436.25</v>
      </c>
      <c r="N136" s="318">
        <v>32419000</v>
      </c>
      <c r="O136" s="319">
        <v>1.183212182310182E-2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2661.55</v>
      </c>
      <c r="E137" s="315">
        <v>2678.4833333333331</v>
      </c>
      <c r="F137" s="316">
        <v>2631.5166666666664</v>
      </c>
      <c r="G137" s="316">
        <v>2601.4833333333331</v>
      </c>
      <c r="H137" s="316">
        <v>2554.5166666666664</v>
      </c>
      <c r="I137" s="316">
        <v>2708.5166666666664</v>
      </c>
      <c r="J137" s="316">
        <v>2755.4833333333327</v>
      </c>
      <c r="K137" s="316">
        <v>2785.5166666666664</v>
      </c>
      <c r="L137" s="303">
        <v>2725.45</v>
      </c>
      <c r="M137" s="303">
        <v>2648.45</v>
      </c>
      <c r="N137" s="318">
        <v>6413700</v>
      </c>
      <c r="O137" s="319">
        <v>2.8083673960086559E-2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825.15</v>
      </c>
      <c r="E138" s="315">
        <v>839.4</v>
      </c>
      <c r="F138" s="316">
        <v>806.8</v>
      </c>
      <c r="G138" s="316">
        <v>788.44999999999993</v>
      </c>
      <c r="H138" s="316">
        <v>755.84999999999991</v>
      </c>
      <c r="I138" s="316">
        <v>857.75</v>
      </c>
      <c r="J138" s="316">
        <v>890.35000000000014</v>
      </c>
      <c r="K138" s="316">
        <v>908.7</v>
      </c>
      <c r="L138" s="303">
        <v>872</v>
      </c>
      <c r="M138" s="303">
        <v>821.05</v>
      </c>
      <c r="N138" s="318">
        <v>10155600</v>
      </c>
      <c r="O138" s="319">
        <v>-6.6901408450704223E-3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1306.4000000000001</v>
      </c>
      <c r="E139" s="315">
        <v>1298.95</v>
      </c>
      <c r="F139" s="316">
        <v>1285.1500000000001</v>
      </c>
      <c r="G139" s="316">
        <v>1263.9000000000001</v>
      </c>
      <c r="H139" s="316">
        <v>1250.1000000000001</v>
      </c>
      <c r="I139" s="316">
        <v>1320.2</v>
      </c>
      <c r="J139" s="316">
        <v>1333.9999999999998</v>
      </c>
      <c r="K139" s="316">
        <v>1355.25</v>
      </c>
      <c r="L139" s="303">
        <v>1312.75</v>
      </c>
      <c r="M139" s="303">
        <v>1277.7</v>
      </c>
      <c r="N139" s="318">
        <v>5490750</v>
      </c>
      <c r="O139" s="319">
        <v>-4.8355647991680746E-2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2443.3000000000002</v>
      </c>
      <c r="E140" s="315">
        <v>2481.4166666666665</v>
      </c>
      <c r="F140" s="316">
        <v>2392.8833333333332</v>
      </c>
      <c r="G140" s="316">
        <v>2342.4666666666667</v>
      </c>
      <c r="H140" s="316">
        <v>2253.9333333333334</v>
      </c>
      <c r="I140" s="316">
        <v>2531.833333333333</v>
      </c>
      <c r="J140" s="316">
        <v>2620.3666666666668</v>
      </c>
      <c r="K140" s="316">
        <v>2670.7833333333328</v>
      </c>
      <c r="L140" s="303">
        <v>2569.9499999999998</v>
      </c>
      <c r="M140" s="303">
        <v>2431</v>
      </c>
      <c r="N140" s="318">
        <v>1160750</v>
      </c>
      <c r="O140" s="319">
        <v>3.9632781012091355E-2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313.25</v>
      </c>
      <c r="E141" s="315">
        <v>315.7166666666667</v>
      </c>
      <c r="F141" s="316">
        <v>309.33333333333337</v>
      </c>
      <c r="G141" s="316">
        <v>305.41666666666669</v>
      </c>
      <c r="H141" s="316">
        <v>299.03333333333336</v>
      </c>
      <c r="I141" s="316">
        <v>319.63333333333338</v>
      </c>
      <c r="J141" s="316">
        <v>326.01666666666671</v>
      </c>
      <c r="K141" s="316">
        <v>329.93333333333339</v>
      </c>
      <c r="L141" s="303">
        <v>322.10000000000002</v>
      </c>
      <c r="M141" s="303">
        <v>311.8</v>
      </c>
      <c r="N141" s="318">
        <v>1944000</v>
      </c>
      <c r="O141" s="319">
        <v>9.6446700507614211E-2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480.8</v>
      </c>
      <c r="E142" s="315">
        <v>482.13333333333338</v>
      </c>
      <c r="F142" s="316">
        <v>475.01666666666677</v>
      </c>
      <c r="G142" s="316">
        <v>469.23333333333341</v>
      </c>
      <c r="H142" s="316">
        <v>462.11666666666679</v>
      </c>
      <c r="I142" s="316">
        <v>487.91666666666674</v>
      </c>
      <c r="J142" s="316">
        <v>495.03333333333342</v>
      </c>
      <c r="K142" s="316">
        <v>500.81666666666672</v>
      </c>
      <c r="L142" s="303">
        <v>489.25</v>
      </c>
      <c r="M142" s="303">
        <v>476.35</v>
      </c>
      <c r="N142" s="318">
        <v>4538800</v>
      </c>
      <c r="O142" s="319">
        <v>-1.8472906403940886E-3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1054.5999999999999</v>
      </c>
      <c r="E143" s="315">
        <v>1036.7333333333333</v>
      </c>
      <c r="F143" s="316">
        <v>1006.8666666666668</v>
      </c>
      <c r="G143" s="316">
        <v>959.13333333333344</v>
      </c>
      <c r="H143" s="316">
        <v>929.26666666666688</v>
      </c>
      <c r="I143" s="316">
        <v>1084.4666666666667</v>
      </c>
      <c r="J143" s="316">
        <v>1114.333333333333</v>
      </c>
      <c r="K143" s="316">
        <v>1162.0666666666666</v>
      </c>
      <c r="L143" s="303">
        <v>1066.5999999999999</v>
      </c>
      <c r="M143" s="303">
        <v>989</v>
      </c>
      <c r="N143" s="318">
        <v>1486100</v>
      </c>
      <c r="O143" s="319">
        <v>-0.11725571725571726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4723.2</v>
      </c>
      <c r="E144" s="315">
        <v>4722.7666666666673</v>
      </c>
      <c r="F144" s="316">
        <v>4651.5333333333347</v>
      </c>
      <c r="G144" s="316">
        <v>4579.8666666666677</v>
      </c>
      <c r="H144" s="316">
        <v>4508.633333333335</v>
      </c>
      <c r="I144" s="316">
        <v>4794.4333333333343</v>
      </c>
      <c r="J144" s="316">
        <v>4865.6666666666661</v>
      </c>
      <c r="K144" s="316">
        <v>4937.3333333333339</v>
      </c>
      <c r="L144" s="303">
        <v>4794</v>
      </c>
      <c r="M144" s="303">
        <v>4651.1000000000004</v>
      </c>
      <c r="N144" s="318">
        <v>2111000</v>
      </c>
      <c r="O144" s="319">
        <v>-4.3151119572114947E-2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433.15</v>
      </c>
      <c r="E145" s="315">
        <v>432.85000000000008</v>
      </c>
      <c r="F145" s="316">
        <v>426.90000000000015</v>
      </c>
      <c r="G145" s="316">
        <v>420.65000000000009</v>
      </c>
      <c r="H145" s="316">
        <v>414.70000000000016</v>
      </c>
      <c r="I145" s="316">
        <v>439.10000000000014</v>
      </c>
      <c r="J145" s="316">
        <v>445.05000000000007</v>
      </c>
      <c r="K145" s="316">
        <v>451.30000000000013</v>
      </c>
      <c r="L145" s="303">
        <v>438.8</v>
      </c>
      <c r="M145" s="303">
        <v>426.6</v>
      </c>
      <c r="N145" s="318">
        <v>18436600</v>
      </c>
      <c r="O145" s="319">
        <v>-3.9875431588924246E-2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100.25</v>
      </c>
      <c r="E146" s="315">
        <v>99.7</v>
      </c>
      <c r="F146" s="316">
        <v>97.850000000000009</v>
      </c>
      <c r="G146" s="316">
        <v>95.45</v>
      </c>
      <c r="H146" s="316">
        <v>93.600000000000009</v>
      </c>
      <c r="I146" s="316">
        <v>102.10000000000001</v>
      </c>
      <c r="J146" s="316">
        <v>103.95</v>
      </c>
      <c r="K146" s="316">
        <v>106.35000000000001</v>
      </c>
      <c r="L146" s="303">
        <v>101.55</v>
      </c>
      <c r="M146" s="303">
        <v>97.3</v>
      </c>
      <c r="N146" s="318">
        <v>83904600</v>
      </c>
      <c r="O146" s="319">
        <v>2.0742193392668577E-2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768.9</v>
      </c>
      <c r="E147" s="315">
        <v>776.91666666666663</v>
      </c>
      <c r="F147" s="316">
        <v>754.98333333333323</v>
      </c>
      <c r="G147" s="316">
        <v>741.06666666666661</v>
      </c>
      <c r="H147" s="316">
        <v>719.13333333333321</v>
      </c>
      <c r="I147" s="316">
        <v>790.83333333333326</v>
      </c>
      <c r="J147" s="316">
        <v>812.76666666666665</v>
      </c>
      <c r="K147" s="316">
        <v>826.68333333333328</v>
      </c>
      <c r="L147" s="303">
        <v>798.85</v>
      </c>
      <c r="M147" s="303">
        <v>763</v>
      </c>
      <c r="N147" s="318">
        <v>2883000</v>
      </c>
      <c r="O147" s="319">
        <v>-2.2380467955239063E-2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343</v>
      </c>
      <c r="E148" s="315">
        <v>344.48333333333335</v>
      </c>
      <c r="F148" s="316">
        <v>338.9666666666667</v>
      </c>
      <c r="G148" s="316">
        <v>334.93333333333334</v>
      </c>
      <c r="H148" s="316">
        <v>329.41666666666669</v>
      </c>
      <c r="I148" s="316">
        <v>348.51666666666671</v>
      </c>
      <c r="J148" s="316">
        <v>354.03333333333336</v>
      </c>
      <c r="K148" s="316">
        <v>358.06666666666672</v>
      </c>
      <c r="L148" s="303">
        <v>350</v>
      </c>
      <c r="M148" s="303">
        <v>340.45</v>
      </c>
      <c r="N148" s="318">
        <v>26537600</v>
      </c>
      <c r="O148" s="319">
        <v>3.5201597803020845E-2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193.35</v>
      </c>
      <c r="E149" s="315">
        <v>192.98333333333335</v>
      </c>
      <c r="F149" s="316">
        <v>189.1166666666667</v>
      </c>
      <c r="G149" s="316">
        <v>184.88333333333335</v>
      </c>
      <c r="H149" s="316">
        <v>181.01666666666671</v>
      </c>
      <c r="I149" s="316">
        <v>197.2166666666667</v>
      </c>
      <c r="J149" s="316">
        <v>201.08333333333337</v>
      </c>
      <c r="K149" s="316">
        <v>205.31666666666669</v>
      </c>
      <c r="L149" s="303">
        <v>196.85</v>
      </c>
      <c r="M149" s="303">
        <v>188.75</v>
      </c>
      <c r="N149" s="318">
        <v>31731000</v>
      </c>
      <c r="O149" s="319">
        <v>2.7192386131883073E-2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B8" sqref="B8:B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44146</v>
      </c>
    </row>
    <row r="7" spans="1:15">
      <c r="A7"/>
    </row>
    <row r="8" spans="1:15" ht="28.5" customHeight="1">
      <c r="A8" s="575" t="s">
        <v>16</v>
      </c>
      <c r="B8" s="576" t="s">
        <v>18</v>
      </c>
      <c r="C8" s="574" t="s">
        <v>19</v>
      </c>
      <c r="D8" s="574" t="s">
        <v>20</v>
      </c>
      <c r="E8" s="574" t="s">
        <v>21</v>
      </c>
      <c r="F8" s="574"/>
      <c r="G8" s="574"/>
      <c r="H8" s="574" t="s">
        <v>22</v>
      </c>
      <c r="I8" s="574"/>
      <c r="J8" s="574"/>
      <c r="K8" s="273"/>
      <c r="L8" s="281"/>
      <c r="M8" s="281"/>
    </row>
    <row r="9" spans="1:15" ht="36" customHeight="1">
      <c r="A9" s="570"/>
      <c r="B9" s="572"/>
      <c r="C9" s="577" t="s">
        <v>23</v>
      </c>
      <c r="D9" s="577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12631.1</v>
      </c>
      <c r="D10" s="302">
        <v>12583.416666666666</v>
      </c>
      <c r="E10" s="302">
        <v>12522.933333333332</v>
      </c>
      <c r="F10" s="302">
        <v>12414.766666666666</v>
      </c>
      <c r="G10" s="302">
        <v>12354.283333333333</v>
      </c>
      <c r="H10" s="302">
        <v>12691.583333333332</v>
      </c>
      <c r="I10" s="302">
        <v>12752.066666666666</v>
      </c>
      <c r="J10" s="302">
        <v>12860.233333333332</v>
      </c>
      <c r="K10" s="301">
        <v>12643.9</v>
      </c>
      <c r="L10" s="301">
        <v>12475.25</v>
      </c>
      <c r="M10" s="306"/>
    </row>
    <row r="11" spans="1:15">
      <c r="A11" s="300">
        <v>2</v>
      </c>
      <c r="B11" s="276" t="s">
        <v>220</v>
      </c>
      <c r="C11" s="303">
        <v>28606</v>
      </c>
      <c r="D11" s="278">
        <v>28441.8</v>
      </c>
      <c r="E11" s="278">
        <v>28081.1</v>
      </c>
      <c r="F11" s="278">
        <v>27556.2</v>
      </c>
      <c r="G11" s="278">
        <v>27195.5</v>
      </c>
      <c r="H11" s="278">
        <v>28966.699999999997</v>
      </c>
      <c r="I11" s="278">
        <v>29327.4</v>
      </c>
      <c r="J11" s="278">
        <v>29852.299999999996</v>
      </c>
      <c r="K11" s="303">
        <v>28802.5</v>
      </c>
      <c r="L11" s="303">
        <v>27916.9</v>
      </c>
      <c r="M11" s="306"/>
    </row>
    <row r="12" spans="1:15">
      <c r="A12" s="300">
        <v>3</v>
      </c>
      <c r="B12" s="284" t="s">
        <v>221</v>
      </c>
      <c r="C12" s="303">
        <v>1416.45</v>
      </c>
      <c r="D12" s="278">
        <v>1406.7166666666665</v>
      </c>
      <c r="E12" s="278">
        <v>1393.7333333333329</v>
      </c>
      <c r="F12" s="278">
        <v>1371.0166666666664</v>
      </c>
      <c r="G12" s="278">
        <v>1358.0333333333328</v>
      </c>
      <c r="H12" s="278">
        <v>1429.4333333333329</v>
      </c>
      <c r="I12" s="278">
        <v>1442.4166666666665</v>
      </c>
      <c r="J12" s="278">
        <v>1465.133333333333</v>
      </c>
      <c r="K12" s="303">
        <v>1419.7</v>
      </c>
      <c r="L12" s="303">
        <v>1384</v>
      </c>
      <c r="M12" s="306"/>
    </row>
    <row r="13" spans="1:15">
      <c r="A13" s="300">
        <v>4</v>
      </c>
      <c r="B13" s="276" t="s">
        <v>222</v>
      </c>
      <c r="C13" s="303">
        <v>3305.75</v>
      </c>
      <c r="D13" s="278">
        <v>3288.8666666666668</v>
      </c>
      <c r="E13" s="278">
        <v>3269.0333333333338</v>
      </c>
      <c r="F13" s="278">
        <v>3232.3166666666671</v>
      </c>
      <c r="G13" s="278">
        <v>3212.483333333334</v>
      </c>
      <c r="H13" s="278">
        <v>3325.5833333333335</v>
      </c>
      <c r="I13" s="278">
        <v>3345.4166666666665</v>
      </c>
      <c r="J13" s="278">
        <v>3382.1333333333332</v>
      </c>
      <c r="K13" s="303">
        <v>3308.7</v>
      </c>
      <c r="L13" s="303">
        <v>3252.15</v>
      </c>
      <c r="M13" s="306"/>
    </row>
    <row r="14" spans="1:15">
      <c r="A14" s="300">
        <v>5</v>
      </c>
      <c r="B14" s="276" t="s">
        <v>223</v>
      </c>
      <c r="C14" s="303">
        <v>20978.5</v>
      </c>
      <c r="D14" s="278">
        <v>21158.100000000002</v>
      </c>
      <c r="E14" s="278">
        <v>20683.100000000006</v>
      </c>
      <c r="F14" s="278">
        <v>20387.700000000004</v>
      </c>
      <c r="G14" s="278">
        <v>19912.700000000008</v>
      </c>
      <c r="H14" s="278">
        <v>21453.500000000004</v>
      </c>
      <c r="I14" s="278">
        <v>21928.499999999996</v>
      </c>
      <c r="J14" s="278">
        <v>22223.9</v>
      </c>
      <c r="K14" s="303">
        <v>21633.1</v>
      </c>
      <c r="L14" s="303">
        <v>20862.7</v>
      </c>
      <c r="M14" s="306"/>
    </row>
    <row r="15" spans="1:15">
      <c r="A15" s="300">
        <v>6</v>
      </c>
      <c r="B15" s="276" t="s">
        <v>224</v>
      </c>
      <c r="C15" s="303">
        <v>2456.6</v>
      </c>
      <c r="D15" s="278">
        <v>2439.6333333333332</v>
      </c>
      <c r="E15" s="278">
        <v>2418.8166666666666</v>
      </c>
      <c r="F15" s="278">
        <v>2381.0333333333333</v>
      </c>
      <c r="G15" s="278">
        <v>2360.2166666666667</v>
      </c>
      <c r="H15" s="278">
        <v>2477.4166666666665</v>
      </c>
      <c r="I15" s="278">
        <v>2498.2333333333331</v>
      </c>
      <c r="J15" s="278">
        <v>2536.0166666666664</v>
      </c>
      <c r="K15" s="303">
        <v>2460.4499999999998</v>
      </c>
      <c r="L15" s="303">
        <v>2401.85</v>
      </c>
      <c r="M15" s="306"/>
    </row>
    <row r="16" spans="1:15">
      <c r="A16" s="300">
        <v>7</v>
      </c>
      <c r="B16" s="276" t="s">
        <v>225</v>
      </c>
      <c r="C16" s="303">
        <v>5020.05</v>
      </c>
      <c r="D16" s="278">
        <v>5001.8500000000004</v>
      </c>
      <c r="E16" s="278">
        <v>4974.0500000000011</v>
      </c>
      <c r="F16" s="278">
        <v>4928.0500000000011</v>
      </c>
      <c r="G16" s="278">
        <v>4900.2500000000018</v>
      </c>
      <c r="H16" s="278">
        <v>5047.8500000000004</v>
      </c>
      <c r="I16" s="278">
        <v>5075.6499999999996</v>
      </c>
      <c r="J16" s="278">
        <v>5121.6499999999996</v>
      </c>
      <c r="K16" s="303">
        <v>5029.6499999999996</v>
      </c>
      <c r="L16" s="303">
        <v>4955.8500000000004</v>
      </c>
      <c r="M16" s="306"/>
    </row>
    <row r="17" spans="1:13">
      <c r="A17" s="300">
        <v>8</v>
      </c>
      <c r="B17" s="276" t="s">
        <v>802</v>
      </c>
      <c r="C17" s="276">
        <v>1081.9000000000001</v>
      </c>
      <c r="D17" s="278">
        <v>1080.4666666666667</v>
      </c>
      <c r="E17" s="278">
        <v>1031.4333333333334</v>
      </c>
      <c r="F17" s="278">
        <v>980.9666666666667</v>
      </c>
      <c r="G17" s="278">
        <v>931.93333333333339</v>
      </c>
      <c r="H17" s="278">
        <v>1130.9333333333334</v>
      </c>
      <c r="I17" s="278">
        <v>1179.9666666666667</v>
      </c>
      <c r="J17" s="278">
        <v>1230.4333333333334</v>
      </c>
      <c r="K17" s="276">
        <v>1129.5</v>
      </c>
      <c r="L17" s="276">
        <v>1030</v>
      </c>
      <c r="M17" s="276">
        <v>2.81149</v>
      </c>
    </row>
    <row r="18" spans="1:13">
      <c r="A18" s="300">
        <v>9</v>
      </c>
      <c r="B18" s="276" t="s">
        <v>295</v>
      </c>
      <c r="C18" s="276">
        <v>15504.55</v>
      </c>
      <c r="D18" s="278">
        <v>15530.85</v>
      </c>
      <c r="E18" s="278">
        <v>15373.7</v>
      </c>
      <c r="F18" s="278">
        <v>15242.85</v>
      </c>
      <c r="G18" s="278">
        <v>15085.7</v>
      </c>
      <c r="H18" s="278">
        <v>15661.7</v>
      </c>
      <c r="I18" s="278">
        <v>15818.849999999999</v>
      </c>
      <c r="J18" s="278">
        <v>15949.7</v>
      </c>
      <c r="K18" s="276">
        <v>15688</v>
      </c>
      <c r="L18" s="276">
        <v>15400</v>
      </c>
      <c r="M18" s="276">
        <v>7.2819999999999996E-2</v>
      </c>
    </row>
    <row r="19" spans="1:13">
      <c r="A19" s="300">
        <v>10</v>
      </c>
      <c r="B19" s="276" t="s">
        <v>227</v>
      </c>
      <c r="C19" s="276">
        <v>71.55</v>
      </c>
      <c r="D19" s="278">
        <v>71.25</v>
      </c>
      <c r="E19" s="278">
        <v>70.05</v>
      </c>
      <c r="F19" s="278">
        <v>68.55</v>
      </c>
      <c r="G19" s="278">
        <v>67.349999999999994</v>
      </c>
      <c r="H19" s="278">
        <v>72.75</v>
      </c>
      <c r="I19" s="278">
        <v>73.949999999999989</v>
      </c>
      <c r="J19" s="278">
        <v>75.45</v>
      </c>
      <c r="K19" s="276">
        <v>72.45</v>
      </c>
      <c r="L19" s="276">
        <v>69.75</v>
      </c>
      <c r="M19" s="276">
        <v>31.550560000000001</v>
      </c>
    </row>
    <row r="20" spans="1:13">
      <c r="A20" s="300">
        <v>11</v>
      </c>
      <c r="B20" s="276" t="s">
        <v>228</v>
      </c>
      <c r="C20" s="276">
        <v>157.44999999999999</v>
      </c>
      <c r="D20" s="278">
        <v>156.83333333333334</v>
      </c>
      <c r="E20" s="278">
        <v>152.76666666666668</v>
      </c>
      <c r="F20" s="278">
        <v>148.08333333333334</v>
      </c>
      <c r="G20" s="278">
        <v>144.01666666666668</v>
      </c>
      <c r="H20" s="278">
        <v>161.51666666666668</v>
      </c>
      <c r="I20" s="278">
        <v>165.58333333333334</v>
      </c>
      <c r="J20" s="278">
        <v>170.26666666666668</v>
      </c>
      <c r="K20" s="276">
        <v>160.9</v>
      </c>
      <c r="L20" s="276">
        <v>152.15</v>
      </c>
      <c r="M20" s="276">
        <v>64.80847</v>
      </c>
    </row>
    <row r="21" spans="1:13">
      <c r="A21" s="300">
        <v>12</v>
      </c>
      <c r="B21" s="276" t="s">
        <v>38</v>
      </c>
      <c r="C21" s="276">
        <v>1659.3</v>
      </c>
      <c r="D21" s="278">
        <v>1668.0833333333333</v>
      </c>
      <c r="E21" s="278">
        <v>1639.2166666666665</v>
      </c>
      <c r="F21" s="278">
        <v>1619.1333333333332</v>
      </c>
      <c r="G21" s="278">
        <v>1590.2666666666664</v>
      </c>
      <c r="H21" s="278">
        <v>1688.1666666666665</v>
      </c>
      <c r="I21" s="278">
        <v>1717.0333333333333</v>
      </c>
      <c r="J21" s="278">
        <v>1737.1166666666666</v>
      </c>
      <c r="K21" s="276">
        <v>1696.95</v>
      </c>
      <c r="L21" s="276">
        <v>1648</v>
      </c>
      <c r="M21" s="276">
        <v>13.490640000000001</v>
      </c>
    </row>
    <row r="22" spans="1:13">
      <c r="A22" s="300">
        <v>13</v>
      </c>
      <c r="B22" s="276" t="s">
        <v>296</v>
      </c>
      <c r="C22" s="276">
        <v>236.7</v>
      </c>
      <c r="D22" s="278">
        <v>236.11666666666667</v>
      </c>
      <c r="E22" s="278">
        <v>231.83333333333334</v>
      </c>
      <c r="F22" s="278">
        <v>226.96666666666667</v>
      </c>
      <c r="G22" s="278">
        <v>222.68333333333334</v>
      </c>
      <c r="H22" s="278">
        <v>240.98333333333335</v>
      </c>
      <c r="I22" s="278">
        <v>245.26666666666665</v>
      </c>
      <c r="J22" s="278">
        <v>250.13333333333335</v>
      </c>
      <c r="K22" s="276">
        <v>240.4</v>
      </c>
      <c r="L22" s="276">
        <v>231.25</v>
      </c>
      <c r="M22" s="276">
        <v>25.205639999999999</v>
      </c>
    </row>
    <row r="23" spans="1:13">
      <c r="A23" s="300">
        <v>14</v>
      </c>
      <c r="B23" s="276" t="s">
        <v>41</v>
      </c>
      <c r="C23" s="276">
        <v>366.75</v>
      </c>
      <c r="D23" s="278">
        <v>368.4666666666667</v>
      </c>
      <c r="E23" s="278">
        <v>362.43333333333339</v>
      </c>
      <c r="F23" s="278">
        <v>358.11666666666667</v>
      </c>
      <c r="G23" s="278">
        <v>352.08333333333337</v>
      </c>
      <c r="H23" s="278">
        <v>372.78333333333342</v>
      </c>
      <c r="I23" s="278">
        <v>378.81666666666672</v>
      </c>
      <c r="J23" s="278">
        <v>383.13333333333344</v>
      </c>
      <c r="K23" s="276">
        <v>374.5</v>
      </c>
      <c r="L23" s="276">
        <v>364.15</v>
      </c>
      <c r="M23" s="276">
        <v>68.501750000000001</v>
      </c>
    </row>
    <row r="24" spans="1:13">
      <c r="A24" s="300">
        <v>15</v>
      </c>
      <c r="B24" s="276" t="s">
        <v>43</v>
      </c>
      <c r="C24" s="276">
        <v>36.35</v>
      </c>
      <c r="D24" s="278">
        <v>36.683333333333337</v>
      </c>
      <c r="E24" s="278">
        <v>35.916666666666671</v>
      </c>
      <c r="F24" s="278">
        <v>35.483333333333334</v>
      </c>
      <c r="G24" s="278">
        <v>34.716666666666669</v>
      </c>
      <c r="H24" s="278">
        <v>37.116666666666674</v>
      </c>
      <c r="I24" s="278">
        <v>37.88333333333334</v>
      </c>
      <c r="J24" s="278">
        <v>38.316666666666677</v>
      </c>
      <c r="K24" s="276">
        <v>37.450000000000003</v>
      </c>
      <c r="L24" s="276">
        <v>36.25</v>
      </c>
      <c r="M24" s="276">
        <v>26.756769999999999</v>
      </c>
    </row>
    <row r="25" spans="1:13">
      <c r="A25" s="300">
        <v>16</v>
      </c>
      <c r="B25" s="276" t="s">
        <v>298</v>
      </c>
      <c r="C25" s="276">
        <v>314.8</v>
      </c>
      <c r="D25" s="278">
        <v>313.9666666666667</v>
      </c>
      <c r="E25" s="278">
        <v>309.28333333333342</v>
      </c>
      <c r="F25" s="278">
        <v>303.76666666666671</v>
      </c>
      <c r="G25" s="278">
        <v>299.08333333333343</v>
      </c>
      <c r="H25" s="278">
        <v>319.48333333333341</v>
      </c>
      <c r="I25" s="278">
        <v>324.16666666666669</v>
      </c>
      <c r="J25" s="278">
        <v>329.68333333333339</v>
      </c>
      <c r="K25" s="276">
        <v>318.64999999999998</v>
      </c>
      <c r="L25" s="276">
        <v>308.45</v>
      </c>
      <c r="M25" s="276">
        <v>8.5978200000000005</v>
      </c>
    </row>
    <row r="26" spans="1:13">
      <c r="A26" s="300">
        <v>17</v>
      </c>
      <c r="B26" s="276" t="s">
        <v>229</v>
      </c>
      <c r="C26" s="276">
        <v>1530.1</v>
      </c>
      <c r="D26" s="278">
        <v>1545.3833333333332</v>
      </c>
      <c r="E26" s="278">
        <v>1504.7666666666664</v>
      </c>
      <c r="F26" s="278">
        <v>1479.4333333333332</v>
      </c>
      <c r="G26" s="278">
        <v>1438.8166666666664</v>
      </c>
      <c r="H26" s="278">
        <v>1570.7166666666665</v>
      </c>
      <c r="I26" s="278">
        <v>1611.3333333333333</v>
      </c>
      <c r="J26" s="278">
        <v>1636.6666666666665</v>
      </c>
      <c r="K26" s="276">
        <v>1586</v>
      </c>
      <c r="L26" s="276">
        <v>1520.05</v>
      </c>
      <c r="M26" s="276">
        <v>2.5282</v>
      </c>
    </row>
    <row r="27" spans="1:13">
      <c r="A27" s="300">
        <v>18</v>
      </c>
      <c r="B27" s="276" t="s">
        <v>230</v>
      </c>
      <c r="C27" s="276">
        <v>2722.2</v>
      </c>
      <c r="D27" s="278">
        <v>2720.7333333333331</v>
      </c>
      <c r="E27" s="278">
        <v>2681.4666666666662</v>
      </c>
      <c r="F27" s="278">
        <v>2640.7333333333331</v>
      </c>
      <c r="G27" s="278">
        <v>2601.4666666666662</v>
      </c>
      <c r="H27" s="278">
        <v>2761.4666666666662</v>
      </c>
      <c r="I27" s="278">
        <v>2800.7333333333336</v>
      </c>
      <c r="J27" s="278">
        <v>2841.4666666666662</v>
      </c>
      <c r="K27" s="276">
        <v>2760</v>
      </c>
      <c r="L27" s="276">
        <v>2680</v>
      </c>
      <c r="M27" s="276">
        <v>2.1503199999999998</v>
      </c>
    </row>
    <row r="28" spans="1:13">
      <c r="A28" s="300">
        <v>19</v>
      </c>
      <c r="B28" s="276" t="s">
        <v>45</v>
      </c>
      <c r="C28" s="276">
        <v>832.5</v>
      </c>
      <c r="D28" s="278">
        <v>827.7833333333333</v>
      </c>
      <c r="E28" s="278">
        <v>819.56666666666661</v>
      </c>
      <c r="F28" s="278">
        <v>806.63333333333333</v>
      </c>
      <c r="G28" s="278">
        <v>798.41666666666663</v>
      </c>
      <c r="H28" s="278">
        <v>840.71666666666658</v>
      </c>
      <c r="I28" s="278">
        <v>848.93333333333328</v>
      </c>
      <c r="J28" s="278">
        <v>861.86666666666656</v>
      </c>
      <c r="K28" s="276">
        <v>836</v>
      </c>
      <c r="L28" s="276">
        <v>814.85</v>
      </c>
      <c r="M28" s="276">
        <v>13.12983</v>
      </c>
    </row>
    <row r="29" spans="1:13">
      <c r="A29" s="300">
        <v>20</v>
      </c>
      <c r="B29" s="276" t="s">
        <v>46</v>
      </c>
      <c r="C29" s="276">
        <v>249.9</v>
      </c>
      <c r="D29" s="278">
        <v>251.56666666666663</v>
      </c>
      <c r="E29" s="278">
        <v>246.73333333333329</v>
      </c>
      <c r="F29" s="278">
        <v>243.56666666666666</v>
      </c>
      <c r="G29" s="278">
        <v>238.73333333333332</v>
      </c>
      <c r="H29" s="278">
        <v>254.73333333333326</v>
      </c>
      <c r="I29" s="278">
        <v>259.56666666666661</v>
      </c>
      <c r="J29" s="278">
        <v>262.73333333333323</v>
      </c>
      <c r="K29" s="276">
        <v>256.39999999999998</v>
      </c>
      <c r="L29" s="276">
        <v>248.4</v>
      </c>
      <c r="M29" s="276">
        <v>86.457459999999998</v>
      </c>
    </row>
    <row r="30" spans="1:13">
      <c r="A30" s="300">
        <v>21</v>
      </c>
      <c r="B30" s="276" t="s">
        <v>47</v>
      </c>
      <c r="C30" s="276">
        <v>2033.4</v>
      </c>
      <c r="D30" s="278">
        <v>2036.4666666666665</v>
      </c>
      <c r="E30" s="278">
        <v>1982.9333333333329</v>
      </c>
      <c r="F30" s="278">
        <v>1932.4666666666665</v>
      </c>
      <c r="G30" s="278">
        <v>1878.9333333333329</v>
      </c>
      <c r="H30" s="278">
        <v>2086.9333333333329</v>
      </c>
      <c r="I30" s="278">
        <v>2140.4666666666662</v>
      </c>
      <c r="J30" s="278">
        <v>2190.9333333333329</v>
      </c>
      <c r="K30" s="276">
        <v>2090</v>
      </c>
      <c r="L30" s="276">
        <v>1986</v>
      </c>
      <c r="M30" s="276">
        <v>28.043800000000001</v>
      </c>
    </row>
    <row r="31" spans="1:13">
      <c r="A31" s="300">
        <v>22</v>
      </c>
      <c r="B31" s="276" t="s">
        <v>48</v>
      </c>
      <c r="C31" s="276">
        <v>164.6</v>
      </c>
      <c r="D31" s="278">
        <v>162.58333333333334</v>
      </c>
      <c r="E31" s="278">
        <v>159.66666666666669</v>
      </c>
      <c r="F31" s="278">
        <v>154.73333333333335</v>
      </c>
      <c r="G31" s="278">
        <v>151.81666666666669</v>
      </c>
      <c r="H31" s="278">
        <v>167.51666666666668</v>
      </c>
      <c r="I31" s="278">
        <v>170.43333333333337</v>
      </c>
      <c r="J31" s="278">
        <v>175.36666666666667</v>
      </c>
      <c r="K31" s="276">
        <v>165.5</v>
      </c>
      <c r="L31" s="276">
        <v>157.65</v>
      </c>
      <c r="M31" s="276">
        <v>89.691329999999994</v>
      </c>
    </row>
    <row r="32" spans="1:13">
      <c r="A32" s="300">
        <v>23</v>
      </c>
      <c r="B32" s="276" t="s">
        <v>49</v>
      </c>
      <c r="C32" s="276">
        <v>91.05</v>
      </c>
      <c r="D32" s="278">
        <v>89.183333333333337</v>
      </c>
      <c r="E32" s="278">
        <v>86.416666666666671</v>
      </c>
      <c r="F32" s="278">
        <v>81.783333333333331</v>
      </c>
      <c r="G32" s="278">
        <v>79.016666666666666</v>
      </c>
      <c r="H32" s="278">
        <v>93.816666666666677</v>
      </c>
      <c r="I32" s="278">
        <v>96.583333333333329</v>
      </c>
      <c r="J32" s="278">
        <v>101.21666666666668</v>
      </c>
      <c r="K32" s="276">
        <v>91.95</v>
      </c>
      <c r="L32" s="276">
        <v>84.55</v>
      </c>
      <c r="M32" s="276">
        <v>898.48392000000001</v>
      </c>
    </row>
    <row r="33" spans="1:13">
      <c r="A33" s="300">
        <v>24</v>
      </c>
      <c r="B33" s="276" t="s">
        <v>51</v>
      </c>
      <c r="C33" s="276">
        <v>2199.75</v>
      </c>
      <c r="D33" s="278">
        <v>2209.1</v>
      </c>
      <c r="E33" s="278">
        <v>2179.6499999999996</v>
      </c>
      <c r="F33" s="278">
        <v>2159.5499999999997</v>
      </c>
      <c r="G33" s="278">
        <v>2130.0999999999995</v>
      </c>
      <c r="H33" s="278">
        <v>2229.1999999999998</v>
      </c>
      <c r="I33" s="278">
        <v>2258.6499999999996</v>
      </c>
      <c r="J33" s="278">
        <v>2278.75</v>
      </c>
      <c r="K33" s="276">
        <v>2238.5500000000002</v>
      </c>
      <c r="L33" s="276">
        <v>2189</v>
      </c>
      <c r="M33" s="276">
        <v>18.79561</v>
      </c>
    </row>
    <row r="34" spans="1:13">
      <c r="A34" s="300">
        <v>25</v>
      </c>
      <c r="B34" s="276" t="s">
        <v>226</v>
      </c>
      <c r="C34" s="276">
        <v>857.4</v>
      </c>
      <c r="D34" s="278">
        <v>844.78333333333342</v>
      </c>
      <c r="E34" s="278">
        <v>827.56666666666683</v>
      </c>
      <c r="F34" s="278">
        <v>797.73333333333346</v>
      </c>
      <c r="G34" s="278">
        <v>780.51666666666688</v>
      </c>
      <c r="H34" s="278">
        <v>874.61666666666679</v>
      </c>
      <c r="I34" s="278">
        <v>891.83333333333326</v>
      </c>
      <c r="J34" s="278">
        <v>921.66666666666674</v>
      </c>
      <c r="K34" s="276">
        <v>862</v>
      </c>
      <c r="L34" s="276">
        <v>814.95</v>
      </c>
      <c r="M34" s="276">
        <v>18.757709999999999</v>
      </c>
    </row>
    <row r="35" spans="1:13">
      <c r="A35" s="300">
        <v>26</v>
      </c>
      <c r="B35" s="276" t="s">
        <v>53</v>
      </c>
      <c r="C35" s="276">
        <v>761.05</v>
      </c>
      <c r="D35" s="278">
        <v>768.48333333333323</v>
      </c>
      <c r="E35" s="278">
        <v>746.56666666666649</v>
      </c>
      <c r="F35" s="278">
        <v>732.08333333333326</v>
      </c>
      <c r="G35" s="278">
        <v>710.16666666666652</v>
      </c>
      <c r="H35" s="278">
        <v>782.96666666666647</v>
      </c>
      <c r="I35" s="278">
        <v>804.88333333333321</v>
      </c>
      <c r="J35" s="278">
        <v>819.36666666666645</v>
      </c>
      <c r="K35" s="276">
        <v>790.4</v>
      </c>
      <c r="L35" s="276">
        <v>754</v>
      </c>
      <c r="M35" s="276">
        <v>33.01896</v>
      </c>
    </row>
    <row r="36" spans="1:13">
      <c r="A36" s="300">
        <v>27</v>
      </c>
      <c r="B36" s="276" t="s">
        <v>55</v>
      </c>
      <c r="C36" s="276">
        <v>583.6</v>
      </c>
      <c r="D36" s="278">
        <v>579.94999999999993</v>
      </c>
      <c r="E36" s="278">
        <v>571.89999999999986</v>
      </c>
      <c r="F36" s="278">
        <v>560.19999999999993</v>
      </c>
      <c r="G36" s="278">
        <v>552.14999999999986</v>
      </c>
      <c r="H36" s="278">
        <v>591.64999999999986</v>
      </c>
      <c r="I36" s="278">
        <v>599.69999999999982</v>
      </c>
      <c r="J36" s="278">
        <v>611.39999999999986</v>
      </c>
      <c r="K36" s="276">
        <v>588</v>
      </c>
      <c r="L36" s="276">
        <v>568.25</v>
      </c>
      <c r="M36" s="276">
        <v>349.35408999999999</v>
      </c>
    </row>
    <row r="37" spans="1:13">
      <c r="A37" s="300">
        <v>28</v>
      </c>
      <c r="B37" s="276" t="s">
        <v>56</v>
      </c>
      <c r="C37" s="276">
        <v>2997.5</v>
      </c>
      <c r="D37" s="278">
        <v>2995.6666666666665</v>
      </c>
      <c r="E37" s="278">
        <v>2968.833333333333</v>
      </c>
      <c r="F37" s="278">
        <v>2940.1666666666665</v>
      </c>
      <c r="G37" s="278">
        <v>2913.333333333333</v>
      </c>
      <c r="H37" s="278">
        <v>3024.333333333333</v>
      </c>
      <c r="I37" s="278">
        <v>3051.1666666666661</v>
      </c>
      <c r="J37" s="278">
        <v>3079.833333333333</v>
      </c>
      <c r="K37" s="276">
        <v>3022.5</v>
      </c>
      <c r="L37" s="276">
        <v>2967</v>
      </c>
      <c r="M37" s="276">
        <v>6.6405399999999997</v>
      </c>
    </row>
    <row r="38" spans="1:13">
      <c r="A38" s="300">
        <v>29</v>
      </c>
      <c r="B38" s="276" t="s">
        <v>58</v>
      </c>
      <c r="C38" s="276">
        <v>6687.65</v>
      </c>
      <c r="D38" s="278">
        <v>6577.4833333333336</v>
      </c>
      <c r="E38" s="278">
        <v>6421.2166666666672</v>
      </c>
      <c r="F38" s="278">
        <v>6154.7833333333338</v>
      </c>
      <c r="G38" s="278">
        <v>5998.5166666666673</v>
      </c>
      <c r="H38" s="278">
        <v>6843.916666666667</v>
      </c>
      <c r="I38" s="278">
        <v>7000.1833333333334</v>
      </c>
      <c r="J38" s="278">
        <v>7266.6166666666668</v>
      </c>
      <c r="K38" s="276">
        <v>6733.75</v>
      </c>
      <c r="L38" s="276">
        <v>6311.05</v>
      </c>
      <c r="M38" s="276">
        <v>21.70438</v>
      </c>
    </row>
    <row r="39" spans="1:13">
      <c r="A39" s="300">
        <v>30</v>
      </c>
      <c r="B39" s="276" t="s">
        <v>232</v>
      </c>
      <c r="C39" s="276">
        <v>2523.25</v>
      </c>
      <c r="D39" s="278">
        <v>2502.9</v>
      </c>
      <c r="E39" s="278">
        <v>2467.8000000000002</v>
      </c>
      <c r="F39" s="278">
        <v>2412.35</v>
      </c>
      <c r="G39" s="278">
        <v>2377.25</v>
      </c>
      <c r="H39" s="278">
        <v>2558.3500000000004</v>
      </c>
      <c r="I39" s="278">
        <v>2593.4499999999998</v>
      </c>
      <c r="J39" s="278">
        <v>2648.9000000000005</v>
      </c>
      <c r="K39" s="276">
        <v>2538</v>
      </c>
      <c r="L39" s="276">
        <v>2447.4499999999998</v>
      </c>
      <c r="M39" s="276">
        <v>0.64546000000000003</v>
      </c>
    </row>
    <row r="40" spans="1:13">
      <c r="A40" s="300">
        <v>31</v>
      </c>
      <c r="B40" s="276" t="s">
        <v>59</v>
      </c>
      <c r="C40" s="276">
        <v>4208.55</v>
      </c>
      <c r="D40" s="278">
        <v>4111.7666666666664</v>
      </c>
      <c r="E40" s="278">
        <v>3979.583333333333</v>
      </c>
      <c r="F40" s="278">
        <v>3750.6166666666668</v>
      </c>
      <c r="G40" s="278">
        <v>3618.4333333333334</v>
      </c>
      <c r="H40" s="278">
        <v>4340.7333333333327</v>
      </c>
      <c r="I40" s="278">
        <v>4472.916666666667</v>
      </c>
      <c r="J40" s="278">
        <v>4701.8833333333323</v>
      </c>
      <c r="K40" s="276">
        <v>4243.95</v>
      </c>
      <c r="L40" s="276">
        <v>3882.8</v>
      </c>
      <c r="M40" s="276">
        <v>114.21447999999999</v>
      </c>
    </row>
    <row r="41" spans="1:13">
      <c r="A41" s="300">
        <v>32</v>
      </c>
      <c r="B41" s="276" t="s">
        <v>60</v>
      </c>
      <c r="C41" s="276">
        <v>1475</v>
      </c>
      <c r="D41" s="278">
        <v>1473.3166666666666</v>
      </c>
      <c r="E41" s="278">
        <v>1443.6833333333332</v>
      </c>
      <c r="F41" s="278">
        <v>1412.3666666666666</v>
      </c>
      <c r="G41" s="278">
        <v>1382.7333333333331</v>
      </c>
      <c r="H41" s="278">
        <v>1504.6333333333332</v>
      </c>
      <c r="I41" s="278">
        <v>1534.2666666666664</v>
      </c>
      <c r="J41" s="278">
        <v>1565.5833333333333</v>
      </c>
      <c r="K41" s="276">
        <v>1502.95</v>
      </c>
      <c r="L41" s="276">
        <v>1442</v>
      </c>
      <c r="M41" s="276">
        <v>10.568020000000001</v>
      </c>
    </row>
    <row r="42" spans="1:13">
      <c r="A42" s="300">
        <v>33</v>
      </c>
      <c r="B42" s="276" t="s">
        <v>233</v>
      </c>
      <c r="C42" s="276">
        <v>344.95</v>
      </c>
      <c r="D42" s="278">
        <v>344.7166666666667</v>
      </c>
      <c r="E42" s="278">
        <v>335.43333333333339</v>
      </c>
      <c r="F42" s="278">
        <v>325.91666666666669</v>
      </c>
      <c r="G42" s="278">
        <v>316.63333333333338</v>
      </c>
      <c r="H42" s="278">
        <v>354.23333333333341</v>
      </c>
      <c r="I42" s="278">
        <v>363.51666666666671</v>
      </c>
      <c r="J42" s="278">
        <v>373.03333333333342</v>
      </c>
      <c r="K42" s="276">
        <v>354</v>
      </c>
      <c r="L42" s="276">
        <v>335.2</v>
      </c>
      <c r="M42" s="276">
        <v>177.11644000000001</v>
      </c>
    </row>
    <row r="43" spans="1:13">
      <c r="A43" s="300">
        <v>34</v>
      </c>
      <c r="B43" s="276" t="s">
        <v>61</v>
      </c>
      <c r="C43" s="276">
        <v>48.2</v>
      </c>
      <c r="D43" s="278">
        <v>47.833333333333336</v>
      </c>
      <c r="E43" s="278">
        <v>46.866666666666674</v>
      </c>
      <c r="F43" s="278">
        <v>45.533333333333339</v>
      </c>
      <c r="G43" s="278">
        <v>44.566666666666677</v>
      </c>
      <c r="H43" s="278">
        <v>49.166666666666671</v>
      </c>
      <c r="I43" s="278">
        <v>50.133333333333326</v>
      </c>
      <c r="J43" s="278">
        <v>51.466666666666669</v>
      </c>
      <c r="K43" s="276">
        <v>48.8</v>
      </c>
      <c r="L43" s="276">
        <v>46.5</v>
      </c>
      <c r="M43" s="276">
        <v>390.07157999999998</v>
      </c>
    </row>
    <row r="44" spans="1:13">
      <c r="A44" s="300">
        <v>35</v>
      </c>
      <c r="B44" s="276" t="s">
        <v>62</v>
      </c>
      <c r="C44" s="276">
        <v>41.25</v>
      </c>
      <c r="D44" s="278">
        <v>41.316666666666663</v>
      </c>
      <c r="E44" s="278">
        <v>40.833333333333329</v>
      </c>
      <c r="F44" s="278">
        <v>40.416666666666664</v>
      </c>
      <c r="G44" s="278">
        <v>39.93333333333333</v>
      </c>
      <c r="H44" s="278">
        <v>41.733333333333327</v>
      </c>
      <c r="I44" s="278">
        <v>42.216666666666661</v>
      </c>
      <c r="J44" s="278">
        <v>42.633333333333326</v>
      </c>
      <c r="K44" s="276">
        <v>41.8</v>
      </c>
      <c r="L44" s="276">
        <v>40.9</v>
      </c>
      <c r="M44" s="276">
        <v>30.414059999999999</v>
      </c>
    </row>
    <row r="45" spans="1:13">
      <c r="A45" s="300">
        <v>36</v>
      </c>
      <c r="B45" s="276" t="s">
        <v>63</v>
      </c>
      <c r="C45" s="276">
        <v>1367.45</v>
      </c>
      <c r="D45" s="278">
        <v>1372.0666666666666</v>
      </c>
      <c r="E45" s="278">
        <v>1355.3833333333332</v>
      </c>
      <c r="F45" s="278">
        <v>1343.3166666666666</v>
      </c>
      <c r="G45" s="278">
        <v>1326.6333333333332</v>
      </c>
      <c r="H45" s="278">
        <v>1384.1333333333332</v>
      </c>
      <c r="I45" s="278">
        <v>1400.8166666666666</v>
      </c>
      <c r="J45" s="278">
        <v>1412.8833333333332</v>
      </c>
      <c r="K45" s="276">
        <v>1388.75</v>
      </c>
      <c r="L45" s="276">
        <v>1360</v>
      </c>
      <c r="M45" s="276">
        <v>14.583299999999999</v>
      </c>
    </row>
    <row r="46" spans="1:13">
      <c r="A46" s="300">
        <v>37</v>
      </c>
      <c r="B46" s="276" t="s">
        <v>234</v>
      </c>
      <c r="C46" s="276">
        <v>1223.95</v>
      </c>
      <c r="D46" s="278">
        <v>1229</v>
      </c>
      <c r="E46" s="278">
        <v>1211</v>
      </c>
      <c r="F46" s="278">
        <v>1198.05</v>
      </c>
      <c r="G46" s="278">
        <v>1180.05</v>
      </c>
      <c r="H46" s="278">
        <v>1241.95</v>
      </c>
      <c r="I46" s="278">
        <v>1259.95</v>
      </c>
      <c r="J46" s="278">
        <v>1272.9000000000001</v>
      </c>
      <c r="K46" s="276">
        <v>1247</v>
      </c>
      <c r="L46" s="276">
        <v>1216.05</v>
      </c>
      <c r="M46" s="276">
        <v>0.30620000000000003</v>
      </c>
    </row>
    <row r="47" spans="1:13">
      <c r="A47" s="300">
        <v>38</v>
      </c>
      <c r="B47" s="276" t="s">
        <v>65</v>
      </c>
      <c r="C47" s="276">
        <v>95.4</v>
      </c>
      <c r="D47" s="278">
        <v>94.566666666666663</v>
      </c>
      <c r="E47" s="278">
        <v>92.883333333333326</v>
      </c>
      <c r="F47" s="278">
        <v>90.36666666666666</v>
      </c>
      <c r="G47" s="278">
        <v>88.683333333333323</v>
      </c>
      <c r="H47" s="278">
        <v>97.083333333333329</v>
      </c>
      <c r="I47" s="278">
        <v>98.766666666666666</v>
      </c>
      <c r="J47" s="278">
        <v>101.28333333333333</v>
      </c>
      <c r="K47" s="276">
        <v>96.25</v>
      </c>
      <c r="L47" s="276">
        <v>92.05</v>
      </c>
      <c r="M47" s="276">
        <v>105.46823000000001</v>
      </c>
    </row>
    <row r="48" spans="1:13">
      <c r="A48" s="300">
        <v>39</v>
      </c>
      <c r="B48" s="276" t="s">
        <v>66</v>
      </c>
      <c r="C48" s="276">
        <v>641.29999999999995</v>
      </c>
      <c r="D48" s="278">
        <v>644.13333333333333</v>
      </c>
      <c r="E48" s="278">
        <v>635.26666666666665</v>
      </c>
      <c r="F48" s="278">
        <v>629.23333333333335</v>
      </c>
      <c r="G48" s="278">
        <v>620.36666666666667</v>
      </c>
      <c r="H48" s="278">
        <v>650.16666666666663</v>
      </c>
      <c r="I48" s="278">
        <v>659.03333333333319</v>
      </c>
      <c r="J48" s="278">
        <v>665.06666666666661</v>
      </c>
      <c r="K48" s="276">
        <v>653</v>
      </c>
      <c r="L48" s="276">
        <v>638.1</v>
      </c>
      <c r="M48" s="276">
        <v>9.4218600000000006</v>
      </c>
    </row>
    <row r="49" spans="1:13">
      <c r="A49" s="300">
        <v>40</v>
      </c>
      <c r="B49" s="276" t="s">
        <v>67</v>
      </c>
      <c r="C49" s="276">
        <v>519.70000000000005</v>
      </c>
      <c r="D49" s="278">
        <v>518.13333333333333</v>
      </c>
      <c r="E49" s="278">
        <v>496.61666666666667</v>
      </c>
      <c r="F49" s="278">
        <v>473.53333333333336</v>
      </c>
      <c r="G49" s="278">
        <v>452.01666666666671</v>
      </c>
      <c r="H49" s="278">
        <v>541.2166666666667</v>
      </c>
      <c r="I49" s="278">
        <v>562.73333333333335</v>
      </c>
      <c r="J49" s="278">
        <v>585.81666666666661</v>
      </c>
      <c r="K49" s="276">
        <v>539.65</v>
      </c>
      <c r="L49" s="276">
        <v>495.05</v>
      </c>
      <c r="M49" s="276">
        <v>81.299670000000006</v>
      </c>
    </row>
    <row r="50" spans="1:13">
      <c r="A50" s="300">
        <v>41</v>
      </c>
      <c r="B50" s="276" t="s">
        <v>69</v>
      </c>
      <c r="C50" s="276">
        <v>466.4</v>
      </c>
      <c r="D50" s="278">
        <v>468.51666666666665</v>
      </c>
      <c r="E50" s="278">
        <v>462.88333333333333</v>
      </c>
      <c r="F50" s="278">
        <v>459.36666666666667</v>
      </c>
      <c r="G50" s="278">
        <v>453.73333333333335</v>
      </c>
      <c r="H50" s="278">
        <v>472.0333333333333</v>
      </c>
      <c r="I50" s="278">
        <v>477.66666666666663</v>
      </c>
      <c r="J50" s="278">
        <v>481.18333333333328</v>
      </c>
      <c r="K50" s="276">
        <v>474.15</v>
      </c>
      <c r="L50" s="276">
        <v>465</v>
      </c>
      <c r="M50" s="276">
        <v>96.202789999999993</v>
      </c>
    </row>
    <row r="51" spans="1:13">
      <c r="A51" s="300">
        <v>42</v>
      </c>
      <c r="B51" s="276" t="s">
        <v>70</v>
      </c>
      <c r="C51" s="276">
        <v>28.2</v>
      </c>
      <c r="D51" s="278">
        <v>28.150000000000002</v>
      </c>
      <c r="E51" s="278">
        <v>27.850000000000005</v>
      </c>
      <c r="F51" s="278">
        <v>27.500000000000004</v>
      </c>
      <c r="G51" s="278">
        <v>27.200000000000006</v>
      </c>
      <c r="H51" s="278">
        <v>28.500000000000004</v>
      </c>
      <c r="I51" s="278">
        <v>28.8</v>
      </c>
      <c r="J51" s="278">
        <v>29.150000000000002</v>
      </c>
      <c r="K51" s="276">
        <v>28.45</v>
      </c>
      <c r="L51" s="276">
        <v>27.8</v>
      </c>
      <c r="M51" s="276">
        <v>284.67588000000001</v>
      </c>
    </row>
    <row r="52" spans="1:13">
      <c r="A52" s="300">
        <v>43</v>
      </c>
      <c r="B52" s="276" t="s">
        <v>71</v>
      </c>
      <c r="C52" s="276">
        <v>406.15</v>
      </c>
      <c r="D52" s="278">
        <v>407.33333333333331</v>
      </c>
      <c r="E52" s="278">
        <v>396.86666666666662</v>
      </c>
      <c r="F52" s="278">
        <v>387.58333333333331</v>
      </c>
      <c r="G52" s="278">
        <v>377.11666666666662</v>
      </c>
      <c r="H52" s="278">
        <v>416.61666666666662</v>
      </c>
      <c r="I52" s="278">
        <v>427.08333333333331</v>
      </c>
      <c r="J52" s="278">
        <v>436.36666666666662</v>
      </c>
      <c r="K52" s="276">
        <v>417.8</v>
      </c>
      <c r="L52" s="276">
        <v>398.05</v>
      </c>
      <c r="M52" s="276">
        <v>62.213619999999999</v>
      </c>
    </row>
    <row r="53" spans="1:13">
      <c r="A53" s="300">
        <v>44</v>
      </c>
      <c r="B53" s="276" t="s">
        <v>72</v>
      </c>
      <c r="C53" s="276">
        <v>12000.1</v>
      </c>
      <c r="D53" s="278">
        <v>11925.016666666668</v>
      </c>
      <c r="E53" s="278">
        <v>11800.083333333336</v>
      </c>
      <c r="F53" s="278">
        <v>11600.066666666668</v>
      </c>
      <c r="G53" s="278">
        <v>11475.133333333335</v>
      </c>
      <c r="H53" s="278">
        <v>12125.033333333336</v>
      </c>
      <c r="I53" s="278">
        <v>12249.966666666667</v>
      </c>
      <c r="J53" s="278">
        <v>12449.983333333337</v>
      </c>
      <c r="K53" s="276">
        <v>12049.95</v>
      </c>
      <c r="L53" s="276">
        <v>11725</v>
      </c>
      <c r="M53" s="276">
        <v>0.51522000000000001</v>
      </c>
    </row>
    <row r="54" spans="1:13">
      <c r="A54" s="300">
        <v>45</v>
      </c>
      <c r="B54" s="276" t="s">
        <v>74</v>
      </c>
      <c r="C54" s="276">
        <v>382.8</v>
      </c>
      <c r="D54" s="278">
        <v>379.9666666666667</v>
      </c>
      <c r="E54" s="278">
        <v>374.98333333333341</v>
      </c>
      <c r="F54" s="278">
        <v>367.16666666666669</v>
      </c>
      <c r="G54" s="278">
        <v>362.18333333333339</v>
      </c>
      <c r="H54" s="278">
        <v>387.78333333333342</v>
      </c>
      <c r="I54" s="278">
        <v>392.76666666666677</v>
      </c>
      <c r="J54" s="278">
        <v>400.58333333333343</v>
      </c>
      <c r="K54" s="276">
        <v>384.95</v>
      </c>
      <c r="L54" s="276">
        <v>372.15</v>
      </c>
      <c r="M54" s="276">
        <v>80.374070000000003</v>
      </c>
    </row>
    <row r="55" spans="1:13">
      <c r="A55" s="300">
        <v>46</v>
      </c>
      <c r="B55" s="276" t="s">
        <v>75</v>
      </c>
      <c r="C55" s="276">
        <v>3508.35</v>
      </c>
      <c r="D55" s="278">
        <v>3508.7333333333336</v>
      </c>
      <c r="E55" s="278">
        <v>3445.4666666666672</v>
      </c>
      <c r="F55" s="278">
        <v>3382.5833333333335</v>
      </c>
      <c r="G55" s="278">
        <v>3319.3166666666671</v>
      </c>
      <c r="H55" s="278">
        <v>3571.6166666666672</v>
      </c>
      <c r="I55" s="278">
        <v>3634.8833333333337</v>
      </c>
      <c r="J55" s="278">
        <v>3697.7666666666673</v>
      </c>
      <c r="K55" s="276">
        <v>3572</v>
      </c>
      <c r="L55" s="276">
        <v>3445.85</v>
      </c>
      <c r="M55" s="276">
        <v>9.7629800000000007</v>
      </c>
    </row>
    <row r="56" spans="1:13">
      <c r="A56" s="300">
        <v>47</v>
      </c>
      <c r="B56" s="276" t="s">
        <v>76</v>
      </c>
      <c r="C56" s="276">
        <v>409.4</v>
      </c>
      <c r="D56" s="278">
        <v>418.55</v>
      </c>
      <c r="E56" s="278">
        <v>397.1</v>
      </c>
      <c r="F56" s="278">
        <v>384.8</v>
      </c>
      <c r="G56" s="278">
        <v>363.35</v>
      </c>
      <c r="H56" s="278">
        <v>430.85</v>
      </c>
      <c r="I56" s="278">
        <v>452.29999999999995</v>
      </c>
      <c r="J56" s="278">
        <v>464.6</v>
      </c>
      <c r="K56" s="276">
        <v>440</v>
      </c>
      <c r="L56" s="276">
        <v>406.25</v>
      </c>
      <c r="M56" s="276">
        <v>71.482830000000007</v>
      </c>
    </row>
    <row r="57" spans="1:13">
      <c r="A57" s="300">
        <v>48</v>
      </c>
      <c r="B57" s="276" t="s">
        <v>77</v>
      </c>
      <c r="C57" s="276">
        <v>96.3</v>
      </c>
      <c r="D57" s="278">
        <v>95.616666666666674</v>
      </c>
      <c r="E57" s="278">
        <v>93.583333333333343</v>
      </c>
      <c r="F57" s="278">
        <v>90.866666666666674</v>
      </c>
      <c r="G57" s="278">
        <v>88.833333333333343</v>
      </c>
      <c r="H57" s="278">
        <v>98.333333333333343</v>
      </c>
      <c r="I57" s="278">
        <v>100.36666666666667</v>
      </c>
      <c r="J57" s="278">
        <v>103.08333333333334</v>
      </c>
      <c r="K57" s="276">
        <v>97.65</v>
      </c>
      <c r="L57" s="276">
        <v>92.9</v>
      </c>
      <c r="M57" s="276">
        <v>190.71738999999999</v>
      </c>
    </row>
    <row r="58" spans="1:13">
      <c r="A58" s="300">
        <v>49</v>
      </c>
      <c r="B58" s="276" t="s">
        <v>78</v>
      </c>
      <c r="C58" s="276">
        <v>112.9</v>
      </c>
      <c r="D58" s="278">
        <v>112.93333333333334</v>
      </c>
      <c r="E58" s="278">
        <v>111.96666666666667</v>
      </c>
      <c r="F58" s="278">
        <v>111.03333333333333</v>
      </c>
      <c r="G58" s="278">
        <v>110.06666666666666</v>
      </c>
      <c r="H58" s="278">
        <v>113.86666666666667</v>
      </c>
      <c r="I58" s="278">
        <v>114.83333333333334</v>
      </c>
      <c r="J58" s="278">
        <v>115.76666666666668</v>
      </c>
      <c r="K58" s="276">
        <v>113.9</v>
      </c>
      <c r="L58" s="276">
        <v>112</v>
      </c>
      <c r="M58" s="276">
        <v>7.5242100000000001</v>
      </c>
    </row>
    <row r="59" spans="1:13">
      <c r="A59" s="300">
        <v>50</v>
      </c>
      <c r="B59" s="276" t="s">
        <v>81</v>
      </c>
      <c r="C59" s="276">
        <v>584.45000000000005</v>
      </c>
      <c r="D59" s="278">
        <v>588.31666666666672</v>
      </c>
      <c r="E59" s="278">
        <v>577.63333333333344</v>
      </c>
      <c r="F59" s="278">
        <v>570.81666666666672</v>
      </c>
      <c r="G59" s="278">
        <v>560.13333333333344</v>
      </c>
      <c r="H59" s="278">
        <v>595.13333333333344</v>
      </c>
      <c r="I59" s="278">
        <v>605.81666666666661</v>
      </c>
      <c r="J59" s="278">
        <v>612.63333333333344</v>
      </c>
      <c r="K59" s="276">
        <v>599</v>
      </c>
      <c r="L59" s="276">
        <v>581.5</v>
      </c>
      <c r="M59" s="276">
        <v>1.4501900000000001</v>
      </c>
    </row>
    <row r="60" spans="1:13">
      <c r="A60" s="300">
        <v>51</v>
      </c>
      <c r="B60" s="276" t="s">
        <v>82</v>
      </c>
      <c r="C60" s="276">
        <v>312.5</v>
      </c>
      <c r="D60" s="278">
        <v>312.90000000000003</v>
      </c>
      <c r="E60" s="278">
        <v>303.35000000000008</v>
      </c>
      <c r="F60" s="278">
        <v>294.20000000000005</v>
      </c>
      <c r="G60" s="278">
        <v>284.65000000000009</v>
      </c>
      <c r="H60" s="278">
        <v>322.05000000000007</v>
      </c>
      <c r="I60" s="278">
        <v>331.6</v>
      </c>
      <c r="J60" s="278">
        <v>340.75000000000006</v>
      </c>
      <c r="K60" s="276">
        <v>322.45</v>
      </c>
      <c r="L60" s="276">
        <v>303.75</v>
      </c>
      <c r="M60" s="276">
        <v>72.538110000000003</v>
      </c>
    </row>
    <row r="61" spans="1:13">
      <c r="A61" s="300">
        <v>52</v>
      </c>
      <c r="B61" s="276" t="s">
        <v>83</v>
      </c>
      <c r="C61" s="276">
        <v>717.3</v>
      </c>
      <c r="D61" s="278">
        <v>731.19999999999993</v>
      </c>
      <c r="E61" s="278">
        <v>692.59999999999991</v>
      </c>
      <c r="F61" s="278">
        <v>667.9</v>
      </c>
      <c r="G61" s="278">
        <v>629.29999999999995</v>
      </c>
      <c r="H61" s="278">
        <v>755.89999999999986</v>
      </c>
      <c r="I61" s="278">
        <v>794.5</v>
      </c>
      <c r="J61" s="278">
        <v>819.19999999999982</v>
      </c>
      <c r="K61" s="276">
        <v>769.8</v>
      </c>
      <c r="L61" s="276">
        <v>706.5</v>
      </c>
      <c r="M61" s="276">
        <v>225.58439999999999</v>
      </c>
    </row>
    <row r="62" spans="1:13">
      <c r="A62" s="300">
        <v>53</v>
      </c>
      <c r="B62" s="276" t="s">
        <v>84</v>
      </c>
      <c r="C62" s="276">
        <v>124.8</v>
      </c>
      <c r="D62" s="278">
        <v>123.73333333333333</v>
      </c>
      <c r="E62" s="278">
        <v>122.06666666666666</v>
      </c>
      <c r="F62" s="278">
        <v>119.33333333333333</v>
      </c>
      <c r="G62" s="278">
        <v>117.66666666666666</v>
      </c>
      <c r="H62" s="278">
        <v>126.46666666666667</v>
      </c>
      <c r="I62" s="278">
        <v>128.13333333333333</v>
      </c>
      <c r="J62" s="278">
        <v>130.86666666666667</v>
      </c>
      <c r="K62" s="276">
        <v>125.4</v>
      </c>
      <c r="L62" s="276">
        <v>121</v>
      </c>
      <c r="M62" s="276">
        <v>158.08417</v>
      </c>
    </row>
    <row r="63" spans="1:13">
      <c r="A63" s="300">
        <v>54</v>
      </c>
      <c r="B63" s="276" t="s">
        <v>3634</v>
      </c>
      <c r="C63" s="276">
        <v>2223.9</v>
      </c>
      <c r="D63" s="278">
        <v>2260.1999999999998</v>
      </c>
      <c r="E63" s="278">
        <v>2174.3999999999996</v>
      </c>
      <c r="F63" s="278">
        <v>2124.8999999999996</v>
      </c>
      <c r="G63" s="278">
        <v>2039.0999999999995</v>
      </c>
      <c r="H63" s="278">
        <v>2309.6999999999998</v>
      </c>
      <c r="I63" s="278">
        <v>2395.5</v>
      </c>
      <c r="J63" s="278">
        <v>2445</v>
      </c>
      <c r="K63" s="276">
        <v>2346</v>
      </c>
      <c r="L63" s="276">
        <v>2210.6999999999998</v>
      </c>
      <c r="M63" s="276">
        <v>7.5860599999999998</v>
      </c>
    </row>
    <row r="64" spans="1:13">
      <c r="A64" s="300">
        <v>55</v>
      </c>
      <c r="B64" s="276" t="s">
        <v>85</v>
      </c>
      <c r="C64" s="276">
        <v>1467.5</v>
      </c>
      <c r="D64" s="278">
        <v>1483.5</v>
      </c>
      <c r="E64" s="278">
        <v>1447.75</v>
      </c>
      <c r="F64" s="278">
        <v>1428</v>
      </c>
      <c r="G64" s="278">
        <v>1392.25</v>
      </c>
      <c r="H64" s="278">
        <v>1503.25</v>
      </c>
      <c r="I64" s="278">
        <v>1539</v>
      </c>
      <c r="J64" s="278">
        <v>1558.75</v>
      </c>
      <c r="K64" s="276">
        <v>1519.25</v>
      </c>
      <c r="L64" s="276">
        <v>1463.75</v>
      </c>
      <c r="M64" s="276">
        <v>10.403090000000001</v>
      </c>
    </row>
    <row r="65" spans="1:13">
      <c r="A65" s="300">
        <v>56</v>
      </c>
      <c r="B65" s="276" t="s">
        <v>86</v>
      </c>
      <c r="C65" s="276">
        <v>388.1</v>
      </c>
      <c r="D65" s="278">
        <v>385.36666666666662</v>
      </c>
      <c r="E65" s="278">
        <v>381.33333333333326</v>
      </c>
      <c r="F65" s="278">
        <v>374.56666666666666</v>
      </c>
      <c r="G65" s="278">
        <v>370.5333333333333</v>
      </c>
      <c r="H65" s="278">
        <v>392.13333333333321</v>
      </c>
      <c r="I65" s="278">
        <v>396.16666666666663</v>
      </c>
      <c r="J65" s="278">
        <v>402.93333333333317</v>
      </c>
      <c r="K65" s="276">
        <v>389.4</v>
      </c>
      <c r="L65" s="276">
        <v>378.6</v>
      </c>
      <c r="M65" s="276">
        <v>24.578890000000001</v>
      </c>
    </row>
    <row r="66" spans="1:13">
      <c r="A66" s="300">
        <v>57</v>
      </c>
      <c r="B66" s="276" t="s">
        <v>236</v>
      </c>
      <c r="C66" s="276">
        <v>719.05</v>
      </c>
      <c r="D66" s="278">
        <v>733.15</v>
      </c>
      <c r="E66" s="278">
        <v>699.84999999999991</v>
      </c>
      <c r="F66" s="278">
        <v>680.65</v>
      </c>
      <c r="G66" s="278">
        <v>647.34999999999991</v>
      </c>
      <c r="H66" s="278">
        <v>752.34999999999991</v>
      </c>
      <c r="I66" s="278">
        <v>785.64999999999986</v>
      </c>
      <c r="J66" s="278">
        <v>804.84999999999991</v>
      </c>
      <c r="K66" s="276">
        <v>766.45</v>
      </c>
      <c r="L66" s="276">
        <v>713.95</v>
      </c>
      <c r="M66" s="276">
        <v>4.1069599999999999</v>
      </c>
    </row>
    <row r="67" spans="1:13">
      <c r="A67" s="300">
        <v>58</v>
      </c>
      <c r="B67" s="276" t="s">
        <v>237</v>
      </c>
      <c r="C67" s="276">
        <v>297.25</v>
      </c>
      <c r="D67" s="278">
        <v>296.98333333333335</v>
      </c>
      <c r="E67" s="278">
        <v>291.36666666666667</v>
      </c>
      <c r="F67" s="278">
        <v>285.48333333333335</v>
      </c>
      <c r="G67" s="278">
        <v>279.86666666666667</v>
      </c>
      <c r="H67" s="278">
        <v>302.86666666666667</v>
      </c>
      <c r="I67" s="278">
        <v>308.48333333333335</v>
      </c>
      <c r="J67" s="278">
        <v>314.36666666666667</v>
      </c>
      <c r="K67" s="276">
        <v>302.60000000000002</v>
      </c>
      <c r="L67" s="276">
        <v>291.10000000000002</v>
      </c>
      <c r="M67" s="276">
        <v>625.66030999999998</v>
      </c>
    </row>
    <row r="68" spans="1:13">
      <c r="A68" s="300">
        <v>59</v>
      </c>
      <c r="B68" s="276" t="s">
        <v>235</v>
      </c>
      <c r="C68" s="276">
        <v>183.75</v>
      </c>
      <c r="D68" s="278">
        <v>182.68333333333331</v>
      </c>
      <c r="E68" s="278">
        <v>178.41666666666663</v>
      </c>
      <c r="F68" s="278">
        <v>173.08333333333331</v>
      </c>
      <c r="G68" s="278">
        <v>168.81666666666663</v>
      </c>
      <c r="H68" s="278">
        <v>188.01666666666662</v>
      </c>
      <c r="I68" s="278">
        <v>192.28333333333333</v>
      </c>
      <c r="J68" s="278">
        <v>197.61666666666662</v>
      </c>
      <c r="K68" s="276">
        <v>186.95</v>
      </c>
      <c r="L68" s="276">
        <v>177.35</v>
      </c>
      <c r="M68" s="276">
        <v>49.503880000000002</v>
      </c>
    </row>
    <row r="69" spans="1:13">
      <c r="A69" s="300">
        <v>60</v>
      </c>
      <c r="B69" s="276" t="s">
        <v>87</v>
      </c>
      <c r="C69" s="276">
        <v>454.55</v>
      </c>
      <c r="D69" s="278">
        <v>457.48333333333329</v>
      </c>
      <c r="E69" s="278">
        <v>449.46666666666658</v>
      </c>
      <c r="F69" s="278">
        <v>444.38333333333327</v>
      </c>
      <c r="G69" s="278">
        <v>436.36666666666656</v>
      </c>
      <c r="H69" s="278">
        <v>462.56666666666661</v>
      </c>
      <c r="I69" s="278">
        <v>470.58333333333337</v>
      </c>
      <c r="J69" s="278">
        <v>475.66666666666663</v>
      </c>
      <c r="K69" s="276">
        <v>465.5</v>
      </c>
      <c r="L69" s="276">
        <v>452.4</v>
      </c>
      <c r="M69" s="276">
        <v>7.0697900000000002</v>
      </c>
    </row>
    <row r="70" spans="1:13">
      <c r="A70" s="300">
        <v>61</v>
      </c>
      <c r="B70" s="276" t="s">
        <v>88</v>
      </c>
      <c r="C70" s="276">
        <v>515</v>
      </c>
      <c r="D70" s="278">
        <v>518.9</v>
      </c>
      <c r="E70" s="278">
        <v>507.9</v>
      </c>
      <c r="F70" s="278">
        <v>500.8</v>
      </c>
      <c r="G70" s="278">
        <v>489.8</v>
      </c>
      <c r="H70" s="278">
        <v>526</v>
      </c>
      <c r="I70" s="278">
        <v>537</v>
      </c>
      <c r="J70" s="278">
        <v>544.09999999999991</v>
      </c>
      <c r="K70" s="276">
        <v>529.9</v>
      </c>
      <c r="L70" s="276">
        <v>511.8</v>
      </c>
      <c r="M70" s="276">
        <v>48.476140000000001</v>
      </c>
    </row>
    <row r="71" spans="1:13">
      <c r="A71" s="300">
        <v>62</v>
      </c>
      <c r="B71" s="276" t="s">
        <v>238</v>
      </c>
      <c r="C71" s="276">
        <v>909.5</v>
      </c>
      <c r="D71" s="278">
        <v>911.48333333333323</v>
      </c>
      <c r="E71" s="278">
        <v>893.01666666666642</v>
      </c>
      <c r="F71" s="278">
        <v>876.53333333333319</v>
      </c>
      <c r="G71" s="278">
        <v>858.06666666666638</v>
      </c>
      <c r="H71" s="278">
        <v>927.96666666666647</v>
      </c>
      <c r="I71" s="278">
        <v>946.43333333333339</v>
      </c>
      <c r="J71" s="278">
        <v>962.91666666666652</v>
      </c>
      <c r="K71" s="276">
        <v>929.95</v>
      </c>
      <c r="L71" s="276">
        <v>895</v>
      </c>
      <c r="M71" s="276">
        <v>3.3902700000000001</v>
      </c>
    </row>
    <row r="72" spans="1:13">
      <c r="A72" s="300">
        <v>63</v>
      </c>
      <c r="B72" s="276" t="s">
        <v>91</v>
      </c>
      <c r="C72" s="276">
        <v>3263.4</v>
      </c>
      <c r="D72" s="278">
        <v>3308.7166666666667</v>
      </c>
      <c r="E72" s="278">
        <v>3193.8333333333335</v>
      </c>
      <c r="F72" s="278">
        <v>3124.2666666666669</v>
      </c>
      <c r="G72" s="278">
        <v>3009.3833333333337</v>
      </c>
      <c r="H72" s="278">
        <v>3378.2833333333333</v>
      </c>
      <c r="I72" s="278">
        <v>3493.1666666666665</v>
      </c>
      <c r="J72" s="278">
        <v>3562.7333333333331</v>
      </c>
      <c r="K72" s="276">
        <v>3423.6</v>
      </c>
      <c r="L72" s="276">
        <v>3239.15</v>
      </c>
      <c r="M72" s="276">
        <v>25.313510000000001</v>
      </c>
    </row>
    <row r="73" spans="1:13">
      <c r="A73" s="300">
        <v>64</v>
      </c>
      <c r="B73" s="276" t="s">
        <v>93</v>
      </c>
      <c r="C73" s="276">
        <v>180.5</v>
      </c>
      <c r="D73" s="278">
        <v>178.15</v>
      </c>
      <c r="E73" s="278">
        <v>174.35000000000002</v>
      </c>
      <c r="F73" s="278">
        <v>168.20000000000002</v>
      </c>
      <c r="G73" s="278">
        <v>164.40000000000003</v>
      </c>
      <c r="H73" s="278">
        <v>184.3</v>
      </c>
      <c r="I73" s="278">
        <v>188.10000000000002</v>
      </c>
      <c r="J73" s="278">
        <v>194.25</v>
      </c>
      <c r="K73" s="276">
        <v>181.95</v>
      </c>
      <c r="L73" s="276">
        <v>172</v>
      </c>
      <c r="M73" s="276">
        <v>155.00699</v>
      </c>
    </row>
    <row r="74" spans="1:13">
      <c r="A74" s="300">
        <v>65</v>
      </c>
      <c r="B74" s="276" t="s">
        <v>231</v>
      </c>
      <c r="C74" s="276">
        <v>2362.4</v>
      </c>
      <c r="D74" s="278">
        <v>2348.9333333333334</v>
      </c>
      <c r="E74" s="278">
        <v>2328.9666666666667</v>
      </c>
      <c r="F74" s="278">
        <v>2295.5333333333333</v>
      </c>
      <c r="G74" s="278">
        <v>2275.5666666666666</v>
      </c>
      <c r="H74" s="278">
        <v>2382.3666666666668</v>
      </c>
      <c r="I74" s="278">
        <v>2402.3333333333339</v>
      </c>
      <c r="J74" s="278">
        <v>2435.7666666666669</v>
      </c>
      <c r="K74" s="276">
        <v>2368.9</v>
      </c>
      <c r="L74" s="276">
        <v>2315.5</v>
      </c>
      <c r="M74" s="276">
        <v>4.6948400000000001</v>
      </c>
    </row>
    <row r="75" spans="1:13">
      <c r="A75" s="300">
        <v>66</v>
      </c>
      <c r="B75" s="276" t="s">
        <v>94</v>
      </c>
      <c r="C75" s="276">
        <v>4698</v>
      </c>
      <c r="D75" s="278">
        <v>4748.4666666666662</v>
      </c>
      <c r="E75" s="278">
        <v>4628.9333333333325</v>
      </c>
      <c r="F75" s="278">
        <v>4559.8666666666659</v>
      </c>
      <c r="G75" s="278">
        <v>4440.3333333333321</v>
      </c>
      <c r="H75" s="278">
        <v>4817.5333333333328</v>
      </c>
      <c r="I75" s="278">
        <v>4937.0666666666675</v>
      </c>
      <c r="J75" s="278">
        <v>5006.1333333333332</v>
      </c>
      <c r="K75" s="276">
        <v>4868</v>
      </c>
      <c r="L75" s="276">
        <v>4679.3999999999996</v>
      </c>
      <c r="M75" s="276">
        <v>19.660299999999999</v>
      </c>
    </row>
    <row r="76" spans="1:13">
      <c r="A76" s="300">
        <v>67</v>
      </c>
      <c r="B76" s="276" t="s">
        <v>239</v>
      </c>
      <c r="C76" s="276">
        <v>53.4</v>
      </c>
      <c r="D76" s="278">
        <v>53.416666666666664</v>
      </c>
      <c r="E76" s="278">
        <v>52.983333333333327</v>
      </c>
      <c r="F76" s="278">
        <v>52.566666666666663</v>
      </c>
      <c r="G76" s="278">
        <v>52.133333333333326</v>
      </c>
      <c r="H76" s="278">
        <v>53.833333333333329</v>
      </c>
      <c r="I76" s="278">
        <v>54.266666666666666</v>
      </c>
      <c r="J76" s="278">
        <v>54.68333333333333</v>
      </c>
      <c r="K76" s="276">
        <v>53.85</v>
      </c>
      <c r="L76" s="276">
        <v>53</v>
      </c>
      <c r="M76" s="276">
        <v>9.2520299999999995</v>
      </c>
    </row>
    <row r="77" spans="1:13">
      <c r="A77" s="300">
        <v>68</v>
      </c>
      <c r="B77" s="276" t="s">
        <v>95</v>
      </c>
      <c r="C77" s="276">
        <v>2234.85</v>
      </c>
      <c r="D77" s="278">
        <v>2228.1666666666665</v>
      </c>
      <c r="E77" s="278">
        <v>2198.8833333333332</v>
      </c>
      <c r="F77" s="278">
        <v>2162.9166666666665</v>
      </c>
      <c r="G77" s="278">
        <v>2133.6333333333332</v>
      </c>
      <c r="H77" s="278">
        <v>2264.1333333333332</v>
      </c>
      <c r="I77" s="278">
        <v>2293.416666666667</v>
      </c>
      <c r="J77" s="278">
        <v>2329.3833333333332</v>
      </c>
      <c r="K77" s="276">
        <v>2257.4499999999998</v>
      </c>
      <c r="L77" s="276">
        <v>2192.1999999999998</v>
      </c>
      <c r="M77" s="276">
        <v>9.8676200000000005</v>
      </c>
    </row>
    <row r="78" spans="1:13">
      <c r="A78" s="300">
        <v>69</v>
      </c>
      <c r="B78" s="276" t="s">
        <v>240</v>
      </c>
      <c r="C78" s="276">
        <v>378.6</v>
      </c>
      <c r="D78" s="278">
        <v>377.13333333333338</v>
      </c>
      <c r="E78" s="278">
        <v>373.46666666666675</v>
      </c>
      <c r="F78" s="278">
        <v>368.33333333333337</v>
      </c>
      <c r="G78" s="278">
        <v>364.66666666666674</v>
      </c>
      <c r="H78" s="278">
        <v>382.26666666666677</v>
      </c>
      <c r="I78" s="278">
        <v>385.93333333333339</v>
      </c>
      <c r="J78" s="278">
        <v>391.06666666666678</v>
      </c>
      <c r="K78" s="276">
        <v>380.8</v>
      </c>
      <c r="L78" s="276">
        <v>372</v>
      </c>
      <c r="M78" s="276">
        <v>8.4066500000000008</v>
      </c>
    </row>
    <row r="79" spans="1:13">
      <c r="A79" s="300">
        <v>70</v>
      </c>
      <c r="B79" s="276" t="s">
        <v>241</v>
      </c>
      <c r="C79" s="276">
        <v>1044.95</v>
      </c>
      <c r="D79" s="278">
        <v>1049.3166666666666</v>
      </c>
      <c r="E79" s="278">
        <v>1033.6333333333332</v>
      </c>
      <c r="F79" s="278">
        <v>1022.3166666666666</v>
      </c>
      <c r="G79" s="278">
        <v>1006.6333333333332</v>
      </c>
      <c r="H79" s="278">
        <v>1060.6333333333332</v>
      </c>
      <c r="I79" s="278">
        <v>1076.3166666666666</v>
      </c>
      <c r="J79" s="278">
        <v>1087.6333333333332</v>
      </c>
      <c r="K79" s="276">
        <v>1065</v>
      </c>
      <c r="L79" s="276">
        <v>1038</v>
      </c>
      <c r="M79" s="276">
        <v>0.13297999999999999</v>
      </c>
    </row>
    <row r="80" spans="1:13">
      <c r="A80" s="300">
        <v>71</v>
      </c>
      <c r="B80" s="276" t="s">
        <v>97</v>
      </c>
      <c r="C80" s="276">
        <v>1335.55</v>
      </c>
      <c r="D80" s="278">
        <v>1342.2333333333333</v>
      </c>
      <c r="E80" s="278">
        <v>1317.4666666666667</v>
      </c>
      <c r="F80" s="278">
        <v>1299.3833333333334</v>
      </c>
      <c r="G80" s="278">
        <v>1274.6166666666668</v>
      </c>
      <c r="H80" s="278">
        <v>1360.3166666666666</v>
      </c>
      <c r="I80" s="278">
        <v>1385.0833333333335</v>
      </c>
      <c r="J80" s="278">
        <v>1403.1666666666665</v>
      </c>
      <c r="K80" s="276">
        <v>1367</v>
      </c>
      <c r="L80" s="276">
        <v>1324.15</v>
      </c>
      <c r="M80" s="276">
        <v>17.014309999999998</v>
      </c>
    </row>
    <row r="81" spans="1:13">
      <c r="A81" s="300">
        <v>72</v>
      </c>
      <c r="B81" s="276" t="s">
        <v>98</v>
      </c>
      <c r="C81" s="276">
        <v>162.30000000000001</v>
      </c>
      <c r="D81" s="278">
        <v>163.95000000000002</v>
      </c>
      <c r="E81" s="278">
        <v>159.65000000000003</v>
      </c>
      <c r="F81" s="278">
        <v>157.00000000000003</v>
      </c>
      <c r="G81" s="278">
        <v>152.70000000000005</v>
      </c>
      <c r="H81" s="278">
        <v>166.60000000000002</v>
      </c>
      <c r="I81" s="278">
        <v>170.90000000000003</v>
      </c>
      <c r="J81" s="278">
        <v>173.55</v>
      </c>
      <c r="K81" s="276">
        <v>168.25</v>
      </c>
      <c r="L81" s="276">
        <v>161.30000000000001</v>
      </c>
      <c r="M81" s="276">
        <v>60.322830000000003</v>
      </c>
    </row>
    <row r="82" spans="1:13">
      <c r="A82" s="300">
        <v>73</v>
      </c>
      <c r="B82" s="276" t="s">
        <v>99</v>
      </c>
      <c r="C82" s="276">
        <v>58.65</v>
      </c>
      <c r="D82" s="278">
        <v>57.933333333333337</v>
      </c>
      <c r="E82" s="278">
        <v>56.866666666666674</v>
      </c>
      <c r="F82" s="278">
        <v>55.083333333333336</v>
      </c>
      <c r="G82" s="278">
        <v>54.016666666666673</v>
      </c>
      <c r="H82" s="278">
        <v>59.716666666666676</v>
      </c>
      <c r="I82" s="278">
        <v>60.783333333333339</v>
      </c>
      <c r="J82" s="278">
        <v>62.566666666666677</v>
      </c>
      <c r="K82" s="276">
        <v>59</v>
      </c>
      <c r="L82" s="276">
        <v>56.15</v>
      </c>
      <c r="M82" s="276">
        <v>670.05996000000005</v>
      </c>
    </row>
    <row r="83" spans="1:13">
      <c r="A83" s="300">
        <v>74</v>
      </c>
      <c r="B83" s="276" t="s">
        <v>370</v>
      </c>
      <c r="C83" s="276">
        <v>126.65</v>
      </c>
      <c r="D83" s="278">
        <v>127.68333333333334</v>
      </c>
      <c r="E83" s="278">
        <v>125.51666666666668</v>
      </c>
      <c r="F83" s="278">
        <v>124.38333333333334</v>
      </c>
      <c r="G83" s="278">
        <v>122.21666666666668</v>
      </c>
      <c r="H83" s="278">
        <v>128.81666666666666</v>
      </c>
      <c r="I83" s="278">
        <v>130.98333333333329</v>
      </c>
      <c r="J83" s="278">
        <v>132.11666666666667</v>
      </c>
      <c r="K83" s="276">
        <v>129.85</v>
      </c>
      <c r="L83" s="276">
        <v>126.55</v>
      </c>
      <c r="M83" s="276">
        <v>10.0162</v>
      </c>
    </row>
    <row r="84" spans="1:13">
      <c r="A84" s="300">
        <v>75</v>
      </c>
      <c r="B84" s="276" t="s">
        <v>244</v>
      </c>
      <c r="C84" s="276">
        <v>67.7</v>
      </c>
      <c r="D84" s="278">
        <v>68.2</v>
      </c>
      <c r="E84" s="278">
        <v>66.650000000000006</v>
      </c>
      <c r="F84" s="278">
        <v>65.600000000000009</v>
      </c>
      <c r="G84" s="278">
        <v>64.050000000000011</v>
      </c>
      <c r="H84" s="278">
        <v>69.25</v>
      </c>
      <c r="I84" s="278">
        <v>70.799999999999983</v>
      </c>
      <c r="J84" s="278">
        <v>71.849999999999994</v>
      </c>
      <c r="K84" s="276">
        <v>69.75</v>
      </c>
      <c r="L84" s="276">
        <v>67.150000000000006</v>
      </c>
      <c r="M84" s="276">
        <v>28.49784</v>
      </c>
    </row>
    <row r="85" spans="1:13">
      <c r="A85" s="300">
        <v>76</v>
      </c>
      <c r="B85" s="276" t="s">
        <v>100</v>
      </c>
      <c r="C85" s="276">
        <v>90.2</v>
      </c>
      <c r="D85" s="278">
        <v>89.283333333333346</v>
      </c>
      <c r="E85" s="278">
        <v>87.716666666666697</v>
      </c>
      <c r="F85" s="278">
        <v>85.233333333333348</v>
      </c>
      <c r="G85" s="278">
        <v>83.6666666666667</v>
      </c>
      <c r="H85" s="278">
        <v>91.766666666666694</v>
      </c>
      <c r="I85" s="278">
        <v>93.333333333333329</v>
      </c>
      <c r="J85" s="278">
        <v>95.816666666666691</v>
      </c>
      <c r="K85" s="276">
        <v>90.85</v>
      </c>
      <c r="L85" s="276">
        <v>86.8</v>
      </c>
      <c r="M85" s="276">
        <v>259.16478999999998</v>
      </c>
    </row>
    <row r="86" spans="1:13">
      <c r="A86" s="300">
        <v>77</v>
      </c>
      <c r="B86" s="276" t="s">
        <v>245</v>
      </c>
      <c r="C86" s="276">
        <v>122.85</v>
      </c>
      <c r="D86" s="278">
        <v>122.43333333333334</v>
      </c>
      <c r="E86" s="278">
        <v>121.71666666666667</v>
      </c>
      <c r="F86" s="278">
        <v>120.58333333333333</v>
      </c>
      <c r="G86" s="278">
        <v>119.86666666666666</v>
      </c>
      <c r="H86" s="278">
        <v>123.56666666666668</v>
      </c>
      <c r="I86" s="278">
        <v>124.28333333333335</v>
      </c>
      <c r="J86" s="278">
        <v>125.41666666666669</v>
      </c>
      <c r="K86" s="276">
        <v>123.15</v>
      </c>
      <c r="L86" s="276">
        <v>121.3</v>
      </c>
      <c r="M86" s="276">
        <v>1.6288</v>
      </c>
    </row>
    <row r="87" spans="1:13">
      <c r="A87" s="300">
        <v>78</v>
      </c>
      <c r="B87" s="276" t="s">
        <v>101</v>
      </c>
      <c r="C87" s="276">
        <v>474.7</v>
      </c>
      <c r="D87" s="278">
        <v>474.63333333333338</v>
      </c>
      <c r="E87" s="278">
        <v>467.56666666666678</v>
      </c>
      <c r="F87" s="278">
        <v>460.43333333333339</v>
      </c>
      <c r="G87" s="278">
        <v>453.36666666666679</v>
      </c>
      <c r="H87" s="278">
        <v>481.76666666666677</v>
      </c>
      <c r="I87" s="278">
        <v>488.83333333333337</v>
      </c>
      <c r="J87" s="278">
        <v>495.96666666666675</v>
      </c>
      <c r="K87" s="276">
        <v>481.7</v>
      </c>
      <c r="L87" s="276">
        <v>467.5</v>
      </c>
      <c r="M87" s="276">
        <v>46.053649999999998</v>
      </c>
    </row>
    <row r="88" spans="1:13">
      <c r="A88" s="300">
        <v>79</v>
      </c>
      <c r="B88" s="276" t="s">
        <v>103</v>
      </c>
      <c r="C88" s="276">
        <v>24.65</v>
      </c>
      <c r="D88" s="278">
        <v>24.683333333333334</v>
      </c>
      <c r="E88" s="278">
        <v>23.966666666666669</v>
      </c>
      <c r="F88" s="278">
        <v>23.283333333333335</v>
      </c>
      <c r="G88" s="278">
        <v>22.56666666666667</v>
      </c>
      <c r="H88" s="278">
        <v>25.366666666666667</v>
      </c>
      <c r="I88" s="278">
        <v>26.083333333333329</v>
      </c>
      <c r="J88" s="278">
        <v>26.766666666666666</v>
      </c>
      <c r="K88" s="276">
        <v>25.4</v>
      </c>
      <c r="L88" s="276">
        <v>24</v>
      </c>
      <c r="M88" s="276">
        <v>156.36093</v>
      </c>
    </row>
    <row r="89" spans="1:13">
      <c r="A89" s="300">
        <v>80</v>
      </c>
      <c r="B89" s="276" t="s">
        <v>246</v>
      </c>
      <c r="C89" s="276">
        <v>489.45</v>
      </c>
      <c r="D89" s="278">
        <v>493.51666666666665</v>
      </c>
      <c r="E89" s="278">
        <v>483.93333333333328</v>
      </c>
      <c r="F89" s="278">
        <v>478.41666666666663</v>
      </c>
      <c r="G89" s="278">
        <v>468.83333333333326</v>
      </c>
      <c r="H89" s="278">
        <v>499.0333333333333</v>
      </c>
      <c r="I89" s="278">
        <v>508.61666666666667</v>
      </c>
      <c r="J89" s="278">
        <v>514.13333333333333</v>
      </c>
      <c r="K89" s="276">
        <v>503.1</v>
      </c>
      <c r="L89" s="276">
        <v>488</v>
      </c>
      <c r="M89" s="276">
        <v>0.78405000000000002</v>
      </c>
    </row>
    <row r="90" spans="1:13">
      <c r="A90" s="300">
        <v>81</v>
      </c>
      <c r="B90" s="276" t="s">
        <v>104</v>
      </c>
      <c r="C90" s="276">
        <v>677</v>
      </c>
      <c r="D90" s="278">
        <v>681.38333333333333</v>
      </c>
      <c r="E90" s="278">
        <v>667.81666666666661</v>
      </c>
      <c r="F90" s="278">
        <v>658.63333333333333</v>
      </c>
      <c r="G90" s="278">
        <v>645.06666666666661</v>
      </c>
      <c r="H90" s="278">
        <v>690.56666666666661</v>
      </c>
      <c r="I90" s="278">
        <v>704.13333333333344</v>
      </c>
      <c r="J90" s="278">
        <v>713.31666666666661</v>
      </c>
      <c r="K90" s="276">
        <v>694.95</v>
      </c>
      <c r="L90" s="276">
        <v>672.2</v>
      </c>
      <c r="M90" s="276">
        <v>15.46696</v>
      </c>
    </row>
    <row r="91" spans="1:13">
      <c r="A91" s="300">
        <v>82</v>
      </c>
      <c r="B91" s="276" t="s">
        <v>247</v>
      </c>
      <c r="C91" s="276">
        <v>376.9</v>
      </c>
      <c r="D91" s="278">
        <v>377.56666666666666</v>
      </c>
      <c r="E91" s="278">
        <v>369.88333333333333</v>
      </c>
      <c r="F91" s="278">
        <v>362.86666666666667</v>
      </c>
      <c r="G91" s="278">
        <v>355.18333333333334</v>
      </c>
      <c r="H91" s="278">
        <v>384.58333333333331</v>
      </c>
      <c r="I91" s="278">
        <v>392.26666666666659</v>
      </c>
      <c r="J91" s="278">
        <v>399.2833333333333</v>
      </c>
      <c r="K91" s="276">
        <v>385.25</v>
      </c>
      <c r="L91" s="276">
        <v>370.55</v>
      </c>
      <c r="M91" s="276">
        <v>0.70057000000000003</v>
      </c>
    </row>
    <row r="92" spans="1:13">
      <c r="A92" s="300">
        <v>83</v>
      </c>
      <c r="B92" s="276" t="s">
        <v>248</v>
      </c>
      <c r="C92" s="276">
        <v>957.3</v>
      </c>
      <c r="D92" s="278">
        <v>959.13333333333333</v>
      </c>
      <c r="E92" s="278">
        <v>946.16666666666663</v>
      </c>
      <c r="F92" s="278">
        <v>935.0333333333333</v>
      </c>
      <c r="G92" s="278">
        <v>922.06666666666661</v>
      </c>
      <c r="H92" s="278">
        <v>970.26666666666665</v>
      </c>
      <c r="I92" s="278">
        <v>983.23333333333335</v>
      </c>
      <c r="J92" s="278">
        <v>994.36666666666667</v>
      </c>
      <c r="K92" s="276">
        <v>972.1</v>
      </c>
      <c r="L92" s="276">
        <v>948</v>
      </c>
      <c r="M92" s="276">
        <v>10.61337</v>
      </c>
    </row>
    <row r="93" spans="1:13">
      <c r="A93" s="300">
        <v>84</v>
      </c>
      <c r="B93" s="276" t="s">
        <v>105</v>
      </c>
      <c r="C93" s="276">
        <v>789.5</v>
      </c>
      <c r="D93" s="278">
        <v>795.68333333333339</v>
      </c>
      <c r="E93" s="278">
        <v>774.86666666666679</v>
      </c>
      <c r="F93" s="278">
        <v>760.23333333333335</v>
      </c>
      <c r="G93" s="278">
        <v>739.41666666666674</v>
      </c>
      <c r="H93" s="278">
        <v>810.31666666666683</v>
      </c>
      <c r="I93" s="278">
        <v>831.13333333333344</v>
      </c>
      <c r="J93" s="278">
        <v>845.76666666666688</v>
      </c>
      <c r="K93" s="276">
        <v>816.5</v>
      </c>
      <c r="L93" s="276">
        <v>781.05</v>
      </c>
      <c r="M93" s="276">
        <v>29.028449999999999</v>
      </c>
    </row>
    <row r="94" spans="1:13">
      <c r="A94" s="300">
        <v>85</v>
      </c>
      <c r="B94" s="276" t="s">
        <v>250</v>
      </c>
      <c r="C94" s="276">
        <v>185.25</v>
      </c>
      <c r="D94" s="278">
        <v>187.53333333333333</v>
      </c>
      <c r="E94" s="278">
        <v>182.56666666666666</v>
      </c>
      <c r="F94" s="278">
        <v>179.88333333333333</v>
      </c>
      <c r="G94" s="278">
        <v>174.91666666666666</v>
      </c>
      <c r="H94" s="278">
        <v>190.21666666666667</v>
      </c>
      <c r="I94" s="278">
        <v>195.18333333333331</v>
      </c>
      <c r="J94" s="278">
        <v>197.86666666666667</v>
      </c>
      <c r="K94" s="276">
        <v>192.5</v>
      </c>
      <c r="L94" s="276">
        <v>184.85</v>
      </c>
      <c r="M94" s="276">
        <v>8.9349399999999992</v>
      </c>
    </row>
    <row r="95" spans="1:13">
      <c r="A95" s="300">
        <v>86</v>
      </c>
      <c r="B95" s="276" t="s">
        <v>386</v>
      </c>
      <c r="C95" s="276">
        <v>309.45</v>
      </c>
      <c r="D95" s="278">
        <v>311.15000000000003</v>
      </c>
      <c r="E95" s="278">
        <v>305.30000000000007</v>
      </c>
      <c r="F95" s="278">
        <v>301.15000000000003</v>
      </c>
      <c r="G95" s="278">
        <v>295.30000000000007</v>
      </c>
      <c r="H95" s="278">
        <v>315.30000000000007</v>
      </c>
      <c r="I95" s="278">
        <v>321.15000000000009</v>
      </c>
      <c r="J95" s="278">
        <v>325.30000000000007</v>
      </c>
      <c r="K95" s="276">
        <v>317</v>
      </c>
      <c r="L95" s="276">
        <v>307</v>
      </c>
      <c r="M95" s="276">
        <v>4.1392600000000002</v>
      </c>
    </row>
    <row r="96" spans="1:13">
      <c r="A96" s="300">
        <v>87</v>
      </c>
      <c r="B96" s="276" t="s">
        <v>106</v>
      </c>
      <c r="C96" s="276">
        <v>841.65</v>
      </c>
      <c r="D96" s="278">
        <v>834</v>
      </c>
      <c r="E96" s="278">
        <v>823.7</v>
      </c>
      <c r="F96" s="278">
        <v>805.75</v>
      </c>
      <c r="G96" s="278">
        <v>795.45</v>
      </c>
      <c r="H96" s="278">
        <v>851.95</v>
      </c>
      <c r="I96" s="278">
        <v>862.25</v>
      </c>
      <c r="J96" s="278">
        <v>880.2</v>
      </c>
      <c r="K96" s="276">
        <v>844.3</v>
      </c>
      <c r="L96" s="276">
        <v>816.05</v>
      </c>
      <c r="M96" s="276">
        <v>32.003549999999997</v>
      </c>
    </row>
    <row r="97" spans="1:13">
      <c r="A97" s="300">
        <v>88</v>
      </c>
      <c r="B97" s="276" t="s">
        <v>108</v>
      </c>
      <c r="C97" s="276">
        <v>809.7</v>
      </c>
      <c r="D97" s="278">
        <v>821.31666666666661</v>
      </c>
      <c r="E97" s="278">
        <v>794.13333333333321</v>
      </c>
      <c r="F97" s="278">
        <v>778.56666666666661</v>
      </c>
      <c r="G97" s="278">
        <v>751.38333333333321</v>
      </c>
      <c r="H97" s="278">
        <v>836.88333333333321</v>
      </c>
      <c r="I97" s="278">
        <v>864.06666666666661</v>
      </c>
      <c r="J97" s="278">
        <v>879.63333333333321</v>
      </c>
      <c r="K97" s="276">
        <v>848.5</v>
      </c>
      <c r="L97" s="276">
        <v>805.75</v>
      </c>
      <c r="M97" s="276">
        <v>103.97497</v>
      </c>
    </row>
    <row r="98" spans="1:13">
      <c r="A98" s="300">
        <v>89</v>
      </c>
      <c r="B98" s="276" t="s">
        <v>109</v>
      </c>
      <c r="C98" s="276">
        <v>2272.1</v>
      </c>
      <c r="D98" s="278">
        <v>2245.4833333333331</v>
      </c>
      <c r="E98" s="278">
        <v>2202.1666666666661</v>
      </c>
      <c r="F98" s="278">
        <v>2132.2333333333331</v>
      </c>
      <c r="G98" s="278">
        <v>2088.9166666666661</v>
      </c>
      <c r="H98" s="278">
        <v>2315.4166666666661</v>
      </c>
      <c r="I98" s="278">
        <v>2358.7333333333327</v>
      </c>
      <c r="J98" s="278">
        <v>2428.6666666666661</v>
      </c>
      <c r="K98" s="276">
        <v>2288.8000000000002</v>
      </c>
      <c r="L98" s="276">
        <v>2175.5500000000002</v>
      </c>
      <c r="M98" s="276">
        <v>85.126220000000004</v>
      </c>
    </row>
    <row r="99" spans="1:13">
      <c r="A99" s="300">
        <v>90</v>
      </c>
      <c r="B99" s="276" t="s">
        <v>252</v>
      </c>
      <c r="C99" s="276">
        <v>2447.75</v>
      </c>
      <c r="D99" s="278">
        <v>2459.9333333333334</v>
      </c>
      <c r="E99" s="278">
        <v>2394.8666666666668</v>
      </c>
      <c r="F99" s="278">
        <v>2341.9833333333336</v>
      </c>
      <c r="G99" s="278">
        <v>2276.916666666667</v>
      </c>
      <c r="H99" s="278">
        <v>2512.8166666666666</v>
      </c>
      <c r="I99" s="278">
        <v>2577.8833333333332</v>
      </c>
      <c r="J99" s="278">
        <v>2630.7666666666664</v>
      </c>
      <c r="K99" s="276">
        <v>2525</v>
      </c>
      <c r="L99" s="276">
        <v>2407.0500000000002</v>
      </c>
      <c r="M99" s="276">
        <v>4.3857999999999997</v>
      </c>
    </row>
    <row r="100" spans="1:13">
      <c r="A100" s="300">
        <v>91</v>
      </c>
      <c r="B100" s="276" t="s">
        <v>110</v>
      </c>
      <c r="C100" s="276">
        <v>1393.65</v>
      </c>
      <c r="D100" s="278">
        <v>1380.0666666666666</v>
      </c>
      <c r="E100" s="278">
        <v>1365.1333333333332</v>
      </c>
      <c r="F100" s="278">
        <v>1336.6166666666666</v>
      </c>
      <c r="G100" s="278">
        <v>1321.6833333333332</v>
      </c>
      <c r="H100" s="278">
        <v>1408.5833333333333</v>
      </c>
      <c r="I100" s="278">
        <v>1423.5166666666667</v>
      </c>
      <c r="J100" s="278">
        <v>1452.0333333333333</v>
      </c>
      <c r="K100" s="276">
        <v>1395</v>
      </c>
      <c r="L100" s="276">
        <v>1351.55</v>
      </c>
      <c r="M100" s="276">
        <v>207.58678</v>
      </c>
    </row>
    <row r="101" spans="1:13">
      <c r="A101" s="300">
        <v>92</v>
      </c>
      <c r="B101" s="276" t="s">
        <v>253</v>
      </c>
      <c r="C101" s="276">
        <v>609.65</v>
      </c>
      <c r="D101" s="278">
        <v>605.05000000000007</v>
      </c>
      <c r="E101" s="278">
        <v>595.00000000000011</v>
      </c>
      <c r="F101" s="278">
        <v>580.35</v>
      </c>
      <c r="G101" s="278">
        <v>570.30000000000007</v>
      </c>
      <c r="H101" s="278">
        <v>619.70000000000016</v>
      </c>
      <c r="I101" s="278">
        <v>629.75000000000011</v>
      </c>
      <c r="J101" s="278">
        <v>644.4000000000002</v>
      </c>
      <c r="K101" s="276">
        <v>615.1</v>
      </c>
      <c r="L101" s="276">
        <v>590.4</v>
      </c>
      <c r="M101" s="276">
        <v>48.016449999999999</v>
      </c>
    </row>
    <row r="102" spans="1:13">
      <c r="A102" s="300">
        <v>93</v>
      </c>
      <c r="B102" s="276" t="s">
        <v>111</v>
      </c>
      <c r="C102" s="276">
        <v>2951.25</v>
      </c>
      <c r="D102" s="278">
        <v>2953.7333333333336</v>
      </c>
      <c r="E102" s="278">
        <v>2920.4666666666672</v>
      </c>
      <c r="F102" s="278">
        <v>2889.6833333333334</v>
      </c>
      <c r="G102" s="278">
        <v>2856.416666666667</v>
      </c>
      <c r="H102" s="278">
        <v>2984.5166666666673</v>
      </c>
      <c r="I102" s="278">
        <v>3017.7833333333338</v>
      </c>
      <c r="J102" s="278">
        <v>3048.5666666666675</v>
      </c>
      <c r="K102" s="276">
        <v>2987</v>
      </c>
      <c r="L102" s="276">
        <v>2922.95</v>
      </c>
      <c r="M102" s="276">
        <v>13.526120000000001</v>
      </c>
    </row>
    <row r="103" spans="1:13">
      <c r="A103" s="300">
        <v>94</v>
      </c>
      <c r="B103" s="276" t="s">
        <v>112</v>
      </c>
      <c r="C103" s="276" t="e">
        <v>#N/A</v>
      </c>
      <c r="D103" s="278" t="e">
        <v>#N/A</v>
      </c>
      <c r="E103" s="278" t="e">
        <v>#N/A</v>
      </c>
      <c r="F103" s="278" t="e">
        <v>#N/A</v>
      </c>
      <c r="G103" s="278" t="e">
        <v>#N/A</v>
      </c>
      <c r="H103" s="278" t="e">
        <v>#N/A</v>
      </c>
      <c r="I103" s="278" t="e">
        <v>#N/A</v>
      </c>
      <c r="J103" s="278" t="e">
        <v>#N/A</v>
      </c>
      <c r="K103" s="276" t="e">
        <v>#N/A</v>
      </c>
      <c r="L103" s="276" t="e">
        <v>#N/A</v>
      </c>
      <c r="M103" s="276" t="e">
        <v>#N/A</v>
      </c>
    </row>
    <row r="104" spans="1:13">
      <c r="A104" s="300">
        <v>95</v>
      </c>
      <c r="B104" s="276" t="s">
        <v>114</v>
      </c>
      <c r="C104" s="276">
        <v>192.35</v>
      </c>
      <c r="D104" s="278">
        <v>194.36666666666667</v>
      </c>
      <c r="E104" s="278">
        <v>188.08333333333334</v>
      </c>
      <c r="F104" s="278">
        <v>183.81666666666666</v>
      </c>
      <c r="G104" s="278">
        <v>177.53333333333333</v>
      </c>
      <c r="H104" s="278">
        <v>198.63333333333335</v>
      </c>
      <c r="I104" s="278">
        <v>204.91666666666666</v>
      </c>
      <c r="J104" s="278">
        <v>209.18333333333337</v>
      </c>
      <c r="K104" s="276">
        <v>200.65</v>
      </c>
      <c r="L104" s="276">
        <v>190.1</v>
      </c>
      <c r="M104" s="276">
        <v>235.44708</v>
      </c>
    </row>
    <row r="105" spans="1:13">
      <c r="A105" s="300">
        <v>96</v>
      </c>
      <c r="B105" s="276" t="s">
        <v>115</v>
      </c>
      <c r="C105" s="276">
        <v>212.5</v>
      </c>
      <c r="D105" s="278">
        <v>211.26666666666665</v>
      </c>
      <c r="E105" s="278">
        <v>208.73333333333329</v>
      </c>
      <c r="F105" s="278">
        <v>204.96666666666664</v>
      </c>
      <c r="G105" s="278">
        <v>202.43333333333328</v>
      </c>
      <c r="H105" s="278">
        <v>215.0333333333333</v>
      </c>
      <c r="I105" s="278">
        <v>217.56666666666666</v>
      </c>
      <c r="J105" s="278">
        <v>221.33333333333331</v>
      </c>
      <c r="K105" s="276">
        <v>213.8</v>
      </c>
      <c r="L105" s="276">
        <v>207.5</v>
      </c>
      <c r="M105" s="276">
        <v>89.05274</v>
      </c>
    </row>
    <row r="106" spans="1:13">
      <c r="A106" s="300">
        <v>97</v>
      </c>
      <c r="B106" s="276" t="s">
        <v>116</v>
      </c>
      <c r="C106" s="276">
        <v>2136.6</v>
      </c>
      <c r="D106" s="278">
        <v>2124.4333333333329</v>
      </c>
      <c r="E106" s="278">
        <v>2104.6666666666661</v>
      </c>
      <c r="F106" s="278">
        <v>2072.7333333333331</v>
      </c>
      <c r="G106" s="278">
        <v>2052.9666666666662</v>
      </c>
      <c r="H106" s="278">
        <v>2156.3666666666659</v>
      </c>
      <c r="I106" s="278">
        <v>2176.1333333333332</v>
      </c>
      <c r="J106" s="278">
        <v>2208.0666666666657</v>
      </c>
      <c r="K106" s="276">
        <v>2144.1999999999998</v>
      </c>
      <c r="L106" s="276">
        <v>2092.5</v>
      </c>
      <c r="M106" s="276">
        <v>24.717030000000001</v>
      </c>
    </row>
    <row r="107" spans="1:13">
      <c r="A107" s="300">
        <v>98</v>
      </c>
      <c r="B107" s="276" t="s">
        <v>254</v>
      </c>
      <c r="C107" s="276">
        <v>217.25</v>
      </c>
      <c r="D107" s="278">
        <v>220.76666666666665</v>
      </c>
      <c r="E107" s="278">
        <v>211.68333333333331</v>
      </c>
      <c r="F107" s="278">
        <v>206.11666666666665</v>
      </c>
      <c r="G107" s="278">
        <v>197.0333333333333</v>
      </c>
      <c r="H107" s="278">
        <v>226.33333333333331</v>
      </c>
      <c r="I107" s="278">
        <v>235.41666666666669</v>
      </c>
      <c r="J107" s="278">
        <v>240.98333333333332</v>
      </c>
      <c r="K107" s="276">
        <v>229.85</v>
      </c>
      <c r="L107" s="276">
        <v>215.2</v>
      </c>
      <c r="M107" s="276">
        <v>15.80254</v>
      </c>
    </row>
    <row r="108" spans="1:13">
      <c r="A108" s="300">
        <v>99</v>
      </c>
      <c r="B108" s="276" t="s">
        <v>255</v>
      </c>
      <c r="C108" s="276">
        <v>32.1</v>
      </c>
      <c r="D108" s="278">
        <v>31.916666666666668</v>
      </c>
      <c r="E108" s="278">
        <v>31.583333333333336</v>
      </c>
      <c r="F108" s="278">
        <v>31.066666666666666</v>
      </c>
      <c r="G108" s="278">
        <v>30.733333333333334</v>
      </c>
      <c r="H108" s="278">
        <v>32.433333333333337</v>
      </c>
      <c r="I108" s="278">
        <v>32.766666666666673</v>
      </c>
      <c r="J108" s="278">
        <v>33.283333333333339</v>
      </c>
      <c r="K108" s="276">
        <v>32.25</v>
      </c>
      <c r="L108" s="276">
        <v>31.4</v>
      </c>
      <c r="M108" s="276">
        <v>9.8026700000000009</v>
      </c>
    </row>
    <row r="109" spans="1:13">
      <c r="A109" s="300">
        <v>100</v>
      </c>
      <c r="B109" s="276" t="s">
        <v>117</v>
      </c>
      <c r="C109" s="276">
        <v>157.80000000000001</v>
      </c>
      <c r="D109" s="278">
        <v>156.95000000000002</v>
      </c>
      <c r="E109" s="278">
        <v>153.60000000000002</v>
      </c>
      <c r="F109" s="278">
        <v>149.4</v>
      </c>
      <c r="G109" s="278">
        <v>146.05000000000001</v>
      </c>
      <c r="H109" s="278">
        <v>161.15000000000003</v>
      </c>
      <c r="I109" s="278">
        <v>164.5</v>
      </c>
      <c r="J109" s="278">
        <v>168.70000000000005</v>
      </c>
      <c r="K109" s="276">
        <v>160.30000000000001</v>
      </c>
      <c r="L109" s="276">
        <v>152.75</v>
      </c>
      <c r="M109" s="276">
        <v>169.24420000000001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483.85</v>
      </c>
      <c r="D111" s="278">
        <v>481.3</v>
      </c>
      <c r="E111" s="278">
        <v>475.55</v>
      </c>
      <c r="F111" s="278">
        <v>467.25</v>
      </c>
      <c r="G111" s="278">
        <v>461.5</v>
      </c>
      <c r="H111" s="278">
        <v>489.6</v>
      </c>
      <c r="I111" s="278">
        <v>495.35</v>
      </c>
      <c r="J111" s="278">
        <v>503.65000000000003</v>
      </c>
      <c r="K111" s="276">
        <v>487.05</v>
      </c>
      <c r="L111" s="276">
        <v>473</v>
      </c>
      <c r="M111" s="276">
        <v>575.35137999999995</v>
      </c>
    </row>
    <row r="112" spans="1:13">
      <c r="A112" s="300">
        <v>103</v>
      </c>
      <c r="B112" s="276" t="s">
        <v>256</v>
      </c>
      <c r="C112" s="276">
        <v>1269.25</v>
      </c>
      <c r="D112" s="278">
        <v>1275.3166666666666</v>
      </c>
      <c r="E112" s="278">
        <v>1256.6833333333332</v>
      </c>
      <c r="F112" s="278">
        <v>1244.1166666666666</v>
      </c>
      <c r="G112" s="278">
        <v>1225.4833333333331</v>
      </c>
      <c r="H112" s="278">
        <v>1287.8833333333332</v>
      </c>
      <c r="I112" s="278">
        <v>1306.5166666666664</v>
      </c>
      <c r="J112" s="278">
        <v>1319.0833333333333</v>
      </c>
      <c r="K112" s="276">
        <v>1293.95</v>
      </c>
      <c r="L112" s="276">
        <v>1262.75</v>
      </c>
      <c r="M112" s="276">
        <v>8.15456</v>
      </c>
    </row>
    <row r="113" spans="1:13">
      <c r="A113" s="300">
        <v>104</v>
      </c>
      <c r="B113" s="276" t="s">
        <v>119</v>
      </c>
      <c r="C113" s="276">
        <v>421.45</v>
      </c>
      <c r="D113" s="278">
        <v>422.05</v>
      </c>
      <c r="E113" s="278">
        <v>414.1</v>
      </c>
      <c r="F113" s="278">
        <v>406.75</v>
      </c>
      <c r="G113" s="278">
        <v>398.8</v>
      </c>
      <c r="H113" s="278">
        <v>429.40000000000003</v>
      </c>
      <c r="I113" s="278">
        <v>437.34999999999997</v>
      </c>
      <c r="J113" s="278">
        <v>444.70000000000005</v>
      </c>
      <c r="K113" s="276">
        <v>430</v>
      </c>
      <c r="L113" s="276">
        <v>414.7</v>
      </c>
      <c r="M113" s="276">
        <v>33.64819</v>
      </c>
    </row>
    <row r="114" spans="1:13">
      <c r="A114" s="300">
        <v>105</v>
      </c>
      <c r="B114" s="276" t="s">
        <v>257</v>
      </c>
      <c r="C114" s="276">
        <v>36.9</v>
      </c>
      <c r="D114" s="278">
        <v>37</v>
      </c>
      <c r="E114" s="278">
        <v>36.4</v>
      </c>
      <c r="F114" s="278">
        <v>35.9</v>
      </c>
      <c r="G114" s="278">
        <v>35.299999999999997</v>
      </c>
      <c r="H114" s="278">
        <v>37.5</v>
      </c>
      <c r="I114" s="278">
        <v>38.099999999999994</v>
      </c>
      <c r="J114" s="278">
        <v>38.6</v>
      </c>
      <c r="K114" s="276">
        <v>37.6</v>
      </c>
      <c r="L114" s="276">
        <v>36.5</v>
      </c>
      <c r="M114" s="276">
        <v>16.208880000000001</v>
      </c>
    </row>
    <row r="115" spans="1:13">
      <c r="A115" s="300">
        <v>106</v>
      </c>
      <c r="B115" s="276" t="s">
        <v>120</v>
      </c>
      <c r="C115" s="276">
        <v>8.5500000000000007</v>
      </c>
      <c r="D115" s="278">
        <v>8.5833333333333339</v>
      </c>
      <c r="E115" s="278">
        <v>8.4666666666666686</v>
      </c>
      <c r="F115" s="278">
        <v>8.3833333333333346</v>
      </c>
      <c r="G115" s="278">
        <v>8.2666666666666693</v>
      </c>
      <c r="H115" s="278">
        <v>8.6666666666666679</v>
      </c>
      <c r="I115" s="278">
        <v>8.7833333333333314</v>
      </c>
      <c r="J115" s="278">
        <v>8.8666666666666671</v>
      </c>
      <c r="K115" s="276">
        <v>8.6999999999999993</v>
      </c>
      <c r="L115" s="276">
        <v>8.5</v>
      </c>
      <c r="M115" s="276">
        <v>1137.16651</v>
      </c>
    </row>
    <row r="116" spans="1:13">
      <c r="A116" s="300">
        <v>107</v>
      </c>
      <c r="B116" s="276" t="s">
        <v>121</v>
      </c>
      <c r="C116" s="276">
        <v>34.299999999999997</v>
      </c>
      <c r="D116" s="278">
        <v>33.816666666666663</v>
      </c>
      <c r="E116" s="278">
        <v>33.133333333333326</v>
      </c>
      <c r="F116" s="278">
        <v>31.966666666666661</v>
      </c>
      <c r="G116" s="278">
        <v>31.283333333333324</v>
      </c>
      <c r="H116" s="278">
        <v>34.983333333333327</v>
      </c>
      <c r="I116" s="278">
        <v>35.666666666666664</v>
      </c>
      <c r="J116" s="278">
        <v>36.833333333333329</v>
      </c>
      <c r="K116" s="276">
        <v>34.5</v>
      </c>
      <c r="L116" s="276">
        <v>32.65</v>
      </c>
      <c r="M116" s="276">
        <v>661.28558999999996</v>
      </c>
    </row>
    <row r="117" spans="1:13">
      <c r="A117" s="300">
        <v>108</v>
      </c>
      <c r="B117" s="276" t="s">
        <v>122</v>
      </c>
      <c r="C117" s="276">
        <v>423.15</v>
      </c>
      <c r="D117" s="278">
        <v>422.56666666666666</v>
      </c>
      <c r="E117" s="278">
        <v>416.13333333333333</v>
      </c>
      <c r="F117" s="278">
        <v>409.11666666666667</v>
      </c>
      <c r="G117" s="278">
        <v>402.68333333333334</v>
      </c>
      <c r="H117" s="278">
        <v>429.58333333333331</v>
      </c>
      <c r="I117" s="278">
        <v>436.01666666666659</v>
      </c>
      <c r="J117" s="278">
        <v>443.0333333333333</v>
      </c>
      <c r="K117" s="276">
        <v>429</v>
      </c>
      <c r="L117" s="276">
        <v>415.55</v>
      </c>
      <c r="M117" s="276">
        <v>22.571709999999999</v>
      </c>
    </row>
    <row r="118" spans="1:13">
      <c r="A118" s="300">
        <v>109</v>
      </c>
      <c r="B118" s="276" t="s">
        <v>260</v>
      </c>
      <c r="C118" s="276">
        <v>113.7</v>
      </c>
      <c r="D118" s="278">
        <v>111.7</v>
      </c>
      <c r="E118" s="278">
        <v>107</v>
      </c>
      <c r="F118" s="278">
        <v>100.3</v>
      </c>
      <c r="G118" s="278">
        <v>95.6</v>
      </c>
      <c r="H118" s="278">
        <v>118.4</v>
      </c>
      <c r="I118" s="278">
        <v>123.10000000000002</v>
      </c>
      <c r="J118" s="278">
        <v>129.80000000000001</v>
      </c>
      <c r="K118" s="276">
        <v>116.4</v>
      </c>
      <c r="L118" s="276">
        <v>105</v>
      </c>
      <c r="M118" s="276">
        <v>186.66049000000001</v>
      </c>
    </row>
    <row r="119" spans="1:13">
      <c r="A119" s="300">
        <v>110</v>
      </c>
      <c r="B119" s="276" t="s">
        <v>123</v>
      </c>
      <c r="C119" s="276">
        <v>1627.55</v>
      </c>
      <c r="D119" s="278">
        <v>1605.75</v>
      </c>
      <c r="E119" s="278">
        <v>1571.8</v>
      </c>
      <c r="F119" s="278">
        <v>1516.05</v>
      </c>
      <c r="G119" s="278">
        <v>1482.1</v>
      </c>
      <c r="H119" s="278">
        <v>1661.5</v>
      </c>
      <c r="I119" s="278">
        <v>1695.4499999999998</v>
      </c>
      <c r="J119" s="278">
        <v>1751.2</v>
      </c>
      <c r="K119" s="276">
        <v>1639.7</v>
      </c>
      <c r="L119" s="276">
        <v>1550</v>
      </c>
      <c r="M119" s="276">
        <v>59.176270000000002</v>
      </c>
    </row>
    <row r="120" spans="1:13">
      <c r="A120" s="300">
        <v>111</v>
      </c>
      <c r="B120" s="276" t="s">
        <v>124</v>
      </c>
      <c r="C120" s="276">
        <v>835.2</v>
      </c>
      <c r="D120" s="278">
        <v>829.4</v>
      </c>
      <c r="E120" s="278">
        <v>788.8</v>
      </c>
      <c r="F120" s="278">
        <v>742.4</v>
      </c>
      <c r="G120" s="278">
        <v>701.8</v>
      </c>
      <c r="H120" s="278">
        <v>875.8</v>
      </c>
      <c r="I120" s="278">
        <v>916.40000000000009</v>
      </c>
      <c r="J120" s="278">
        <v>962.8</v>
      </c>
      <c r="K120" s="276">
        <v>870</v>
      </c>
      <c r="L120" s="276">
        <v>783</v>
      </c>
      <c r="M120" s="276">
        <v>597.58713</v>
      </c>
    </row>
    <row r="121" spans="1:13">
      <c r="A121" s="300">
        <v>112</v>
      </c>
      <c r="B121" s="276" t="s">
        <v>125</v>
      </c>
      <c r="C121" s="276">
        <v>177</v>
      </c>
      <c r="D121" s="278">
        <v>177.41666666666666</v>
      </c>
      <c r="E121" s="278">
        <v>174.83333333333331</v>
      </c>
      <c r="F121" s="278">
        <v>172.66666666666666</v>
      </c>
      <c r="G121" s="278">
        <v>170.08333333333331</v>
      </c>
      <c r="H121" s="278">
        <v>179.58333333333331</v>
      </c>
      <c r="I121" s="278">
        <v>182.16666666666663</v>
      </c>
      <c r="J121" s="278">
        <v>184.33333333333331</v>
      </c>
      <c r="K121" s="276">
        <v>180</v>
      </c>
      <c r="L121" s="276">
        <v>175.25</v>
      </c>
      <c r="M121" s="276">
        <v>51.153219999999997</v>
      </c>
    </row>
    <row r="122" spans="1:13">
      <c r="A122" s="300">
        <v>113</v>
      </c>
      <c r="B122" s="276" t="s">
        <v>126</v>
      </c>
      <c r="C122" s="276">
        <v>1091.05</v>
      </c>
      <c r="D122" s="278">
        <v>1094.3</v>
      </c>
      <c r="E122" s="278">
        <v>1074.75</v>
      </c>
      <c r="F122" s="278">
        <v>1058.45</v>
      </c>
      <c r="G122" s="278">
        <v>1038.9000000000001</v>
      </c>
      <c r="H122" s="278">
        <v>1110.5999999999999</v>
      </c>
      <c r="I122" s="278">
        <v>1130.1499999999996</v>
      </c>
      <c r="J122" s="278">
        <v>1146.4499999999998</v>
      </c>
      <c r="K122" s="276">
        <v>1113.8499999999999</v>
      </c>
      <c r="L122" s="276">
        <v>1078</v>
      </c>
      <c r="M122" s="276">
        <v>156.22869</v>
      </c>
    </row>
    <row r="123" spans="1:13">
      <c r="A123" s="300">
        <v>114</v>
      </c>
      <c r="B123" s="276" t="s">
        <v>127</v>
      </c>
      <c r="C123" s="276">
        <v>84.25</v>
      </c>
      <c r="D123" s="278">
        <v>83.266666666666666</v>
      </c>
      <c r="E123" s="278">
        <v>82.083333333333329</v>
      </c>
      <c r="F123" s="278">
        <v>79.916666666666657</v>
      </c>
      <c r="G123" s="278">
        <v>78.73333333333332</v>
      </c>
      <c r="H123" s="278">
        <v>85.433333333333337</v>
      </c>
      <c r="I123" s="278">
        <v>86.616666666666674</v>
      </c>
      <c r="J123" s="278">
        <v>88.783333333333346</v>
      </c>
      <c r="K123" s="276">
        <v>84.45</v>
      </c>
      <c r="L123" s="276">
        <v>81.099999999999994</v>
      </c>
      <c r="M123" s="276">
        <v>219.76849000000001</v>
      </c>
    </row>
    <row r="124" spans="1:13">
      <c r="A124" s="300">
        <v>115</v>
      </c>
      <c r="B124" s="276" t="s">
        <v>262</v>
      </c>
      <c r="C124" s="276">
        <v>2061.35</v>
      </c>
      <c r="D124" s="278">
        <v>2102.8166666666671</v>
      </c>
      <c r="E124" s="278">
        <v>1920.6333333333341</v>
      </c>
      <c r="F124" s="278">
        <v>1779.916666666667</v>
      </c>
      <c r="G124" s="278">
        <v>1597.733333333334</v>
      </c>
      <c r="H124" s="278">
        <v>2243.5333333333342</v>
      </c>
      <c r="I124" s="278">
        <v>2425.7166666666676</v>
      </c>
      <c r="J124" s="278">
        <v>2566.4333333333343</v>
      </c>
      <c r="K124" s="276">
        <v>2285</v>
      </c>
      <c r="L124" s="276">
        <v>1962.1</v>
      </c>
      <c r="M124" s="276">
        <v>17.510670000000001</v>
      </c>
    </row>
    <row r="125" spans="1:13">
      <c r="A125" s="300">
        <v>116</v>
      </c>
      <c r="B125" s="276" t="s">
        <v>2931</v>
      </c>
      <c r="C125" s="276">
        <v>1374.35</v>
      </c>
      <c r="D125" s="278">
        <v>1371.0833333333333</v>
      </c>
      <c r="E125" s="278">
        <v>1325.3166666666666</v>
      </c>
      <c r="F125" s="278">
        <v>1276.2833333333333</v>
      </c>
      <c r="G125" s="278">
        <v>1230.5166666666667</v>
      </c>
      <c r="H125" s="278">
        <v>1420.1166666666666</v>
      </c>
      <c r="I125" s="278">
        <v>1465.8833333333334</v>
      </c>
      <c r="J125" s="278">
        <v>1514.9166666666665</v>
      </c>
      <c r="K125" s="276">
        <v>1416.85</v>
      </c>
      <c r="L125" s="276">
        <v>1322.05</v>
      </c>
      <c r="M125" s="276">
        <v>18.899229999999999</v>
      </c>
    </row>
    <row r="126" spans="1:13">
      <c r="A126" s="300">
        <v>117</v>
      </c>
      <c r="B126" s="276" t="s">
        <v>128</v>
      </c>
      <c r="C126" s="276">
        <v>178.35</v>
      </c>
      <c r="D126" s="278">
        <v>176.58333333333334</v>
      </c>
      <c r="E126" s="278">
        <v>173.61666666666667</v>
      </c>
      <c r="F126" s="278">
        <v>168.88333333333333</v>
      </c>
      <c r="G126" s="278">
        <v>165.91666666666666</v>
      </c>
      <c r="H126" s="278">
        <v>181.31666666666669</v>
      </c>
      <c r="I126" s="278">
        <v>184.28333333333333</v>
      </c>
      <c r="J126" s="278">
        <v>189.01666666666671</v>
      </c>
      <c r="K126" s="276">
        <v>179.55</v>
      </c>
      <c r="L126" s="276">
        <v>171.85</v>
      </c>
      <c r="M126" s="276">
        <v>574.59436000000005</v>
      </c>
    </row>
    <row r="127" spans="1:13">
      <c r="A127" s="300">
        <v>118</v>
      </c>
      <c r="B127" s="276" t="s">
        <v>129</v>
      </c>
      <c r="C127" s="276">
        <v>213.85</v>
      </c>
      <c r="D127" s="278">
        <v>212.18333333333331</v>
      </c>
      <c r="E127" s="278">
        <v>209.76666666666662</v>
      </c>
      <c r="F127" s="278">
        <v>205.68333333333331</v>
      </c>
      <c r="G127" s="278">
        <v>203.26666666666662</v>
      </c>
      <c r="H127" s="278">
        <v>216.26666666666662</v>
      </c>
      <c r="I127" s="278">
        <v>218.68333333333331</v>
      </c>
      <c r="J127" s="278">
        <v>222.76666666666662</v>
      </c>
      <c r="K127" s="276">
        <v>214.6</v>
      </c>
      <c r="L127" s="276">
        <v>208.1</v>
      </c>
      <c r="M127" s="276">
        <v>67.090959999999995</v>
      </c>
    </row>
    <row r="128" spans="1:13">
      <c r="A128" s="300">
        <v>119</v>
      </c>
      <c r="B128" s="276" t="s">
        <v>263</v>
      </c>
      <c r="C128" s="276">
        <v>59.65</v>
      </c>
      <c r="D128" s="278">
        <v>59.666666666666664</v>
      </c>
      <c r="E128" s="278">
        <v>58.883333333333326</v>
      </c>
      <c r="F128" s="278">
        <v>58.11666666666666</v>
      </c>
      <c r="G128" s="278">
        <v>57.333333333333321</v>
      </c>
      <c r="H128" s="278">
        <v>60.43333333333333</v>
      </c>
      <c r="I128" s="278">
        <v>61.216666666666676</v>
      </c>
      <c r="J128" s="278">
        <v>61.983333333333334</v>
      </c>
      <c r="K128" s="276">
        <v>60.45</v>
      </c>
      <c r="L128" s="276">
        <v>58.9</v>
      </c>
      <c r="M128" s="276">
        <v>9.0403400000000005</v>
      </c>
    </row>
    <row r="129" spans="1:13">
      <c r="A129" s="300">
        <v>120</v>
      </c>
      <c r="B129" s="276" t="s">
        <v>130</v>
      </c>
      <c r="C129" s="276">
        <v>334.8</v>
      </c>
      <c r="D129" s="278">
        <v>334.26666666666671</v>
      </c>
      <c r="E129" s="278">
        <v>330.88333333333344</v>
      </c>
      <c r="F129" s="278">
        <v>326.96666666666675</v>
      </c>
      <c r="G129" s="278">
        <v>323.58333333333348</v>
      </c>
      <c r="H129" s="278">
        <v>338.18333333333339</v>
      </c>
      <c r="I129" s="278">
        <v>341.56666666666672</v>
      </c>
      <c r="J129" s="278">
        <v>345.48333333333335</v>
      </c>
      <c r="K129" s="276">
        <v>337.65</v>
      </c>
      <c r="L129" s="276">
        <v>330.35</v>
      </c>
      <c r="M129" s="276">
        <v>60.04813</v>
      </c>
    </row>
    <row r="130" spans="1:13">
      <c r="A130" s="300">
        <v>121</v>
      </c>
      <c r="B130" s="276" t="s">
        <v>264</v>
      </c>
      <c r="C130" s="276">
        <v>682.95</v>
      </c>
      <c r="D130" s="278">
        <v>687.65</v>
      </c>
      <c r="E130" s="278">
        <v>674.3</v>
      </c>
      <c r="F130" s="278">
        <v>665.65</v>
      </c>
      <c r="G130" s="278">
        <v>652.29999999999995</v>
      </c>
      <c r="H130" s="278">
        <v>696.3</v>
      </c>
      <c r="I130" s="278">
        <v>709.65000000000009</v>
      </c>
      <c r="J130" s="278">
        <v>718.3</v>
      </c>
      <c r="K130" s="276">
        <v>701</v>
      </c>
      <c r="L130" s="276">
        <v>679</v>
      </c>
      <c r="M130" s="276">
        <v>1.8405</v>
      </c>
    </row>
    <row r="131" spans="1:13">
      <c r="A131" s="300">
        <v>122</v>
      </c>
      <c r="B131" s="276" t="s">
        <v>131</v>
      </c>
      <c r="C131" s="276">
        <v>2239.3000000000002</v>
      </c>
      <c r="D131" s="278">
        <v>2251.4666666666667</v>
      </c>
      <c r="E131" s="278">
        <v>2169.8333333333335</v>
      </c>
      <c r="F131" s="278">
        <v>2100.3666666666668</v>
      </c>
      <c r="G131" s="278">
        <v>2018.7333333333336</v>
      </c>
      <c r="H131" s="278">
        <v>2320.9333333333334</v>
      </c>
      <c r="I131" s="278">
        <v>2402.5666666666666</v>
      </c>
      <c r="J131" s="278">
        <v>2472.0333333333333</v>
      </c>
      <c r="K131" s="276">
        <v>2333.1</v>
      </c>
      <c r="L131" s="276">
        <v>2182</v>
      </c>
      <c r="M131" s="276">
        <v>14.170260000000001</v>
      </c>
    </row>
    <row r="132" spans="1:13">
      <c r="A132" s="300">
        <v>123</v>
      </c>
      <c r="B132" s="276" t="s">
        <v>133</v>
      </c>
      <c r="C132" s="276">
        <v>1752.95</v>
      </c>
      <c r="D132" s="278">
        <v>1757.6166666666668</v>
      </c>
      <c r="E132" s="278">
        <v>1720.7833333333335</v>
      </c>
      <c r="F132" s="278">
        <v>1688.6166666666668</v>
      </c>
      <c r="G132" s="278">
        <v>1651.7833333333335</v>
      </c>
      <c r="H132" s="278">
        <v>1789.7833333333335</v>
      </c>
      <c r="I132" s="278">
        <v>1826.6166666666666</v>
      </c>
      <c r="J132" s="278">
        <v>1858.7833333333335</v>
      </c>
      <c r="K132" s="276">
        <v>1794.45</v>
      </c>
      <c r="L132" s="276">
        <v>1725.45</v>
      </c>
      <c r="M132" s="276">
        <v>80.038229999999999</v>
      </c>
    </row>
    <row r="133" spans="1:13">
      <c r="A133" s="300">
        <v>124</v>
      </c>
      <c r="B133" s="276" t="s">
        <v>134</v>
      </c>
      <c r="C133" s="276">
        <v>69.8</v>
      </c>
      <c r="D133" s="278">
        <v>69.116666666666674</v>
      </c>
      <c r="E133" s="278">
        <v>68.233333333333348</v>
      </c>
      <c r="F133" s="278">
        <v>66.666666666666671</v>
      </c>
      <c r="G133" s="278">
        <v>65.783333333333346</v>
      </c>
      <c r="H133" s="278">
        <v>70.683333333333351</v>
      </c>
      <c r="I133" s="278">
        <v>71.566666666666677</v>
      </c>
      <c r="J133" s="278">
        <v>73.133333333333354</v>
      </c>
      <c r="K133" s="276">
        <v>70</v>
      </c>
      <c r="L133" s="276">
        <v>67.55</v>
      </c>
      <c r="M133" s="276">
        <v>237.14091999999999</v>
      </c>
    </row>
    <row r="134" spans="1:13">
      <c r="A134" s="300">
        <v>125</v>
      </c>
      <c r="B134" s="276" t="s">
        <v>358</v>
      </c>
      <c r="C134" s="276">
        <v>2128.9</v>
      </c>
      <c r="D134" s="278">
        <v>2161.7000000000003</v>
      </c>
      <c r="E134" s="278">
        <v>2060.2000000000007</v>
      </c>
      <c r="F134" s="278">
        <v>1991.5000000000005</v>
      </c>
      <c r="G134" s="278">
        <v>1890.0000000000009</v>
      </c>
      <c r="H134" s="278">
        <v>2230.4000000000005</v>
      </c>
      <c r="I134" s="278">
        <v>2331.8999999999996</v>
      </c>
      <c r="J134" s="278">
        <v>2400.6000000000004</v>
      </c>
      <c r="K134" s="276">
        <v>2263.1999999999998</v>
      </c>
      <c r="L134" s="276">
        <v>2093</v>
      </c>
      <c r="M134" s="276">
        <v>3.9732500000000002</v>
      </c>
    </row>
    <row r="135" spans="1:13">
      <c r="A135" s="300">
        <v>126</v>
      </c>
      <c r="B135" s="276" t="s">
        <v>135</v>
      </c>
      <c r="C135" s="276">
        <v>321.89999999999998</v>
      </c>
      <c r="D135" s="278">
        <v>316.38333333333333</v>
      </c>
      <c r="E135" s="278">
        <v>308.76666666666665</v>
      </c>
      <c r="F135" s="278">
        <v>295.63333333333333</v>
      </c>
      <c r="G135" s="278">
        <v>288.01666666666665</v>
      </c>
      <c r="H135" s="278">
        <v>329.51666666666665</v>
      </c>
      <c r="I135" s="278">
        <v>337.13333333333333</v>
      </c>
      <c r="J135" s="278">
        <v>350.26666666666665</v>
      </c>
      <c r="K135" s="276">
        <v>324</v>
      </c>
      <c r="L135" s="276">
        <v>303.25</v>
      </c>
      <c r="M135" s="276">
        <v>114.18261</v>
      </c>
    </row>
    <row r="136" spans="1:13">
      <c r="A136" s="300">
        <v>127</v>
      </c>
      <c r="B136" s="276" t="s">
        <v>136</v>
      </c>
      <c r="C136" s="276">
        <v>1033.7</v>
      </c>
      <c r="D136" s="278">
        <v>1014.0666666666667</v>
      </c>
      <c r="E136" s="278">
        <v>991.23333333333335</v>
      </c>
      <c r="F136" s="278">
        <v>948.76666666666665</v>
      </c>
      <c r="G136" s="278">
        <v>925.93333333333328</v>
      </c>
      <c r="H136" s="278">
        <v>1056.5333333333333</v>
      </c>
      <c r="I136" s="278">
        <v>1079.3666666666668</v>
      </c>
      <c r="J136" s="278">
        <v>1121.8333333333335</v>
      </c>
      <c r="K136" s="276">
        <v>1036.9000000000001</v>
      </c>
      <c r="L136" s="276">
        <v>971.6</v>
      </c>
      <c r="M136" s="276">
        <v>121.49415999999999</v>
      </c>
    </row>
    <row r="137" spans="1:13">
      <c r="A137" s="300">
        <v>128</v>
      </c>
      <c r="B137" s="276" t="s">
        <v>266</v>
      </c>
      <c r="C137" s="276">
        <v>3023.8</v>
      </c>
      <c r="D137" s="278">
        <v>3100.2666666666664</v>
      </c>
      <c r="E137" s="278">
        <v>2923.5333333333328</v>
      </c>
      <c r="F137" s="278">
        <v>2823.2666666666664</v>
      </c>
      <c r="G137" s="278">
        <v>2646.5333333333328</v>
      </c>
      <c r="H137" s="278">
        <v>3200.5333333333328</v>
      </c>
      <c r="I137" s="278">
        <v>3377.2666666666664</v>
      </c>
      <c r="J137" s="278">
        <v>3477.5333333333328</v>
      </c>
      <c r="K137" s="276">
        <v>3277</v>
      </c>
      <c r="L137" s="276">
        <v>3000</v>
      </c>
      <c r="M137" s="276">
        <v>5.12059</v>
      </c>
    </row>
    <row r="138" spans="1:13">
      <c r="A138" s="300">
        <v>129</v>
      </c>
      <c r="B138" s="276" t="s">
        <v>265</v>
      </c>
      <c r="C138" s="276">
        <v>1671.35</v>
      </c>
      <c r="D138" s="278">
        <v>1679.1166666666668</v>
      </c>
      <c r="E138" s="278">
        <v>1637.2333333333336</v>
      </c>
      <c r="F138" s="278">
        <v>1603.1166666666668</v>
      </c>
      <c r="G138" s="278">
        <v>1561.2333333333336</v>
      </c>
      <c r="H138" s="278">
        <v>1713.2333333333336</v>
      </c>
      <c r="I138" s="278">
        <v>1755.1166666666668</v>
      </c>
      <c r="J138" s="278">
        <v>1789.2333333333336</v>
      </c>
      <c r="K138" s="276">
        <v>1721</v>
      </c>
      <c r="L138" s="276">
        <v>1645</v>
      </c>
      <c r="M138" s="276">
        <v>0.84570000000000001</v>
      </c>
    </row>
    <row r="139" spans="1:13">
      <c r="A139" s="300">
        <v>130</v>
      </c>
      <c r="B139" s="276" t="s">
        <v>137</v>
      </c>
      <c r="C139" s="276">
        <v>858.7</v>
      </c>
      <c r="D139" s="278">
        <v>878.01666666666677</v>
      </c>
      <c r="E139" s="278">
        <v>836.03333333333353</v>
      </c>
      <c r="F139" s="278">
        <v>813.36666666666679</v>
      </c>
      <c r="G139" s="278">
        <v>771.38333333333355</v>
      </c>
      <c r="H139" s="278">
        <v>900.68333333333351</v>
      </c>
      <c r="I139" s="278">
        <v>942.66666666666686</v>
      </c>
      <c r="J139" s="278">
        <v>965.33333333333348</v>
      </c>
      <c r="K139" s="276">
        <v>920</v>
      </c>
      <c r="L139" s="276">
        <v>855.35</v>
      </c>
      <c r="M139" s="276">
        <v>71.110119999999995</v>
      </c>
    </row>
    <row r="140" spans="1:13">
      <c r="A140" s="300">
        <v>131</v>
      </c>
      <c r="B140" s="276" t="s">
        <v>138</v>
      </c>
      <c r="C140" s="276">
        <v>619.95000000000005</v>
      </c>
      <c r="D140" s="278">
        <v>619.55000000000007</v>
      </c>
      <c r="E140" s="278">
        <v>611.40000000000009</v>
      </c>
      <c r="F140" s="278">
        <v>602.85</v>
      </c>
      <c r="G140" s="278">
        <v>594.70000000000005</v>
      </c>
      <c r="H140" s="278">
        <v>628.10000000000014</v>
      </c>
      <c r="I140" s="278">
        <v>636.25</v>
      </c>
      <c r="J140" s="278">
        <v>644.80000000000018</v>
      </c>
      <c r="K140" s="276">
        <v>627.70000000000005</v>
      </c>
      <c r="L140" s="276">
        <v>611</v>
      </c>
      <c r="M140" s="276">
        <v>78.761610000000005</v>
      </c>
    </row>
    <row r="141" spans="1:13">
      <c r="A141" s="300">
        <v>132</v>
      </c>
      <c r="B141" s="276" t="s">
        <v>139</v>
      </c>
      <c r="C141" s="276">
        <v>146.6</v>
      </c>
      <c r="D141" s="278">
        <v>143.28333333333333</v>
      </c>
      <c r="E141" s="278">
        <v>139.31666666666666</v>
      </c>
      <c r="F141" s="278">
        <v>132.03333333333333</v>
      </c>
      <c r="G141" s="278">
        <v>128.06666666666666</v>
      </c>
      <c r="H141" s="278">
        <v>150.56666666666666</v>
      </c>
      <c r="I141" s="278">
        <v>154.5333333333333</v>
      </c>
      <c r="J141" s="278">
        <v>161.81666666666666</v>
      </c>
      <c r="K141" s="276">
        <v>147.25</v>
      </c>
      <c r="L141" s="276">
        <v>136</v>
      </c>
      <c r="M141" s="276">
        <v>255.15912</v>
      </c>
    </row>
    <row r="142" spans="1:13">
      <c r="A142" s="300">
        <v>133</v>
      </c>
      <c r="B142" s="276" t="s">
        <v>140</v>
      </c>
      <c r="C142" s="276">
        <v>156.9</v>
      </c>
      <c r="D142" s="278">
        <v>157.13333333333333</v>
      </c>
      <c r="E142" s="278">
        <v>153.76666666666665</v>
      </c>
      <c r="F142" s="278">
        <v>150.63333333333333</v>
      </c>
      <c r="G142" s="278">
        <v>147.26666666666665</v>
      </c>
      <c r="H142" s="278">
        <v>160.26666666666665</v>
      </c>
      <c r="I142" s="278">
        <v>163.63333333333333</v>
      </c>
      <c r="J142" s="278">
        <v>166.76666666666665</v>
      </c>
      <c r="K142" s="276">
        <v>160.5</v>
      </c>
      <c r="L142" s="276">
        <v>154</v>
      </c>
      <c r="M142" s="276">
        <v>120.75790000000001</v>
      </c>
    </row>
    <row r="143" spans="1:13">
      <c r="A143" s="300">
        <v>134</v>
      </c>
      <c r="B143" s="276" t="s">
        <v>141</v>
      </c>
      <c r="C143" s="276">
        <v>369.5</v>
      </c>
      <c r="D143" s="278">
        <v>374.15000000000003</v>
      </c>
      <c r="E143" s="278">
        <v>362.85000000000008</v>
      </c>
      <c r="F143" s="278">
        <v>356.20000000000005</v>
      </c>
      <c r="G143" s="278">
        <v>344.90000000000009</v>
      </c>
      <c r="H143" s="278">
        <v>380.80000000000007</v>
      </c>
      <c r="I143" s="278">
        <v>392.1</v>
      </c>
      <c r="J143" s="278">
        <v>398.75000000000006</v>
      </c>
      <c r="K143" s="276">
        <v>385.45</v>
      </c>
      <c r="L143" s="276">
        <v>367.5</v>
      </c>
      <c r="M143" s="276">
        <v>42.308950000000003</v>
      </c>
    </row>
    <row r="144" spans="1:13">
      <c r="A144" s="300">
        <v>135</v>
      </c>
      <c r="B144" s="276" t="s">
        <v>142</v>
      </c>
      <c r="C144" s="276">
        <v>6793.45</v>
      </c>
      <c r="D144" s="278">
        <v>6842.9666666666672</v>
      </c>
      <c r="E144" s="278">
        <v>6711.9333333333343</v>
      </c>
      <c r="F144" s="278">
        <v>6630.416666666667</v>
      </c>
      <c r="G144" s="278">
        <v>6499.3833333333341</v>
      </c>
      <c r="H144" s="278">
        <v>6924.4833333333345</v>
      </c>
      <c r="I144" s="278">
        <v>7055.5166666666673</v>
      </c>
      <c r="J144" s="278">
        <v>7137.0333333333347</v>
      </c>
      <c r="K144" s="276">
        <v>6974</v>
      </c>
      <c r="L144" s="276">
        <v>6761.45</v>
      </c>
      <c r="M144" s="276">
        <v>16.954129999999999</v>
      </c>
    </row>
    <row r="145" spans="1:13">
      <c r="A145" s="300">
        <v>136</v>
      </c>
      <c r="B145" s="276" t="s">
        <v>143</v>
      </c>
      <c r="C145" s="276">
        <v>563.95000000000005</v>
      </c>
      <c r="D145" s="278">
        <v>565.9</v>
      </c>
      <c r="E145" s="278">
        <v>556.04999999999995</v>
      </c>
      <c r="F145" s="278">
        <v>548.15</v>
      </c>
      <c r="G145" s="278">
        <v>538.29999999999995</v>
      </c>
      <c r="H145" s="278">
        <v>573.79999999999995</v>
      </c>
      <c r="I145" s="278">
        <v>583.65000000000009</v>
      </c>
      <c r="J145" s="278">
        <v>591.54999999999995</v>
      </c>
      <c r="K145" s="276">
        <v>575.75</v>
      </c>
      <c r="L145" s="276">
        <v>558</v>
      </c>
      <c r="M145" s="276">
        <v>39.050429999999999</v>
      </c>
    </row>
    <row r="146" spans="1:13">
      <c r="A146" s="300">
        <v>137</v>
      </c>
      <c r="B146" s="276" t="s">
        <v>144</v>
      </c>
      <c r="C146" s="276">
        <v>612.54999999999995</v>
      </c>
      <c r="D146" s="278">
        <v>615.1</v>
      </c>
      <c r="E146" s="278">
        <v>607</v>
      </c>
      <c r="F146" s="278">
        <v>601.44999999999993</v>
      </c>
      <c r="G146" s="278">
        <v>593.34999999999991</v>
      </c>
      <c r="H146" s="278">
        <v>620.65000000000009</v>
      </c>
      <c r="I146" s="278">
        <v>628.75000000000023</v>
      </c>
      <c r="J146" s="278">
        <v>634.30000000000018</v>
      </c>
      <c r="K146" s="276">
        <v>623.20000000000005</v>
      </c>
      <c r="L146" s="276">
        <v>609.54999999999995</v>
      </c>
      <c r="M146" s="276">
        <v>8.5012100000000004</v>
      </c>
    </row>
    <row r="147" spans="1:13">
      <c r="A147" s="300">
        <v>138</v>
      </c>
      <c r="B147" s="276" t="s">
        <v>145</v>
      </c>
      <c r="C147" s="276">
        <v>852.55</v>
      </c>
      <c r="D147" s="278">
        <v>852.66666666666663</v>
      </c>
      <c r="E147" s="278">
        <v>842.33333333333326</v>
      </c>
      <c r="F147" s="278">
        <v>832.11666666666667</v>
      </c>
      <c r="G147" s="278">
        <v>821.7833333333333</v>
      </c>
      <c r="H147" s="278">
        <v>862.88333333333321</v>
      </c>
      <c r="I147" s="278">
        <v>873.21666666666647</v>
      </c>
      <c r="J147" s="278">
        <v>883.43333333333317</v>
      </c>
      <c r="K147" s="276">
        <v>863</v>
      </c>
      <c r="L147" s="276">
        <v>842.45</v>
      </c>
      <c r="M147" s="276">
        <v>7.9239499999999996</v>
      </c>
    </row>
    <row r="148" spans="1:13">
      <c r="A148" s="300">
        <v>139</v>
      </c>
      <c r="B148" s="276" t="s">
        <v>146</v>
      </c>
      <c r="C148" s="276">
        <v>1312</v>
      </c>
      <c r="D148" s="278">
        <v>1321.8333333333333</v>
      </c>
      <c r="E148" s="278">
        <v>1272.6666666666665</v>
      </c>
      <c r="F148" s="278">
        <v>1233.3333333333333</v>
      </c>
      <c r="G148" s="278">
        <v>1184.1666666666665</v>
      </c>
      <c r="H148" s="278">
        <v>1361.1666666666665</v>
      </c>
      <c r="I148" s="278">
        <v>1410.333333333333</v>
      </c>
      <c r="J148" s="278">
        <v>1449.6666666666665</v>
      </c>
      <c r="K148" s="276">
        <v>1371</v>
      </c>
      <c r="L148" s="276">
        <v>1282.5</v>
      </c>
      <c r="M148" s="276">
        <v>17.613880000000002</v>
      </c>
    </row>
    <row r="149" spans="1:13">
      <c r="A149" s="300">
        <v>140</v>
      </c>
      <c r="B149" s="276" t="s">
        <v>147</v>
      </c>
      <c r="C149" s="276">
        <v>127.4</v>
      </c>
      <c r="D149" s="278">
        <v>125.61666666666666</v>
      </c>
      <c r="E149" s="278">
        <v>122.23333333333332</v>
      </c>
      <c r="F149" s="278">
        <v>117.06666666666666</v>
      </c>
      <c r="G149" s="278">
        <v>113.68333333333332</v>
      </c>
      <c r="H149" s="278">
        <v>130.7833333333333</v>
      </c>
      <c r="I149" s="278">
        <v>134.16666666666669</v>
      </c>
      <c r="J149" s="278">
        <v>139.33333333333331</v>
      </c>
      <c r="K149" s="276">
        <v>129</v>
      </c>
      <c r="L149" s="276">
        <v>120.45</v>
      </c>
      <c r="M149" s="276">
        <v>476.99718999999999</v>
      </c>
    </row>
    <row r="150" spans="1:13">
      <c r="A150" s="300">
        <v>141</v>
      </c>
      <c r="B150" s="276" t="s">
        <v>268</v>
      </c>
      <c r="C150" s="276">
        <v>1310.2</v>
      </c>
      <c r="D150" s="278">
        <v>1313.4333333333332</v>
      </c>
      <c r="E150" s="278">
        <v>1277.8666666666663</v>
      </c>
      <c r="F150" s="278">
        <v>1245.5333333333331</v>
      </c>
      <c r="G150" s="278">
        <v>1209.9666666666662</v>
      </c>
      <c r="H150" s="278">
        <v>1345.7666666666664</v>
      </c>
      <c r="I150" s="278">
        <v>1381.3333333333335</v>
      </c>
      <c r="J150" s="278">
        <v>1413.6666666666665</v>
      </c>
      <c r="K150" s="276">
        <v>1349</v>
      </c>
      <c r="L150" s="276">
        <v>1281.0999999999999</v>
      </c>
      <c r="M150" s="276">
        <v>3.33616</v>
      </c>
    </row>
    <row r="151" spans="1:13">
      <c r="A151" s="300">
        <v>142</v>
      </c>
      <c r="B151" s="276" t="s">
        <v>148</v>
      </c>
      <c r="C151" s="276">
        <v>69367</v>
      </c>
      <c r="D151" s="278">
        <v>69692.416666666672</v>
      </c>
      <c r="E151" s="278">
        <v>68648.53333333334</v>
      </c>
      <c r="F151" s="278">
        <v>67930.066666666666</v>
      </c>
      <c r="G151" s="278">
        <v>66886.183333333334</v>
      </c>
      <c r="H151" s="278">
        <v>70410.883333333346</v>
      </c>
      <c r="I151" s="278">
        <v>71454.766666666677</v>
      </c>
      <c r="J151" s="278">
        <v>72173.233333333352</v>
      </c>
      <c r="K151" s="276">
        <v>70736.3</v>
      </c>
      <c r="L151" s="276">
        <v>68973.95</v>
      </c>
      <c r="M151" s="276">
        <v>0.3619</v>
      </c>
    </row>
    <row r="152" spans="1:13">
      <c r="A152" s="300">
        <v>143</v>
      </c>
      <c r="B152" s="276" t="s">
        <v>267</v>
      </c>
      <c r="C152" s="276">
        <v>27.9</v>
      </c>
      <c r="D152" s="278">
        <v>27.866666666666664</v>
      </c>
      <c r="E152" s="278">
        <v>27.683333333333326</v>
      </c>
      <c r="F152" s="278">
        <v>27.466666666666661</v>
      </c>
      <c r="G152" s="278">
        <v>27.283333333333324</v>
      </c>
      <c r="H152" s="278">
        <v>28.083333333333329</v>
      </c>
      <c r="I152" s="278">
        <v>28.266666666666666</v>
      </c>
      <c r="J152" s="278">
        <v>28.483333333333331</v>
      </c>
      <c r="K152" s="276">
        <v>28.05</v>
      </c>
      <c r="L152" s="276">
        <v>27.65</v>
      </c>
      <c r="M152" s="276">
        <v>5.8725500000000004</v>
      </c>
    </row>
    <row r="153" spans="1:13">
      <c r="A153" s="300">
        <v>144</v>
      </c>
      <c r="B153" s="276" t="s">
        <v>149</v>
      </c>
      <c r="C153" s="276">
        <v>1185.1500000000001</v>
      </c>
      <c r="D153" s="278">
        <v>1205.7833333333335</v>
      </c>
      <c r="E153" s="278">
        <v>1141.5666666666671</v>
      </c>
      <c r="F153" s="278">
        <v>1097.9833333333336</v>
      </c>
      <c r="G153" s="278">
        <v>1033.7666666666671</v>
      </c>
      <c r="H153" s="278">
        <v>1249.366666666667</v>
      </c>
      <c r="I153" s="278">
        <v>1313.5833333333337</v>
      </c>
      <c r="J153" s="278">
        <v>1357.166666666667</v>
      </c>
      <c r="K153" s="276">
        <v>1270</v>
      </c>
      <c r="L153" s="276">
        <v>1162.2</v>
      </c>
      <c r="M153" s="276">
        <v>57.129550000000002</v>
      </c>
    </row>
    <row r="154" spans="1:13">
      <c r="A154" s="300">
        <v>145</v>
      </c>
      <c r="B154" s="276" t="s">
        <v>3161</v>
      </c>
      <c r="C154" s="276">
        <v>285.05</v>
      </c>
      <c r="D154" s="278">
        <v>286.7833333333333</v>
      </c>
      <c r="E154" s="278">
        <v>282.06666666666661</v>
      </c>
      <c r="F154" s="278">
        <v>279.08333333333331</v>
      </c>
      <c r="G154" s="278">
        <v>274.36666666666662</v>
      </c>
      <c r="H154" s="278">
        <v>289.76666666666659</v>
      </c>
      <c r="I154" s="278">
        <v>294.48333333333329</v>
      </c>
      <c r="J154" s="278">
        <v>297.46666666666658</v>
      </c>
      <c r="K154" s="276">
        <v>291.5</v>
      </c>
      <c r="L154" s="276">
        <v>283.8</v>
      </c>
      <c r="M154" s="276">
        <v>4.9185100000000004</v>
      </c>
    </row>
    <row r="155" spans="1:13">
      <c r="A155" s="300">
        <v>146</v>
      </c>
      <c r="B155" s="276" t="s">
        <v>269</v>
      </c>
      <c r="C155" s="276">
        <v>888.85</v>
      </c>
      <c r="D155" s="278">
        <v>899.61666666666667</v>
      </c>
      <c r="E155" s="278">
        <v>864.23333333333335</v>
      </c>
      <c r="F155" s="278">
        <v>839.61666666666667</v>
      </c>
      <c r="G155" s="278">
        <v>804.23333333333335</v>
      </c>
      <c r="H155" s="278">
        <v>924.23333333333335</v>
      </c>
      <c r="I155" s="278">
        <v>959.61666666666679</v>
      </c>
      <c r="J155" s="278">
        <v>984.23333333333335</v>
      </c>
      <c r="K155" s="276">
        <v>935</v>
      </c>
      <c r="L155" s="276">
        <v>875</v>
      </c>
      <c r="M155" s="276">
        <v>4.0487000000000002</v>
      </c>
    </row>
    <row r="156" spans="1:13">
      <c r="A156" s="300">
        <v>147</v>
      </c>
      <c r="B156" s="276" t="s">
        <v>150</v>
      </c>
      <c r="C156" s="276">
        <v>33.799999999999997</v>
      </c>
      <c r="D156" s="278">
        <v>33.6</v>
      </c>
      <c r="E156" s="278">
        <v>33.150000000000006</v>
      </c>
      <c r="F156" s="278">
        <v>32.500000000000007</v>
      </c>
      <c r="G156" s="278">
        <v>32.050000000000011</v>
      </c>
      <c r="H156" s="278">
        <v>34.25</v>
      </c>
      <c r="I156" s="278">
        <v>34.700000000000003</v>
      </c>
      <c r="J156" s="278">
        <v>35.349999999999994</v>
      </c>
      <c r="K156" s="276">
        <v>34.049999999999997</v>
      </c>
      <c r="L156" s="276">
        <v>32.950000000000003</v>
      </c>
      <c r="M156" s="276">
        <v>86.663420000000002</v>
      </c>
    </row>
    <row r="157" spans="1:13">
      <c r="A157" s="300">
        <v>148</v>
      </c>
      <c r="B157" s="276" t="s">
        <v>261</v>
      </c>
      <c r="C157" s="276">
        <v>3536.7</v>
      </c>
      <c r="D157" s="278">
        <v>3535.9</v>
      </c>
      <c r="E157" s="278">
        <v>3402.8</v>
      </c>
      <c r="F157" s="278">
        <v>3268.9</v>
      </c>
      <c r="G157" s="278">
        <v>3135.8</v>
      </c>
      <c r="H157" s="278">
        <v>3669.8</v>
      </c>
      <c r="I157" s="278">
        <v>3802.8999999999996</v>
      </c>
      <c r="J157" s="278">
        <v>3936.8</v>
      </c>
      <c r="K157" s="276">
        <v>3669</v>
      </c>
      <c r="L157" s="276">
        <v>3402</v>
      </c>
      <c r="M157" s="276">
        <v>6.6017700000000001</v>
      </c>
    </row>
    <row r="158" spans="1:13">
      <c r="A158" s="300">
        <v>149</v>
      </c>
      <c r="B158" s="276" t="s">
        <v>153</v>
      </c>
      <c r="C158" s="276">
        <v>16604.75</v>
      </c>
      <c r="D158" s="278">
        <v>16839.866666666665</v>
      </c>
      <c r="E158" s="278">
        <v>16347.73333333333</v>
      </c>
      <c r="F158" s="278">
        <v>16090.716666666664</v>
      </c>
      <c r="G158" s="278">
        <v>15598.583333333328</v>
      </c>
      <c r="H158" s="278">
        <v>17096.883333333331</v>
      </c>
      <c r="I158" s="278">
        <v>17589.01666666667</v>
      </c>
      <c r="J158" s="278">
        <v>17846.033333333333</v>
      </c>
      <c r="K158" s="276">
        <v>17332</v>
      </c>
      <c r="L158" s="276">
        <v>16582.849999999999</v>
      </c>
      <c r="M158" s="276">
        <v>2.8966599999999998</v>
      </c>
    </row>
    <row r="159" spans="1:13">
      <c r="A159" s="300">
        <v>150</v>
      </c>
      <c r="B159" s="276" t="s">
        <v>270</v>
      </c>
      <c r="C159" s="276">
        <v>21.1</v>
      </c>
      <c r="D159" s="278">
        <v>21.133333333333336</v>
      </c>
      <c r="E159" s="278">
        <v>20.966666666666672</v>
      </c>
      <c r="F159" s="278">
        <v>20.833333333333336</v>
      </c>
      <c r="G159" s="278">
        <v>20.666666666666671</v>
      </c>
      <c r="H159" s="278">
        <v>21.266666666666673</v>
      </c>
      <c r="I159" s="278">
        <v>21.433333333333337</v>
      </c>
      <c r="J159" s="278">
        <v>21.566666666666674</v>
      </c>
      <c r="K159" s="276">
        <v>21.3</v>
      </c>
      <c r="L159" s="276">
        <v>21</v>
      </c>
      <c r="M159" s="276">
        <v>27.876629999999999</v>
      </c>
    </row>
    <row r="160" spans="1:13">
      <c r="A160" s="300">
        <v>151</v>
      </c>
      <c r="B160" s="276" t="s">
        <v>155</v>
      </c>
      <c r="C160" s="276">
        <v>94</v>
      </c>
      <c r="D160" s="278">
        <v>93.966666666666654</v>
      </c>
      <c r="E160" s="278">
        <v>92.533333333333303</v>
      </c>
      <c r="F160" s="278">
        <v>91.066666666666649</v>
      </c>
      <c r="G160" s="278">
        <v>89.633333333333297</v>
      </c>
      <c r="H160" s="278">
        <v>95.433333333333309</v>
      </c>
      <c r="I160" s="278">
        <v>96.866666666666674</v>
      </c>
      <c r="J160" s="278">
        <v>98.333333333333314</v>
      </c>
      <c r="K160" s="276">
        <v>95.4</v>
      </c>
      <c r="L160" s="276">
        <v>92.5</v>
      </c>
      <c r="M160" s="276">
        <v>86.062899999999999</v>
      </c>
    </row>
    <row r="161" spans="1:13">
      <c r="A161" s="300">
        <v>152</v>
      </c>
      <c r="B161" s="276" t="s">
        <v>156</v>
      </c>
      <c r="C161" s="276">
        <v>91.5</v>
      </c>
      <c r="D161" s="278">
        <v>90.933333333333337</v>
      </c>
      <c r="E161" s="278">
        <v>90.116666666666674</v>
      </c>
      <c r="F161" s="278">
        <v>88.733333333333334</v>
      </c>
      <c r="G161" s="278">
        <v>87.916666666666671</v>
      </c>
      <c r="H161" s="278">
        <v>92.316666666666677</v>
      </c>
      <c r="I161" s="278">
        <v>93.13333333333334</v>
      </c>
      <c r="J161" s="278">
        <v>94.51666666666668</v>
      </c>
      <c r="K161" s="276">
        <v>91.75</v>
      </c>
      <c r="L161" s="276">
        <v>89.55</v>
      </c>
      <c r="M161" s="276">
        <v>434.83222999999998</v>
      </c>
    </row>
    <row r="162" spans="1:13">
      <c r="A162" s="300">
        <v>153</v>
      </c>
      <c r="B162" s="276" t="s">
        <v>271</v>
      </c>
      <c r="C162" s="276">
        <v>433.6</v>
      </c>
      <c r="D162" s="278">
        <v>436.58333333333331</v>
      </c>
      <c r="E162" s="278">
        <v>425.16666666666663</v>
      </c>
      <c r="F162" s="278">
        <v>416.73333333333329</v>
      </c>
      <c r="G162" s="278">
        <v>405.31666666666661</v>
      </c>
      <c r="H162" s="278">
        <v>445.01666666666665</v>
      </c>
      <c r="I162" s="278">
        <v>456.43333333333328</v>
      </c>
      <c r="J162" s="278">
        <v>464.86666666666667</v>
      </c>
      <c r="K162" s="276">
        <v>448</v>
      </c>
      <c r="L162" s="276">
        <v>428.15</v>
      </c>
      <c r="M162" s="276">
        <v>4.8869999999999996</v>
      </c>
    </row>
    <row r="163" spans="1:13">
      <c r="A163" s="300">
        <v>154</v>
      </c>
      <c r="B163" s="276" t="s">
        <v>272</v>
      </c>
      <c r="C163" s="276">
        <v>3068.3</v>
      </c>
      <c r="D163" s="278">
        <v>3081.0333333333333</v>
      </c>
      <c r="E163" s="278">
        <v>3037.2666666666664</v>
      </c>
      <c r="F163" s="278">
        <v>3006.2333333333331</v>
      </c>
      <c r="G163" s="278">
        <v>2962.4666666666662</v>
      </c>
      <c r="H163" s="278">
        <v>3112.0666666666666</v>
      </c>
      <c r="I163" s="278">
        <v>3155.8333333333339</v>
      </c>
      <c r="J163" s="278">
        <v>3186.8666666666668</v>
      </c>
      <c r="K163" s="276">
        <v>3124.8</v>
      </c>
      <c r="L163" s="276">
        <v>3050</v>
      </c>
      <c r="M163" s="276">
        <v>0.33861999999999998</v>
      </c>
    </row>
    <row r="164" spans="1:13">
      <c r="A164" s="300">
        <v>155</v>
      </c>
      <c r="B164" s="276" t="s">
        <v>157</v>
      </c>
      <c r="C164" s="276">
        <v>88.75</v>
      </c>
      <c r="D164" s="278">
        <v>88.7</v>
      </c>
      <c r="E164" s="278">
        <v>88.050000000000011</v>
      </c>
      <c r="F164" s="278">
        <v>87.350000000000009</v>
      </c>
      <c r="G164" s="278">
        <v>86.700000000000017</v>
      </c>
      <c r="H164" s="278">
        <v>89.4</v>
      </c>
      <c r="I164" s="278">
        <v>90.050000000000011</v>
      </c>
      <c r="J164" s="278">
        <v>90.75</v>
      </c>
      <c r="K164" s="276">
        <v>89.35</v>
      </c>
      <c r="L164" s="276">
        <v>88</v>
      </c>
      <c r="M164" s="276">
        <v>12.14733</v>
      </c>
    </row>
    <row r="165" spans="1:13">
      <c r="A165" s="300">
        <v>156</v>
      </c>
      <c r="B165" s="276" t="s">
        <v>158</v>
      </c>
      <c r="C165" s="276">
        <v>70.75</v>
      </c>
      <c r="D165" s="278">
        <v>70.083333333333329</v>
      </c>
      <c r="E165" s="278">
        <v>69.166666666666657</v>
      </c>
      <c r="F165" s="278">
        <v>67.583333333333329</v>
      </c>
      <c r="G165" s="278">
        <v>66.666666666666657</v>
      </c>
      <c r="H165" s="278">
        <v>71.666666666666657</v>
      </c>
      <c r="I165" s="278">
        <v>72.583333333333314</v>
      </c>
      <c r="J165" s="278">
        <v>74.166666666666657</v>
      </c>
      <c r="K165" s="276">
        <v>71</v>
      </c>
      <c r="L165" s="276">
        <v>68.5</v>
      </c>
      <c r="M165" s="276">
        <v>337.95452999999998</v>
      </c>
    </row>
    <row r="166" spans="1:13">
      <c r="A166" s="300">
        <v>157</v>
      </c>
      <c r="B166" s="276" t="s">
        <v>159</v>
      </c>
      <c r="C166" s="276">
        <v>22084.25</v>
      </c>
      <c r="D166" s="278">
        <v>22022.95</v>
      </c>
      <c r="E166" s="278">
        <v>21737.9</v>
      </c>
      <c r="F166" s="278">
        <v>21391.55</v>
      </c>
      <c r="G166" s="278">
        <v>21106.5</v>
      </c>
      <c r="H166" s="278">
        <v>22369.300000000003</v>
      </c>
      <c r="I166" s="278">
        <v>22654.35</v>
      </c>
      <c r="J166" s="278">
        <v>23000.700000000004</v>
      </c>
      <c r="K166" s="276">
        <v>22308</v>
      </c>
      <c r="L166" s="276">
        <v>21676.6</v>
      </c>
      <c r="M166" s="276">
        <v>0.69489999999999996</v>
      </c>
    </row>
    <row r="167" spans="1:13">
      <c r="A167" s="300">
        <v>158</v>
      </c>
      <c r="B167" s="276" t="s">
        <v>160</v>
      </c>
      <c r="C167" s="276">
        <v>1381.75</v>
      </c>
      <c r="D167" s="278">
        <v>1396.1666666666667</v>
      </c>
      <c r="E167" s="278">
        <v>1355.5833333333335</v>
      </c>
      <c r="F167" s="278">
        <v>1329.4166666666667</v>
      </c>
      <c r="G167" s="278">
        <v>1288.8333333333335</v>
      </c>
      <c r="H167" s="278">
        <v>1422.3333333333335</v>
      </c>
      <c r="I167" s="278">
        <v>1462.916666666667</v>
      </c>
      <c r="J167" s="278">
        <v>1489.0833333333335</v>
      </c>
      <c r="K167" s="276">
        <v>1436.75</v>
      </c>
      <c r="L167" s="276">
        <v>1370</v>
      </c>
      <c r="M167" s="276">
        <v>17.673469999999998</v>
      </c>
    </row>
    <row r="168" spans="1:13">
      <c r="A168" s="300">
        <v>159</v>
      </c>
      <c r="B168" s="276" t="s">
        <v>161</v>
      </c>
      <c r="C168" s="276">
        <v>239.1</v>
      </c>
      <c r="D168" s="278">
        <v>238.41666666666666</v>
      </c>
      <c r="E168" s="278">
        <v>236.33333333333331</v>
      </c>
      <c r="F168" s="278">
        <v>233.56666666666666</v>
      </c>
      <c r="G168" s="278">
        <v>231.48333333333332</v>
      </c>
      <c r="H168" s="278">
        <v>241.18333333333331</v>
      </c>
      <c r="I168" s="278">
        <v>243.26666666666662</v>
      </c>
      <c r="J168" s="278">
        <v>246.0333333333333</v>
      </c>
      <c r="K168" s="276">
        <v>240.5</v>
      </c>
      <c r="L168" s="276">
        <v>235.65</v>
      </c>
      <c r="M168" s="276">
        <v>30.070440000000001</v>
      </c>
    </row>
    <row r="169" spans="1:13">
      <c r="A169" s="300">
        <v>160</v>
      </c>
      <c r="B169" s="276" t="s">
        <v>162</v>
      </c>
      <c r="C169" s="276">
        <v>97.95</v>
      </c>
      <c r="D169" s="278">
        <v>98.05</v>
      </c>
      <c r="E169" s="278">
        <v>96.399999999999991</v>
      </c>
      <c r="F169" s="278">
        <v>94.85</v>
      </c>
      <c r="G169" s="278">
        <v>93.199999999999989</v>
      </c>
      <c r="H169" s="278">
        <v>99.6</v>
      </c>
      <c r="I169" s="278">
        <v>101.25</v>
      </c>
      <c r="J169" s="278">
        <v>102.8</v>
      </c>
      <c r="K169" s="276">
        <v>99.7</v>
      </c>
      <c r="L169" s="276">
        <v>96.5</v>
      </c>
      <c r="M169" s="276">
        <v>90.380179999999996</v>
      </c>
    </row>
    <row r="170" spans="1:13">
      <c r="A170" s="300">
        <v>161</v>
      </c>
      <c r="B170" s="276" t="s">
        <v>275</v>
      </c>
      <c r="C170" s="276">
        <v>5057.8999999999996</v>
      </c>
      <c r="D170" s="278">
        <v>5319.3</v>
      </c>
      <c r="E170" s="278">
        <v>4738.6000000000004</v>
      </c>
      <c r="F170" s="278">
        <v>4419.3</v>
      </c>
      <c r="G170" s="278">
        <v>3838.6000000000004</v>
      </c>
      <c r="H170" s="278">
        <v>5638.6</v>
      </c>
      <c r="I170" s="278">
        <v>6219.2999999999993</v>
      </c>
      <c r="J170" s="278">
        <v>6538.6</v>
      </c>
      <c r="K170" s="276">
        <v>5900</v>
      </c>
      <c r="L170" s="276">
        <v>5000</v>
      </c>
      <c r="M170" s="276">
        <v>17.131799999999998</v>
      </c>
    </row>
    <row r="171" spans="1:13">
      <c r="A171" s="300">
        <v>162</v>
      </c>
      <c r="B171" s="276" t="s">
        <v>277</v>
      </c>
      <c r="C171" s="276">
        <v>11318.6</v>
      </c>
      <c r="D171" s="278">
        <v>11005.199999999999</v>
      </c>
      <c r="E171" s="278">
        <v>10294.399999999998</v>
      </c>
      <c r="F171" s="278">
        <v>9270.1999999999989</v>
      </c>
      <c r="G171" s="278">
        <v>8559.3999999999978</v>
      </c>
      <c r="H171" s="278">
        <v>12029.399999999998</v>
      </c>
      <c r="I171" s="278">
        <v>12740.199999999997</v>
      </c>
      <c r="J171" s="278">
        <v>13764.399999999998</v>
      </c>
      <c r="K171" s="276">
        <v>11716</v>
      </c>
      <c r="L171" s="276">
        <v>9981</v>
      </c>
      <c r="M171" s="276">
        <v>0.67479</v>
      </c>
    </row>
    <row r="172" spans="1:13">
      <c r="A172" s="300">
        <v>163</v>
      </c>
      <c r="B172" s="276" t="s">
        <v>163</v>
      </c>
      <c r="C172" s="276">
        <v>1573.7</v>
      </c>
      <c r="D172" s="278">
        <v>1582.7833333333335</v>
      </c>
      <c r="E172" s="278">
        <v>1560.916666666667</v>
      </c>
      <c r="F172" s="278">
        <v>1548.1333333333334</v>
      </c>
      <c r="G172" s="278">
        <v>1526.2666666666669</v>
      </c>
      <c r="H172" s="278">
        <v>1595.5666666666671</v>
      </c>
      <c r="I172" s="278">
        <v>1617.4333333333334</v>
      </c>
      <c r="J172" s="278">
        <v>1630.2166666666672</v>
      </c>
      <c r="K172" s="276">
        <v>1604.65</v>
      </c>
      <c r="L172" s="276">
        <v>1570</v>
      </c>
      <c r="M172" s="276">
        <v>7.6284999999999998</v>
      </c>
    </row>
    <row r="173" spans="1:13">
      <c r="A173" s="300">
        <v>164</v>
      </c>
      <c r="B173" s="276" t="s">
        <v>273</v>
      </c>
      <c r="C173" s="276">
        <v>2253.3000000000002</v>
      </c>
      <c r="D173" s="278">
        <v>2272.1000000000004</v>
      </c>
      <c r="E173" s="278">
        <v>2199.8000000000006</v>
      </c>
      <c r="F173" s="278">
        <v>2146.3000000000002</v>
      </c>
      <c r="G173" s="278">
        <v>2074.0000000000005</v>
      </c>
      <c r="H173" s="278">
        <v>2325.6000000000008</v>
      </c>
      <c r="I173" s="278">
        <v>2397.9</v>
      </c>
      <c r="J173" s="278">
        <v>2451.400000000001</v>
      </c>
      <c r="K173" s="276">
        <v>2344.4</v>
      </c>
      <c r="L173" s="276">
        <v>2218.6</v>
      </c>
      <c r="M173" s="276">
        <v>3.08413</v>
      </c>
    </row>
    <row r="174" spans="1:13">
      <c r="A174" s="300">
        <v>165</v>
      </c>
      <c r="B174" s="276" t="s">
        <v>164</v>
      </c>
      <c r="C174" s="276">
        <v>29.6</v>
      </c>
      <c r="D174" s="278">
        <v>29.333333333333332</v>
      </c>
      <c r="E174" s="278">
        <v>28.866666666666664</v>
      </c>
      <c r="F174" s="278">
        <v>28.133333333333333</v>
      </c>
      <c r="G174" s="278">
        <v>27.666666666666664</v>
      </c>
      <c r="H174" s="278">
        <v>30.066666666666663</v>
      </c>
      <c r="I174" s="278">
        <v>30.533333333333331</v>
      </c>
      <c r="J174" s="278">
        <v>31.266666666666662</v>
      </c>
      <c r="K174" s="276">
        <v>29.8</v>
      </c>
      <c r="L174" s="276">
        <v>28.6</v>
      </c>
      <c r="M174" s="276">
        <v>464.93212999999997</v>
      </c>
    </row>
    <row r="175" spans="1:13">
      <c r="A175" s="300">
        <v>166</v>
      </c>
      <c r="B175" s="276" t="s">
        <v>274</v>
      </c>
      <c r="C175" s="276">
        <v>380.15</v>
      </c>
      <c r="D175" s="278">
        <v>379.31666666666666</v>
      </c>
      <c r="E175" s="278">
        <v>370.83333333333331</v>
      </c>
      <c r="F175" s="278">
        <v>361.51666666666665</v>
      </c>
      <c r="G175" s="278">
        <v>353.0333333333333</v>
      </c>
      <c r="H175" s="278">
        <v>388.63333333333333</v>
      </c>
      <c r="I175" s="278">
        <v>397.11666666666667</v>
      </c>
      <c r="J175" s="278">
        <v>406.43333333333334</v>
      </c>
      <c r="K175" s="276">
        <v>387.8</v>
      </c>
      <c r="L175" s="276">
        <v>370</v>
      </c>
      <c r="M175" s="276">
        <v>4.5074699999999996</v>
      </c>
    </row>
    <row r="176" spans="1:13">
      <c r="A176" s="300">
        <v>167</v>
      </c>
      <c r="B176" s="276" t="s">
        <v>491</v>
      </c>
      <c r="C176" s="276">
        <v>927.4</v>
      </c>
      <c r="D176" s="278">
        <v>929.85</v>
      </c>
      <c r="E176" s="278">
        <v>919.75</v>
      </c>
      <c r="F176" s="278">
        <v>912.1</v>
      </c>
      <c r="G176" s="278">
        <v>902</v>
      </c>
      <c r="H176" s="278">
        <v>937.5</v>
      </c>
      <c r="I176" s="278">
        <v>947.60000000000014</v>
      </c>
      <c r="J176" s="278">
        <v>955.25</v>
      </c>
      <c r="K176" s="276">
        <v>939.95</v>
      </c>
      <c r="L176" s="276">
        <v>922.2</v>
      </c>
      <c r="M176" s="276">
        <v>1.3321099999999999</v>
      </c>
    </row>
    <row r="177" spans="1:13">
      <c r="A177" s="300">
        <v>168</v>
      </c>
      <c r="B177" s="276" t="s">
        <v>165</v>
      </c>
      <c r="C177" s="276">
        <v>185.9</v>
      </c>
      <c r="D177" s="278">
        <v>184.76666666666665</v>
      </c>
      <c r="E177" s="278">
        <v>182.68333333333331</v>
      </c>
      <c r="F177" s="278">
        <v>179.46666666666667</v>
      </c>
      <c r="G177" s="278">
        <v>177.38333333333333</v>
      </c>
      <c r="H177" s="278">
        <v>187.98333333333329</v>
      </c>
      <c r="I177" s="278">
        <v>190.06666666666666</v>
      </c>
      <c r="J177" s="278">
        <v>193.28333333333327</v>
      </c>
      <c r="K177" s="276">
        <v>186.85</v>
      </c>
      <c r="L177" s="276">
        <v>181.55</v>
      </c>
      <c r="M177" s="276">
        <v>77.71387</v>
      </c>
    </row>
    <row r="178" spans="1:13">
      <c r="A178" s="300">
        <v>169</v>
      </c>
      <c r="B178" s="276" t="s">
        <v>276</v>
      </c>
      <c r="C178" s="276">
        <v>257</v>
      </c>
      <c r="D178" s="278">
        <v>259.18333333333334</v>
      </c>
      <c r="E178" s="278">
        <v>253.36666666666667</v>
      </c>
      <c r="F178" s="278">
        <v>249.73333333333335</v>
      </c>
      <c r="G178" s="278">
        <v>243.91666666666669</v>
      </c>
      <c r="H178" s="278">
        <v>262.81666666666666</v>
      </c>
      <c r="I178" s="278">
        <v>268.63333333333338</v>
      </c>
      <c r="J178" s="278">
        <v>272.26666666666665</v>
      </c>
      <c r="K178" s="276">
        <v>265</v>
      </c>
      <c r="L178" s="276">
        <v>255.55</v>
      </c>
      <c r="M178" s="276">
        <v>3.81121</v>
      </c>
    </row>
    <row r="179" spans="1:13">
      <c r="A179" s="300">
        <v>170</v>
      </c>
      <c r="B179" s="276" t="s">
        <v>278</v>
      </c>
      <c r="C179" s="276">
        <v>405</v>
      </c>
      <c r="D179" s="278">
        <v>405.76666666666671</v>
      </c>
      <c r="E179" s="278">
        <v>400.33333333333343</v>
      </c>
      <c r="F179" s="278">
        <v>395.66666666666674</v>
      </c>
      <c r="G179" s="278">
        <v>390.23333333333346</v>
      </c>
      <c r="H179" s="278">
        <v>410.43333333333339</v>
      </c>
      <c r="I179" s="278">
        <v>415.86666666666667</v>
      </c>
      <c r="J179" s="278">
        <v>420.53333333333336</v>
      </c>
      <c r="K179" s="276">
        <v>411.2</v>
      </c>
      <c r="L179" s="276">
        <v>401.1</v>
      </c>
      <c r="M179" s="276">
        <v>0.47151999999999999</v>
      </c>
    </row>
    <row r="180" spans="1:13">
      <c r="A180" s="300">
        <v>171</v>
      </c>
      <c r="B180" s="276" t="s">
        <v>279</v>
      </c>
      <c r="C180" s="276">
        <v>449.45</v>
      </c>
      <c r="D180" s="278">
        <v>451.36666666666662</v>
      </c>
      <c r="E180" s="278">
        <v>446.28333333333325</v>
      </c>
      <c r="F180" s="278">
        <v>443.11666666666662</v>
      </c>
      <c r="G180" s="278">
        <v>438.03333333333325</v>
      </c>
      <c r="H180" s="278">
        <v>454.53333333333325</v>
      </c>
      <c r="I180" s="278">
        <v>459.61666666666662</v>
      </c>
      <c r="J180" s="278">
        <v>462.78333333333325</v>
      </c>
      <c r="K180" s="276">
        <v>456.45</v>
      </c>
      <c r="L180" s="276">
        <v>448.2</v>
      </c>
      <c r="M180" s="276">
        <v>0.60806000000000004</v>
      </c>
    </row>
    <row r="181" spans="1:13">
      <c r="A181" s="300">
        <v>172</v>
      </c>
      <c r="B181" s="276" t="s">
        <v>167</v>
      </c>
      <c r="C181" s="276">
        <v>836.7</v>
      </c>
      <c r="D181" s="278">
        <v>839.91666666666663</v>
      </c>
      <c r="E181" s="278">
        <v>826.83333333333326</v>
      </c>
      <c r="F181" s="278">
        <v>816.96666666666658</v>
      </c>
      <c r="G181" s="278">
        <v>803.88333333333321</v>
      </c>
      <c r="H181" s="278">
        <v>849.7833333333333</v>
      </c>
      <c r="I181" s="278">
        <v>862.86666666666656</v>
      </c>
      <c r="J181" s="278">
        <v>872.73333333333335</v>
      </c>
      <c r="K181" s="276">
        <v>853</v>
      </c>
      <c r="L181" s="276">
        <v>830.05</v>
      </c>
      <c r="M181" s="276">
        <v>7.1250299999999998</v>
      </c>
    </row>
    <row r="182" spans="1:13">
      <c r="A182" s="300">
        <v>173</v>
      </c>
      <c r="B182" s="276" t="s">
        <v>168</v>
      </c>
      <c r="C182" s="276">
        <v>209.5</v>
      </c>
      <c r="D182" s="278">
        <v>207.28333333333333</v>
      </c>
      <c r="E182" s="278">
        <v>200.71666666666667</v>
      </c>
      <c r="F182" s="278">
        <v>191.93333333333334</v>
      </c>
      <c r="G182" s="278">
        <v>185.36666666666667</v>
      </c>
      <c r="H182" s="278">
        <v>216.06666666666666</v>
      </c>
      <c r="I182" s="278">
        <v>222.63333333333333</v>
      </c>
      <c r="J182" s="278">
        <v>231.41666666666666</v>
      </c>
      <c r="K182" s="276">
        <v>213.85</v>
      </c>
      <c r="L182" s="276">
        <v>198.5</v>
      </c>
      <c r="M182" s="276">
        <v>431.63819999999998</v>
      </c>
    </row>
    <row r="183" spans="1:13">
      <c r="A183" s="300">
        <v>174</v>
      </c>
      <c r="B183" s="276" t="s">
        <v>169</v>
      </c>
      <c r="C183" s="276">
        <v>111.9</v>
      </c>
      <c r="D183" s="278">
        <v>110.86666666666667</v>
      </c>
      <c r="E183" s="278">
        <v>109.43333333333335</v>
      </c>
      <c r="F183" s="278">
        <v>106.96666666666668</v>
      </c>
      <c r="G183" s="278">
        <v>105.53333333333336</v>
      </c>
      <c r="H183" s="278">
        <v>113.33333333333334</v>
      </c>
      <c r="I183" s="278">
        <v>114.76666666666668</v>
      </c>
      <c r="J183" s="278">
        <v>117.23333333333333</v>
      </c>
      <c r="K183" s="276">
        <v>112.3</v>
      </c>
      <c r="L183" s="276">
        <v>108.4</v>
      </c>
      <c r="M183" s="276">
        <v>91.074179999999998</v>
      </c>
    </row>
    <row r="184" spans="1:13">
      <c r="A184" s="300">
        <v>175</v>
      </c>
      <c r="B184" s="276" t="s">
        <v>170</v>
      </c>
      <c r="C184" s="276">
        <v>2084.5500000000002</v>
      </c>
      <c r="D184" s="278">
        <v>2071.9166666666665</v>
      </c>
      <c r="E184" s="278">
        <v>2053.833333333333</v>
      </c>
      <c r="F184" s="278">
        <v>2023.1166666666666</v>
      </c>
      <c r="G184" s="278">
        <v>2005.0333333333331</v>
      </c>
      <c r="H184" s="278">
        <v>2102.6333333333332</v>
      </c>
      <c r="I184" s="278">
        <v>2120.7166666666662</v>
      </c>
      <c r="J184" s="278">
        <v>2151.4333333333329</v>
      </c>
      <c r="K184" s="276">
        <v>2090</v>
      </c>
      <c r="L184" s="276">
        <v>2041.2</v>
      </c>
      <c r="M184" s="276">
        <v>170.45147</v>
      </c>
    </row>
    <row r="185" spans="1:13">
      <c r="A185" s="300">
        <v>176</v>
      </c>
      <c r="B185" s="276" t="s">
        <v>171</v>
      </c>
      <c r="C185" s="276">
        <v>37.950000000000003</v>
      </c>
      <c r="D185" s="278">
        <v>37.933333333333337</v>
      </c>
      <c r="E185" s="278">
        <v>37.416666666666671</v>
      </c>
      <c r="F185" s="278">
        <v>36.883333333333333</v>
      </c>
      <c r="G185" s="278">
        <v>36.366666666666667</v>
      </c>
      <c r="H185" s="278">
        <v>38.466666666666676</v>
      </c>
      <c r="I185" s="278">
        <v>38.983333333333341</v>
      </c>
      <c r="J185" s="278">
        <v>39.51666666666668</v>
      </c>
      <c r="K185" s="276">
        <v>38.450000000000003</v>
      </c>
      <c r="L185" s="276">
        <v>37.4</v>
      </c>
      <c r="M185" s="276">
        <v>189.13828000000001</v>
      </c>
    </row>
    <row r="186" spans="1:13">
      <c r="A186" s="300">
        <v>177</v>
      </c>
      <c r="B186" s="276" t="s">
        <v>3523</v>
      </c>
      <c r="C186" s="276">
        <v>839.7</v>
      </c>
      <c r="D186" s="278">
        <v>845.41666666666663</v>
      </c>
      <c r="E186" s="278">
        <v>830.83333333333326</v>
      </c>
      <c r="F186" s="278">
        <v>821.96666666666658</v>
      </c>
      <c r="G186" s="278">
        <v>807.38333333333321</v>
      </c>
      <c r="H186" s="278">
        <v>854.2833333333333</v>
      </c>
      <c r="I186" s="278">
        <v>868.86666666666656</v>
      </c>
      <c r="J186" s="278">
        <v>877.73333333333335</v>
      </c>
      <c r="K186" s="276">
        <v>860</v>
      </c>
      <c r="L186" s="276">
        <v>836.55</v>
      </c>
      <c r="M186" s="276">
        <v>11.98077</v>
      </c>
    </row>
    <row r="187" spans="1:13">
      <c r="A187" s="300">
        <v>178</v>
      </c>
      <c r="B187" s="276" t="s">
        <v>280</v>
      </c>
      <c r="C187" s="276">
        <v>829.4</v>
      </c>
      <c r="D187" s="278">
        <v>824.55000000000007</v>
      </c>
      <c r="E187" s="278">
        <v>816.20000000000016</v>
      </c>
      <c r="F187" s="278">
        <v>803.00000000000011</v>
      </c>
      <c r="G187" s="278">
        <v>794.6500000000002</v>
      </c>
      <c r="H187" s="278">
        <v>837.75000000000011</v>
      </c>
      <c r="I187" s="278">
        <v>846.1</v>
      </c>
      <c r="J187" s="278">
        <v>859.30000000000007</v>
      </c>
      <c r="K187" s="276">
        <v>832.9</v>
      </c>
      <c r="L187" s="276">
        <v>811.35</v>
      </c>
      <c r="M187" s="276">
        <v>14.906879999999999</v>
      </c>
    </row>
    <row r="188" spans="1:13">
      <c r="A188" s="300">
        <v>179</v>
      </c>
      <c r="B188" s="276" t="s">
        <v>172</v>
      </c>
      <c r="C188" s="276">
        <v>231.7</v>
      </c>
      <c r="D188" s="278">
        <v>229.9</v>
      </c>
      <c r="E188" s="278">
        <v>224.8</v>
      </c>
      <c r="F188" s="278">
        <v>217.9</v>
      </c>
      <c r="G188" s="278">
        <v>212.8</v>
      </c>
      <c r="H188" s="278">
        <v>236.8</v>
      </c>
      <c r="I188" s="278">
        <v>241.89999999999998</v>
      </c>
      <c r="J188" s="278">
        <v>248.8</v>
      </c>
      <c r="K188" s="276">
        <v>235</v>
      </c>
      <c r="L188" s="276">
        <v>223</v>
      </c>
      <c r="M188" s="276">
        <v>1352.9455</v>
      </c>
    </row>
    <row r="189" spans="1:13">
      <c r="A189" s="300">
        <v>180</v>
      </c>
      <c r="B189" s="276" t="s">
        <v>173</v>
      </c>
      <c r="C189" s="276">
        <v>22762.799999999999</v>
      </c>
      <c r="D189" s="278">
        <v>22874.266666666666</v>
      </c>
      <c r="E189" s="278">
        <v>22518.533333333333</v>
      </c>
      <c r="F189" s="278">
        <v>22274.266666666666</v>
      </c>
      <c r="G189" s="278">
        <v>21918.533333333333</v>
      </c>
      <c r="H189" s="278">
        <v>23118.533333333333</v>
      </c>
      <c r="I189" s="278">
        <v>23474.266666666663</v>
      </c>
      <c r="J189" s="278">
        <v>23718.533333333333</v>
      </c>
      <c r="K189" s="276">
        <v>23230</v>
      </c>
      <c r="L189" s="276">
        <v>22630</v>
      </c>
      <c r="M189" s="276">
        <v>1.12826</v>
      </c>
    </row>
    <row r="190" spans="1:13">
      <c r="A190" s="300">
        <v>181</v>
      </c>
      <c r="B190" s="276" t="s">
        <v>174</v>
      </c>
      <c r="C190" s="276">
        <v>1357.65</v>
      </c>
      <c r="D190" s="278">
        <v>1361.1666666666667</v>
      </c>
      <c r="E190" s="278">
        <v>1347.1833333333334</v>
      </c>
      <c r="F190" s="278">
        <v>1336.7166666666667</v>
      </c>
      <c r="G190" s="278">
        <v>1322.7333333333333</v>
      </c>
      <c r="H190" s="278">
        <v>1371.6333333333334</v>
      </c>
      <c r="I190" s="278">
        <v>1385.6166666666666</v>
      </c>
      <c r="J190" s="278">
        <v>1396.0833333333335</v>
      </c>
      <c r="K190" s="276">
        <v>1375.15</v>
      </c>
      <c r="L190" s="276">
        <v>1350.7</v>
      </c>
      <c r="M190" s="276">
        <v>5.9368600000000002</v>
      </c>
    </row>
    <row r="191" spans="1:13">
      <c r="A191" s="300">
        <v>182</v>
      </c>
      <c r="B191" s="276" t="s">
        <v>175</v>
      </c>
      <c r="C191" s="276">
        <v>4984.6499999999996</v>
      </c>
      <c r="D191" s="278">
        <v>5012.9333333333334</v>
      </c>
      <c r="E191" s="278">
        <v>4903.8666666666668</v>
      </c>
      <c r="F191" s="278">
        <v>4823.083333333333</v>
      </c>
      <c r="G191" s="278">
        <v>4714.0166666666664</v>
      </c>
      <c r="H191" s="278">
        <v>5093.7166666666672</v>
      </c>
      <c r="I191" s="278">
        <v>5202.7833333333347</v>
      </c>
      <c r="J191" s="278">
        <v>5283.5666666666675</v>
      </c>
      <c r="K191" s="276">
        <v>5122</v>
      </c>
      <c r="L191" s="276">
        <v>4932.1499999999996</v>
      </c>
      <c r="M191" s="276">
        <v>2.3918300000000001</v>
      </c>
    </row>
    <row r="192" spans="1:13">
      <c r="A192" s="300">
        <v>183</v>
      </c>
      <c r="B192" s="276" t="s">
        <v>176</v>
      </c>
      <c r="C192" s="276">
        <v>857.75</v>
      </c>
      <c r="D192" s="278">
        <v>853.86666666666667</v>
      </c>
      <c r="E192" s="278">
        <v>834.88333333333333</v>
      </c>
      <c r="F192" s="278">
        <v>812.01666666666665</v>
      </c>
      <c r="G192" s="278">
        <v>793.0333333333333</v>
      </c>
      <c r="H192" s="278">
        <v>876.73333333333335</v>
      </c>
      <c r="I192" s="278">
        <v>895.7166666666667</v>
      </c>
      <c r="J192" s="278">
        <v>918.58333333333337</v>
      </c>
      <c r="K192" s="276">
        <v>872.85</v>
      </c>
      <c r="L192" s="276">
        <v>831</v>
      </c>
      <c r="M192" s="276">
        <v>47.651670000000003</v>
      </c>
    </row>
    <row r="193" spans="1:13">
      <c r="A193" s="300">
        <v>184</v>
      </c>
      <c r="B193" s="276" t="s">
        <v>178</v>
      </c>
      <c r="C193" s="276">
        <v>490.9</v>
      </c>
      <c r="D193" s="278">
        <v>498.05</v>
      </c>
      <c r="E193" s="278">
        <v>481.85</v>
      </c>
      <c r="F193" s="278">
        <v>472.8</v>
      </c>
      <c r="G193" s="278">
        <v>456.6</v>
      </c>
      <c r="H193" s="278">
        <v>507.1</v>
      </c>
      <c r="I193" s="278">
        <v>523.29999999999995</v>
      </c>
      <c r="J193" s="278">
        <v>532.35</v>
      </c>
      <c r="K193" s="276">
        <v>514.25</v>
      </c>
      <c r="L193" s="276">
        <v>489</v>
      </c>
      <c r="M193" s="276">
        <v>127.67337999999999</v>
      </c>
    </row>
    <row r="194" spans="1:13">
      <c r="A194" s="300">
        <v>185</v>
      </c>
      <c r="B194" s="276" t="s">
        <v>179</v>
      </c>
      <c r="C194" s="276">
        <v>440</v>
      </c>
      <c r="D194" s="278">
        <v>440.06666666666666</v>
      </c>
      <c r="E194" s="278">
        <v>433.73333333333335</v>
      </c>
      <c r="F194" s="278">
        <v>427.4666666666667</v>
      </c>
      <c r="G194" s="278">
        <v>421.13333333333338</v>
      </c>
      <c r="H194" s="278">
        <v>446.33333333333331</v>
      </c>
      <c r="I194" s="278">
        <v>452.66666666666669</v>
      </c>
      <c r="J194" s="278">
        <v>458.93333333333328</v>
      </c>
      <c r="K194" s="276">
        <v>446.4</v>
      </c>
      <c r="L194" s="276">
        <v>433.8</v>
      </c>
      <c r="M194" s="276">
        <v>12.013719999999999</v>
      </c>
    </row>
    <row r="195" spans="1:13">
      <c r="A195" s="300">
        <v>186</v>
      </c>
      <c r="B195" s="276" t="s">
        <v>282</v>
      </c>
      <c r="C195" s="276">
        <v>544.79999999999995</v>
      </c>
      <c r="D195" s="278">
        <v>543.1</v>
      </c>
      <c r="E195" s="278">
        <v>539.20000000000005</v>
      </c>
      <c r="F195" s="278">
        <v>533.6</v>
      </c>
      <c r="G195" s="278">
        <v>529.70000000000005</v>
      </c>
      <c r="H195" s="278">
        <v>548.70000000000005</v>
      </c>
      <c r="I195" s="278">
        <v>552.59999999999991</v>
      </c>
      <c r="J195" s="278">
        <v>558.20000000000005</v>
      </c>
      <c r="K195" s="276">
        <v>547</v>
      </c>
      <c r="L195" s="276">
        <v>537.5</v>
      </c>
      <c r="M195" s="276">
        <v>5.2205500000000002</v>
      </c>
    </row>
    <row r="196" spans="1:13">
      <c r="A196" s="300">
        <v>187</v>
      </c>
      <c r="B196" s="276" t="s">
        <v>3464</v>
      </c>
      <c r="C196" s="276">
        <v>498.4</v>
      </c>
      <c r="D196" s="278">
        <v>502.3</v>
      </c>
      <c r="E196" s="278">
        <v>491.1</v>
      </c>
      <c r="F196" s="278">
        <v>483.8</v>
      </c>
      <c r="G196" s="278">
        <v>472.6</v>
      </c>
      <c r="H196" s="278">
        <v>509.6</v>
      </c>
      <c r="I196" s="278">
        <v>520.79999999999995</v>
      </c>
      <c r="J196" s="278">
        <v>528.1</v>
      </c>
      <c r="K196" s="276">
        <v>513.5</v>
      </c>
      <c r="L196" s="276">
        <v>495</v>
      </c>
      <c r="M196" s="276">
        <v>32.55303</v>
      </c>
    </row>
    <row r="197" spans="1:13">
      <c r="A197" s="300">
        <v>188</v>
      </c>
      <c r="B197" s="267" t="s">
        <v>183</v>
      </c>
      <c r="C197" s="267">
        <v>146</v>
      </c>
      <c r="D197" s="307">
        <v>145.15</v>
      </c>
      <c r="E197" s="307">
        <v>143.60000000000002</v>
      </c>
      <c r="F197" s="307">
        <v>141.20000000000002</v>
      </c>
      <c r="G197" s="307">
        <v>139.65000000000003</v>
      </c>
      <c r="H197" s="307">
        <v>147.55000000000001</v>
      </c>
      <c r="I197" s="307">
        <v>149.10000000000002</v>
      </c>
      <c r="J197" s="307">
        <v>151.5</v>
      </c>
      <c r="K197" s="267">
        <v>146.69999999999999</v>
      </c>
      <c r="L197" s="267">
        <v>142.75</v>
      </c>
      <c r="M197" s="267">
        <v>687.94368999999995</v>
      </c>
    </row>
    <row r="198" spans="1:13">
      <c r="A198" s="300">
        <v>189</v>
      </c>
      <c r="B198" s="267" t="s">
        <v>185</v>
      </c>
      <c r="C198" s="267">
        <v>56.7</v>
      </c>
      <c r="D198" s="307">
        <v>56.266666666666673</v>
      </c>
      <c r="E198" s="307">
        <v>55.433333333333344</v>
      </c>
      <c r="F198" s="307">
        <v>54.166666666666671</v>
      </c>
      <c r="G198" s="307">
        <v>53.333333333333343</v>
      </c>
      <c r="H198" s="307">
        <v>57.533333333333346</v>
      </c>
      <c r="I198" s="307">
        <v>58.366666666666674</v>
      </c>
      <c r="J198" s="307">
        <v>59.633333333333347</v>
      </c>
      <c r="K198" s="267">
        <v>57.1</v>
      </c>
      <c r="L198" s="267">
        <v>55</v>
      </c>
      <c r="M198" s="267">
        <v>238.78926999999999</v>
      </c>
    </row>
    <row r="199" spans="1:13">
      <c r="A199" s="300">
        <v>190</v>
      </c>
      <c r="B199" s="267" t="s">
        <v>186</v>
      </c>
      <c r="C199" s="267">
        <v>441.9</v>
      </c>
      <c r="D199" s="307">
        <v>443.56666666666666</v>
      </c>
      <c r="E199" s="307">
        <v>433.88333333333333</v>
      </c>
      <c r="F199" s="307">
        <v>425.86666666666667</v>
      </c>
      <c r="G199" s="307">
        <v>416.18333333333334</v>
      </c>
      <c r="H199" s="307">
        <v>451.58333333333331</v>
      </c>
      <c r="I199" s="307">
        <v>461.26666666666659</v>
      </c>
      <c r="J199" s="307">
        <v>469.2833333333333</v>
      </c>
      <c r="K199" s="267">
        <v>453.25</v>
      </c>
      <c r="L199" s="267">
        <v>435.55</v>
      </c>
      <c r="M199" s="267">
        <v>262.00240000000002</v>
      </c>
    </row>
    <row r="200" spans="1:13">
      <c r="A200" s="300">
        <v>191</v>
      </c>
      <c r="B200" s="267" t="s">
        <v>187</v>
      </c>
      <c r="C200" s="267">
        <v>2649.6</v>
      </c>
      <c r="D200" s="307">
        <v>2667.0333333333333</v>
      </c>
      <c r="E200" s="307">
        <v>2620.9166666666665</v>
      </c>
      <c r="F200" s="307">
        <v>2592.2333333333331</v>
      </c>
      <c r="G200" s="307">
        <v>2546.1166666666663</v>
      </c>
      <c r="H200" s="307">
        <v>2695.7166666666667</v>
      </c>
      <c r="I200" s="307">
        <v>2741.8333333333335</v>
      </c>
      <c r="J200" s="307">
        <v>2770.5166666666669</v>
      </c>
      <c r="K200" s="267">
        <v>2713.15</v>
      </c>
      <c r="L200" s="267">
        <v>2638.35</v>
      </c>
      <c r="M200" s="267">
        <v>47.600200000000001</v>
      </c>
    </row>
    <row r="201" spans="1:13">
      <c r="A201" s="300">
        <v>192</v>
      </c>
      <c r="B201" s="267" t="s">
        <v>188</v>
      </c>
      <c r="C201" s="267">
        <v>821.3</v>
      </c>
      <c r="D201" s="307">
        <v>837.4666666666667</v>
      </c>
      <c r="E201" s="307">
        <v>802.93333333333339</v>
      </c>
      <c r="F201" s="307">
        <v>784.56666666666672</v>
      </c>
      <c r="G201" s="307">
        <v>750.03333333333342</v>
      </c>
      <c r="H201" s="307">
        <v>855.83333333333337</v>
      </c>
      <c r="I201" s="307">
        <v>890.36666666666667</v>
      </c>
      <c r="J201" s="307">
        <v>908.73333333333335</v>
      </c>
      <c r="K201" s="267">
        <v>872</v>
      </c>
      <c r="L201" s="267">
        <v>819.1</v>
      </c>
      <c r="M201" s="267">
        <v>68.893829999999994</v>
      </c>
    </row>
    <row r="202" spans="1:13">
      <c r="A202" s="300">
        <v>193</v>
      </c>
      <c r="B202" s="267" t="s">
        <v>189</v>
      </c>
      <c r="C202" s="267">
        <v>1305.4000000000001</v>
      </c>
      <c r="D202" s="307">
        <v>1297.25</v>
      </c>
      <c r="E202" s="307">
        <v>1282.5</v>
      </c>
      <c r="F202" s="307">
        <v>1259.5999999999999</v>
      </c>
      <c r="G202" s="307">
        <v>1244.8499999999999</v>
      </c>
      <c r="H202" s="307">
        <v>1320.15</v>
      </c>
      <c r="I202" s="307">
        <v>1334.9</v>
      </c>
      <c r="J202" s="307">
        <v>1357.8000000000002</v>
      </c>
      <c r="K202" s="267">
        <v>1312</v>
      </c>
      <c r="L202" s="267">
        <v>1274.3499999999999</v>
      </c>
      <c r="M202" s="267">
        <v>28.988779999999998</v>
      </c>
    </row>
    <row r="203" spans="1:13">
      <c r="A203" s="300">
        <v>194</v>
      </c>
      <c r="B203" s="267" t="s">
        <v>190</v>
      </c>
      <c r="C203" s="267">
        <v>2431.6999999999998</v>
      </c>
      <c r="D203" s="307">
        <v>2473.3833333333332</v>
      </c>
      <c r="E203" s="307">
        <v>2377.0666666666666</v>
      </c>
      <c r="F203" s="307">
        <v>2322.4333333333334</v>
      </c>
      <c r="G203" s="307">
        <v>2226.1166666666668</v>
      </c>
      <c r="H203" s="307">
        <v>2528.0166666666664</v>
      </c>
      <c r="I203" s="307">
        <v>2624.333333333333</v>
      </c>
      <c r="J203" s="307">
        <v>2678.9666666666662</v>
      </c>
      <c r="K203" s="267">
        <v>2569.6999999999998</v>
      </c>
      <c r="L203" s="267">
        <v>2418.75</v>
      </c>
      <c r="M203" s="267">
        <v>7.81494</v>
      </c>
    </row>
    <row r="204" spans="1:13">
      <c r="A204" s="300">
        <v>195</v>
      </c>
      <c r="B204" s="267" t="s">
        <v>191</v>
      </c>
      <c r="C204" s="267">
        <v>311.8</v>
      </c>
      <c r="D204" s="307">
        <v>315.05</v>
      </c>
      <c r="E204" s="307">
        <v>307.40000000000003</v>
      </c>
      <c r="F204" s="307">
        <v>303</v>
      </c>
      <c r="G204" s="307">
        <v>295.35000000000002</v>
      </c>
      <c r="H204" s="307">
        <v>319.45000000000005</v>
      </c>
      <c r="I204" s="307">
        <v>327.10000000000002</v>
      </c>
      <c r="J204" s="307">
        <v>331.50000000000006</v>
      </c>
      <c r="K204" s="267">
        <v>322.7</v>
      </c>
      <c r="L204" s="267">
        <v>310.64999999999998</v>
      </c>
      <c r="M204" s="267">
        <v>18.87846</v>
      </c>
    </row>
    <row r="205" spans="1:13">
      <c r="A205" s="300">
        <v>196</v>
      </c>
      <c r="B205" s="267" t="s">
        <v>550</v>
      </c>
      <c r="C205" s="267">
        <v>698.15</v>
      </c>
      <c r="D205" s="307">
        <v>693.2833333333333</v>
      </c>
      <c r="E205" s="307">
        <v>680.16666666666663</v>
      </c>
      <c r="F205" s="307">
        <v>662.18333333333328</v>
      </c>
      <c r="G205" s="307">
        <v>649.06666666666661</v>
      </c>
      <c r="H205" s="307">
        <v>711.26666666666665</v>
      </c>
      <c r="I205" s="307">
        <v>724.38333333333344</v>
      </c>
      <c r="J205" s="307">
        <v>742.36666666666667</v>
      </c>
      <c r="K205" s="267">
        <v>706.4</v>
      </c>
      <c r="L205" s="267">
        <v>675.3</v>
      </c>
      <c r="M205" s="267">
        <v>13.75356</v>
      </c>
    </row>
    <row r="206" spans="1:13">
      <c r="A206" s="300">
        <v>197</v>
      </c>
      <c r="B206" s="267" t="s">
        <v>192</v>
      </c>
      <c r="C206" s="267">
        <v>478.85</v>
      </c>
      <c r="D206" s="307">
        <v>478.73333333333335</v>
      </c>
      <c r="E206" s="307">
        <v>474.7166666666667</v>
      </c>
      <c r="F206" s="307">
        <v>470.58333333333337</v>
      </c>
      <c r="G206" s="307">
        <v>466.56666666666672</v>
      </c>
      <c r="H206" s="307">
        <v>482.86666666666667</v>
      </c>
      <c r="I206" s="307">
        <v>486.88333333333333</v>
      </c>
      <c r="J206" s="307">
        <v>491.01666666666665</v>
      </c>
      <c r="K206" s="267">
        <v>482.75</v>
      </c>
      <c r="L206" s="267">
        <v>474.6</v>
      </c>
      <c r="M206" s="267">
        <v>11.01526</v>
      </c>
    </row>
    <row r="207" spans="1:13">
      <c r="A207" s="300">
        <v>198</v>
      </c>
      <c r="B207" s="267" t="s">
        <v>193</v>
      </c>
      <c r="C207" s="267">
        <v>1053.95</v>
      </c>
      <c r="D207" s="307">
        <v>1034.1666666666667</v>
      </c>
      <c r="E207" s="307">
        <v>1001.7833333333335</v>
      </c>
      <c r="F207" s="307">
        <v>949.61666666666679</v>
      </c>
      <c r="G207" s="307">
        <v>917.23333333333358</v>
      </c>
      <c r="H207" s="307">
        <v>1086.3333333333335</v>
      </c>
      <c r="I207" s="307">
        <v>1118.7166666666667</v>
      </c>
      <c r="J207" s="307">
        <v>1170.8833333333334</v>
      </c>
      <c r="K207" s="267">
        <v>1066.55</v>
      </c>
      <c r="L207" s="267">
        <v>982</v>
      </c>
      <c r="M207" s="267">
        <v>26.11412</v>
      </c>
    </row>
    <row r="208" spans="1:13">
      <c r="A208" s="300">
        <v>199</v>
      </c>
      <c r="B208" s="267" t="s">
        <v>195</v>
      </c>
      <c r="C208" s="267">
        <v>4719.55</v>
      </c>
      <c r="D208" s="307">
        <v>4711.6833333333334</v>
      </c>
      <c r="E208" s="307">
        <v>4638.3666666666668</v>
      </c>
      <c r="F208" s="307">
        <v>4557.1833333333334</v>
      </c>
      <c r="G208" s="307">
        <v>4483.8666666666668</v>
      </c>
      <c r="H208" s="307">
        <v>4792.8666666666668</v>
      </c>
      <c r="I208" s="307">
        <v>4866.1833333333343</v>
      </c>
      <c r="J208" s="307">
        <v>4947.3666666666668</v>
      </c>
      <c r="K208" s="267">
        <v>4785</v>
      </c>
      <c r="L208" s="267">
        <v>4630.5</v>
      </c>
      <c r="M208" s="267">
        <v>12.35506</v>
      </c>
    </row>
    <row r="209" spans="1:13">
      <c r="A209" s="300">
        <v>200</v>
      </c>
      <c r="B209" s="267" t="s">
        <v>196</v>
      </c>
      <c r="C209" s="267">
        <v>25.15</v>
      </c>
      <c r="D209" s="307">
        <v>25.066666666666666</v>
      </c>
      <c r="E209" s="307">
        <v>24.883333333333333</v>
      </c>
      <c r="F209" s="307">
        <v>24.616666666666667</v>
      </c>
      <c r="G209" s="307">
        <v>24.433333333333334</v>
      </c>
      <c r="H209" s="307">
        <v>25.333333333333332</v>
      </c>
      <c r="I209" s="307">
        <v>25.516666666666662</v>
      </c>
      <c r="J209" s="307">
        <v>25.783333333333331</v>
      </c>
      <c r="K209" s="267">
        <v>25.25</v>
      </c>
      <c r="L209" s="267">
        <v>24.8</v>
      </c>
      <c r="M209" s="267">
        <v>52.186619999999998</v>
      </c>
    </row>
    <row r="210" spans="1:13">
      <c r="A210" s="300">
        <v>201</v>
      </c>
      <c r="B210" s="267" t="s">
        <v>197</v>
      </c>
      <c r="C210" s="267">
        <v>432.8</v>
      </c>
      <c r="D210" s="307">
        <v>432.61666666666662</v>
      </c>
      <c r="E210" s="307">
        <v>426.73333333333323</v>
      </c>
      <c r="F210" s="307">
        <v>420.66666666666663</v>
      </c>
      <c r="G210" s="307">
        <v>414.78333333333325</v>
      </c>
      <c r="H210" s="307">
        <v>438.68333333333322</v>
      </c>
      <c r="I210" s="307">
        <v>444.56666666666655</v>
      </c>
      <c r="J210" s="307">
        <v>450.63333333333321</v>
      </c>
      <c r="K210" s="267">
        <v>438.5</v>
      </c>
      <c r="L210" s="267">
        <v>426.55</v>
      </c>
      <c r="M210" s="267">
        <v>64.249089999999995</v>
      </c>
    </row>
    <row r="211" spans="1:13">
      <c r="A211" s="300">
        <v>202</v>
      </c>
      <c r="B211" s="267" t="s">
        <v>563</v>
      </c>
      <c r="C211" s="267">
        <v>724.8</v>
      </c>
      <c r="D211" s="307">
        <v>714.91666666666663</v>
      </c>
      <c r="E211" s="307">
        <v>700.13333333333321</v>
      </c>
      <c r="F211" s="307">
        <v>675.46666666666658</v>
      </c>
      <c r="G211" s="307">
        <v>660.68333333333317</v>
      </c>
      <c r="H211" s="307">
        <v>739.58333333333326</v>
      </c>
      <c r="I211" s="307">
        <v>754.36666666666679</v>
      </c>
      <c r="J211" s="307">
        <v>779.0333333333333</v>
      </c>
      <c r="K211" s="267">
        <v>729.7</v>
      </c>
      <c r="L211" s="267">
        <v>690.25</v>
      </c>
      <c r="M211" s="267">
        <v>2.6401500000000002</v>
      </c>
    </row>
    <row r="212" spans="1:13">
      <c r="A212" s="300">
        <v>203</v>
      </c>
      <c r="B212" s="267" t="s">
        <v>284</v>
      </c>
      <c r="C212" s="267">
        <v>165.2</v>
      </c>
      <c r="D212" s="307">
        <v>165.93333333333331</v>
      </c>
      <c r="E212" s="307">
        <v>163.11666666666662</v>
      </c>
      <c r="F212" s="307">
        <v>161.0333333333333</v>
      </c>
      <c r="G212" s="307">
        <v>158.21666666666661</v>
      </c>
      <c r="H212" s="307">
        <v>168.01666666666662</v>
      </c>
      <c r="I212" s="307">
        <v>170.83333333333329</v>
      </c>
      <c r="J212" s="307">
        <v>172.91666666666663</v>
      </c>
      <c r="K212" s="267">
        <v>168.75</v>
      </c>
      <c r="L212" s="267">
        <v>163.85</v>
      </c>
      <c r="M212" s="267">
        <v>3.2083599999999999</v>
      </c>
    </row>
    <row r="213" spans="1:13">
      <c r="A213" s="300">
        <v>204</v>
      </c>
      <c r="B213" s="267" t="s">
        <v>199</v>
      </c>
      <c r="C213" s="267">
        <v>764.7</v>
      </c>
      <c r="D213" s="307">
        <v>775.1</v>
      </c>
      <c r="E213" s="307">
        <v>749.2</v>
      </c>
      <c r="F213" s="307">
        <v>733.7</v>
      </c>
      <c r="G213" s="307">
        <v>707.80000000000007</v>
      </c>
      <c r="H213" s="307">
        <v>790.6</v>
      </c>
      <c r="I213" s="307">
        <v>816.49999999999989</v>
      </c>
      <c r="J213" s="307">
        <v>832</v>
      </c>
      <c r="K213" s="267">
        <v>801</v>
      </c>
      <c r="L213" s="267">
        <v>759.6</v>
      </c>
      <c r="M213" s="267">
        <v>34.212670000000003</v>
      </c>
    </row>
    <row r="214" spans="1:13">
      <c r="A214" s="300">
        <v>205</v>
      </c>
      <c r="B214" s="267" t="s">
        <v>569</v>
      </c>
      <c r="C214" s="267">
        <v>2103.15</v>
      </c>
      <c r="D214" s="307">
        <v>2104.7000000000003</v>
      </c>
      <c r="E214" s="307">
        <v>2088.4500000000007</v>
      </c>
      <c r="F214" s="307">
        <v>2073.7500000000005</v>
      </c>
      <c r="G214" s="307">
        <v>2057.5000000000009</v>
      </c>
      <c r="H214" s="307">
        <v>2119.4000000000005</v>
      </c>
      <c r="I214" s="307">
        <v>2135.6499999999996</v>
      </c>
      <c r="J214" s="307">
        <v>2150.3500000000004</v>
      </c>
      <c r="K214" s="267">
        <v>2120.9499999999998</v>
      </c>
      <c r="L214" s="267">
        <v>2090</v>
      </c>
      <c r="M214" s="267">
        <v>0.28915000000000002</v>
      </c>
    </row>
    <row r="215" spans="1:13">
      <c r="A215" s="300">
        <v>206</v>
      </c>
      <c r="B215" s="267" t="s">
        <v>200</v>
      </c>
      <c r="C215" s="307">
        <v>342.3</v>
      </c>
      <c r="D215" s="307">
        <v>344.73333333333329</v>
      </c>
      <c r="E215" s="307">
        <v>338.71666666666658</v>
      </c>
      <c r="F215" s="307">
        <v>335.13333333333327</v>
      </c>
      <c r="G215" s="307">
        <v>329.11666666666656</v>
      </c>
      <c r="H215" s="307">
        <v>348.31666666666661</v>
      </c>
      <c r="I215" s="307">
        <v>354.33333333333337</v>
      </c>
      <c r="J215" s="307">
        <v>357.91666666666663</v>
      </c>
      <c r="K215" s="307">
        <v>350.75</v>
      </c>
      <c r="L215" s="307">
        <v>341.15</v>
      </c>
      <c r="M215" s="307">
        <v>90.496200000000002</v>
      </c>
    </row>
    <row r="216" spans="1:13">
      <c r="A216" s="300">
        <v>207</v>
      </c>
      <c r="B216" s="267" t="s">
        <v>202</v>
      </c>
      <c r="C216" s="307">
        <v>193.1</v>
      </c>
      <c r="D216" s="307">
        <v>192.36666666666667</v>
      </c>
      <c r="E216" s="307">
        <v>188.73333333333335</v>
      </c>
      <c r="F216" s="307">
        <v>184.36666666666667</v>
      </c>
      <c r="G216" s="307">
        <v>180.73333333333335</v>
      </c>
      <c r="H216" s="307">
        <v>196.73333333333335</v>
      </c>
      <c r="I216" s="307">
        <v>200.36666666666667</v>
      </c>
      <c r="J216" s="307">
        <v>204.73333333333335</v>
      </c>
      <c r="K216" s="307">
        <v>196</v>
      </c>
      <c r="L216" s="307">
        <v>188</v>
      </c>
      <c r="M216" s="307">
        <v>162.11541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8"/>
      <c r="B1" s="578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44146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5" t="s">
        <v>16</v>
      </c>
      <c r="B9" s="576" t="s">
        <v>18</v>
      </c>
      <c r="C9" s="574" t="s">
        <v>19</v>
      </c>
      <c r="D9" s="574" t="s">
        <v>20</v>
      </c>
      <c r="E9" s="574" t="s">
        <v>21</v>
      </c>
      <c r="F9" s="574"/>
      <c r="G9" s="574"/>
      <c r="H9" s="574" t="s">
        <v>22</v>
      </c>
      <c r="I9" s="574"/>
      <c r="J9" s="574"/>
      <c r="K9" s="273"/>
      <c r="L9" s="280"/>
      <c r="M9" s="281"/>
    </row>
    <row r="10" spans="1:15" ht="42.75" customHeight="1">
      <c r="A10" s="570"/>
      <c r="B10" s="572"/>
      <c r="C10" s="577" t="s">
        <v>23</v>
      </c>
      <c r="D10" s="577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20347.349999999999</v>
      </c>
      <c r="D11" s="278">
        <v>20385.783333333333</v>
      </c>
      <c r="E11" s="278">
        <v>20071.566666666666</v>
      </c>
      <c r="F11" s="278">
        <v>19795.783333333333</v>
      </c>
      <c r="G11" s="278">
        <v>19481.566666666666</v>
      </c>
      <c r="H11" s="278">
        <v>20661.566666666666</v>
      </c>
      <c r="I11" s="278">
        <v>20975.783333333333</v>
      </c>
      <c r="J11" s="278">
        <v>21251.566666666666</v>
      </c>
      <c r="K11" s="276">
        <v>20700</v>
      </c>
      <c r="L11" s="276">
        <v>20110</v>
      </c>
      <c r="M11" s="276">
        <v>2.904E-2</v>
      </c>
    </row>
    <row r="12" spans="1:15" ht="12" customHeight="1">
      <c r="A12" s="267">
        <v>2</v>
      </c>
      <c r="B12" s="276" t="s">
        <v>802</v>
      </c>
      <c r="C12" s="277">
        <v>1081.9000000000001</v>
      </c>
      <c r="D12" s="278">
        <v>1080.4666666666667</v>
      </c>
      <c r="E12" s="278">
        <v>1031.4333333333334</v>
      </c>
      <c r="F12" s="278">
        <v>980.9666666666667</v>
      </c>
      <c r="G12" s="278">
        <v>931.93333333333339</v>
      </c>
      <c r="H12" s="278">
        <v>1130.9333333333334</v>
      </c>
      <c r="I12" s="278">
        <v>1179.9666666666667</v>
      </c>
      <c r="J12" s="278">
        <v>1230.4333333333334</v>
      </c>
      <c r="K12" s="276">
        <v>1129.5</v>
      </c>
      <c r="L12" s="276">
        <v>1030</v>
      </c>
      <c r="M12" s="276">
        <v>2.81149</v>
      </c>
    </row>
    <row r="13" spans="1:15" ht="12" customHeight="1">
      <c r="A13" s="267">
        <v>3</v>
      </c>
      <c r="B13" s="276" t="s">
        <v>294</v>
      </c>
      <c r="C13" s="277">
        <v>1526.15</v>
      </c>
      <c r="D13" s="278">
        <v>1506.05</v>
      </c>
      <c r="E13" s="278">
        <v>1472.1</v>
      </c>
      <c r="F13" s="278">
        <v>1418.05</v>
      </c>
      <c r="G13" s="278">
        <v>1384.1</v>
      </c>
      <c r="H13" s="278">
        <v>1560.1</v>
      </c>
      <c r="I13" s="278">
        <v>1594.0500000000002</v>
      </c>
      <c r="J13" s="278">
        <v>1648.1</v>
      </c>
      <c r="K13" s="276">
        <v>1540</v>
      </c>
      <c r="L13" s="276">
        <v>1452</v>
      </c>
      <c r="M13" s="276">
        <v>0.41810000000000003</v>
      </c>
    </row>
    <row r="14" spans="1:15" ht="12" customHeight="1">
      <c r="A14" s="267">
        <v>4</v>
      </c>
      <c r="B14" s="276" t="s">
        <v>3119</v>
      </c>
      <c r="C14" s="277">
        <v>948.75</v>
      </c>
      <c r="D14" s="278">
        <v>952.91666666666663</v>
      </c>
      <c r="E14" s="278">
        <v>935.83333333333326</v>
      </c>
      <c r="F14" s="278">
        <v>922.91666666666663</v>
      </c>
      <c r="G14" s="278">
        <v>905.83333333333326</v>
      </c>
      <c r="H14" s="278">
        <v>965.83333333333326</v>
      </c>
      <c r="I14" s="278">
        <v>982.91666666666652</v>
      </c>
      <c r="J14" s="278">
        <v>995.83333333333326</v>
      </c>
      <c r="K14" s="276">
        <v>970</v>
      </c>
      <c r="L14" s="276">
        <v>940</v>
      </c>
      <c r="M14" s="276">
        <v>1.0779700000000001</v>
      </c>
    </row>
    <row r="15" spans="1:15" ht="12" customHeight="1">
      <c r="A15" s="267">
        <v>5</v>
      </c>
      <c r="B15" s="276" t="s">
        <v>295</v>
      </c>
      <c r="C15" s="277">
        <v>15504.55</v>
      </c>
      <c r="D15" s="278">
        <v>15530.85</v>
      </c>
      <c r="E15" s="278">
        <v>15373.7</v>
      </c>
      <c r="F15" s="278">
        <v>15242.85</v>
      </c>
      <c r="G15" s="278">
        <v>15085.7</v>
      </c>
      <c r="H15" s="278">
        <v>15661.7</v>
      </c>
      <c r="I15" s="278">
        <v>15818.849999999999</v>
      </c>
      <c r="J15" s="278">
        <v>15949.7</v>
      </c>
      <c r="K15" s="276">
        <v>15688</v>
      </c>
      <c r="L15" s="276">
        <v>15400</v>
      </c>
      <c r="M15" s="276">
        <v>7.2819999999999996E-2</v>
      </c>
    </row>
    <row r="16" spans="1:15" ht="12" customHeight="1">
      <c r="A16" s="267">
        <v>6</v>
      </c>
      <c r="B16" s="276" t="s">
        <v>227</v>
      </c>
      <c r="C16" s="277">
        <v>71.55</v>
      </c>
      <c r="D16" s="278">
        <v>71.25</v>
      </c>
      <c r="E16" s="278">
        <v>70.05</v>
      </c>
      <c r="F16" s="278">
        <v>68.55</v>
      </c>
      <c r="G16" s="278">
        <v>67.349999999999994</v>
      </c>
      <c r="H16" s="278">
        <v>72.75</v>
      </c>
      <c r="I16" s="278">
        <v>73.949999999999989</v>
      </c>
      <c r="J16" s="278">
        <v>75.45</v>
      </c>
      <c r="K16" s="276">
        <v>72.45</v>
      </c>
      <c r="L16" s="276">
        <v>69.75</v>
      </c>
      <c r="M16" s="276">
        <v>31.550560000000001</v>
      </c>
    </row>
    <row r="17" spans="1:13" ht="12" customHeight="1">
      <c r="A17" s="267">
        <v>7</v>
      </c>
      <c r="B17" s="276" t="s">
        <v>228</v>
      </c>
      <c r="C17" s="277">
        <v>157.44999999999999</v>
      </c>
      <c r="D17" s="278">
        <v>156.83333333333334</v>
      </c>
      <c r="E17" s="278">
        <v>152.76666666666668</v>
      </c>
      <c r="F17" s="278">
        <v>148.08333333333334</v>
      </c>
      <c r="G17" s="278">
        <v>144.01666666666668</v>
      </c>
      <c r="H17" s="278">
        <v>161.51666666666668</v>
      </c>
      <c r="I17" s="278">
        <v>165.58333333333334</v>
      </c>
      <c r="J17" s="278">
        <v>170.26666666666668</v>
      </c>
      <c r="K17" s="276">
        <v>160.9</v>
      </c>
      <c r="L17" s="276">
        <v>152.15</v>
      </c>
      <c r="M17" s="276">
        <v>64.80847</v>
      </c>
    </row>
    <row r="18" spans="1:13" ht="12" customHeight="1">
      <c r="A18" s="267">
        <v>8</v>
      </c>
      <c r="B18" s="276" t="s">
        <v>38</v>
      </c>
      <c r="C18" s="277">
        <v>1659.3</v>
      </c>
      <c r="D18" s="278">
        <v>1668.0833333333333</v>
      </c>
      <c r="E18" s="278">
        <v>1639.2166666666665</v>
      </c>
      <c r="F18" s="278">
        <v>1619.1333333333332</v>
      </c>
      <c r="G18" s="278">
        <v>1590.2666666666664</v>
      </c>
      <c r="H18" s="278">
        <v>1688.1666666666665</v>
      </c>
      <c r="I18" s="278">
        <v>1717.0333333333333</v>
      </c>
      <c r="J18" s="278">
        <v>1737.1166666666666</v>
      </c>
      <c r="K18" s="276">
        <v>1696.95</v>
      </c>
      <c r="L18" s="276">
        <v>1648</v>
      </c>
      <c r="M18" s="276">
        <v>13.490640000000001</v>
      </c>
    </row>
    <row r="19" spans="1:13" ht="12" customHeight="1">
      <c r="A19" s="267">
        <v>9</v>
      </c>
      <c r="B19" s="276" t="s">
        <v>296</v>
      </c>
      <c r="C19" s="277">
        <v>236.7</v>
      </c>
      <c r="D19" s="278">
        <v>236.11666666666667</v>
      </c>
      <c r="E19" s="278">
        <v>231.83333333333334</v>
      </c>
      <c r="F19" s="278">
        <v>226.96666666666667</v>
      </c>
      <c r="G19" s="278">
        <v>222.68333333333334</v>
      </c>
      <c r="H19" s="278">
        <v>240.98333333333335</v>
      </c>
      <c r="I19" s="278">
        <v>245.26666666666665</v>
      </c>
      <c r="J19" s="278">
        <v>250.13333333333335</v>
      </c>
      <c r="K19" s="276">
        <v>240.4</v>
      </c>
      <c r="L19" s="276">
        <v>231.25</v>
      </c>
      <c r="M19" s="276">
        <v>25.205639999999999</v>
      </c>
    </row>
    <row r="20" spans="1:13" ht="12" customHeight="1">
      <c r="A20" s="267">
        <v>10</v>
      </c>
      <c r="B20" s="276" t="s">
        <v>297</v>
      </c>
      <c r="C20" s="277">
        <v>854.85</v>
      </c>
      <c r="D20" s="278">
        <v>876.08333333333337</v>
      </c>
      <c r="E20" s="278">
        <v>833.16666666666674</v>
      </c>
      <c r="F20" s="278">
        <v>811.48333333333335</v>
      </c>
      <c r="G20" s="278">
        <v>768.56666666666672</v>
      </c>
      <c r="H20" s="278">
        <v>897.76666666666677</v>
      </c>
      <c r="I20" s="278">
        <v>940.68333333333351</v>
      </c>
      <c r="J20" s="278">
        <v>962.36666666666679</v>
      </c>
      <c r="K20" s="276">
        <v>919</v>
      </c>
      <c r="L20" s="276">
        <v>854.4</v>
      </c>
      <c r="M20" s="276">
        <v>13.271470000000001</v>
      </c>
    </row>
    <row r="21" spans="1:13" ht="12" customHeight="1">
      <c r="A21" s="267">
        <v>11</v>
      </c>
      <c r="B21" s="276" t="s">
        <v>41</v>
      </c>
      <c r="C21" s="277">
        <v>366.75</v>
      </c>
      <c r="D21" s="278">
        <v>368.4666666666667</v>
      </c>
      <c r="E21" s="278">
        <v>362.43333333333339</v>
      </c>
      <c r="F21" s="278">
        <v>358.11666666666667</v>
      </c>
      <c r="G21" s="278">
        <v>352.08333333333337</v>
      </c>
      <c r="H21" s="278">
        <v>372.78333333333342</v>
      </c>
      <c r="I21" s="278">
        <v>378.81666666666672</v>
      </c>
      <c r="J21" s="278">
        <v>383.13333333333344</v>
      </c>
      <c r="K21" s="276">
        <v>374.5</v>
      </c>
      <c r="L21" s="276">
        <v>364.15</v>
      </c>
      <c r="M21" s="276">
        <v>68.501750000000001</v>
      </c>
    </row>
    <row r="22" spans="1:13" ht="12" customHeight="1">
      <c r="A22" s="267">
        <v>12</v>
      </c>
      <c r="B22" s="276" t="s">
        <v>43</v>
      </c>
      <c r="C22" s="277">
        <v>36.35</v>
      </c>
      <c r="D22" s="278">
        <v>36.683333333333337</v>
      </c>
      <c r="E22" s="278">
        <v>35.916666666666671</v>
      </c>
      <c r="F22" s="278">
        <v>35.483333333333334</v>
      </c>
      <c r="G22" s="278">
        <v>34.716666666666669</v>
      </c>
      <c r="H22" s="278">
        <v>37.116666666666674</v>
      </c>
      <c r="I22" s="278">
        <v>37.88333333333334</v>
      </c>
      <c r="J22" s="278">
        <v>38.316666666666677</v>
      </c>
      <c r="K22" s="276">
        <v>37.450000000000003</v>
      </c>
      <c r="L22" s="276">
        <v>36.25</v>
      </c>
      <c r="M22" s="276">
        <v>26.756769999999999</v>
      </c>
    </row>
    <row r="23" spans="1:13">
      <c r="A23" s="267">
        <v>13</v>
      </c>
      <c r="B23" s="276" t="s">
        <v>298</v>
      </c>
      <c r="C23" s="277">
        <v>314.8</v>
      </c>
      <c r="D23" s="278">
        <v>313.9666666666667</v>
      </c>
      <c r="E23" s="278">
        <v>309.28333333333342</v>
      </c>
      <c r="F23" s="278">
        <v>303.76666666666671</v>
      </c>
      <c r="G23" s="278">
        <v>299.08333333333343</v>
      </c>
      <c r="H23" s="278">
        <v>319.48333333333341</v>
      </c>
      <c r="I23" s="278">
        <v>324.16666666666669</v>
      </c>
      <c r="J23" s="278">
        <v>329.68333333333339</v>
      </c>
      <c r="K23" s="276">
        <v>318.64999999999998</v>
      </c>
      <c r="L23" s="276">
        <v>308.45</v>
      </c>
      <c r="M23" s="276">
        <v>8.5978200000000005</v>
      </c>
    </row>
    <row r="24" spans="1:13">
      <c r="A24" s="267">
        <v>14</v>
      </c>
      <c r="B24" s="276" t="s">
        <v>299</v>
      </c>
      <c r="C24" s="277">
        <v>303</v>
      </c>
      <c r="D24" s="278">
        <v>306.33333333333331</v>
      </c>
      <c r="E24" s="278">
        <v>297.26666666666665</v>
      </c>
      <c r="F24" s="278">
        <v>291.53333333333336</v>
      </c>
      <c r="G24" s="278">
        <v>282.4666666666667</v>
      </c>
      <c r="H24" s="278">
        <v>312.06666666666661</v>
      </c>
      <c r="I24" s="278">
        <v>321.13333333333333</v>
      </c>
      <c r="J24" s="278">
        <v>326.86666666666656</v>
      </c>
      <c r="K24" s="276">
        <v>315.39999999999998</v>
      </c>
      <c r="L24" s="276">
        <v>300.60000000000002</v>
      </c>
      <c r="M24" s="276">
        <v>1.79003</v>
      </c>
    </row>
    <row r="25" spans="1:13">
      <c r="A25" s="267">
        <v>15</v>
      </c>
      <c r="B25" s="276" t="s">
        <v>300</v>
      </c>
      <c r="C25" s="277">
        <v>205.05</v>
      </c>
      <c r="D25" s="278">
        <v>205.06666666666669</v>
      </c>
      <c r="E25" s="278">
        <v>202.93333333333339</v>
      </c>
      <c r="F25" s="278">
        <v>200.81666666666669</v>
      </c>
      <c r="G25" s="278">
        <v>198.68333333333339</v>
      </c>
      <c r="H25" s="278">
        <v>207.18333333333339</v>
      </c>
      <c r="I25" s="278">
        <v>209.31666666666666</v>
      </c>
      <c r="J25" s="278">
        <v>211.43333333333339</v>
      </c>
      <c r="K25" s="276">
        <v>207.2</v>
      </c>
      <c r="L25" s="276">
        <v>202.95</v>
      </c>
      <c r="M25" s="276">
        <v>2.0462799999999999</v>
      </c>
    </row>
    <row r="26" spans="1:13">
      <c r="A26" s="267">
        <v>16</v>
      </c>
      <c r="B26" s="276" t="s">
        <v>832</v>
      </c>
      <c r="C26" s="277">
        <v>2791.4</v>
      </c>
      <c r="D26" s="278">
        <v>2849.25</v>
      </c>
      <c r="E26" s="278">
        <v>2733.55</v>
      </c>
      <c r="F26" s="278">
        <v>2675.7000000000003</v>
      </c>
      <c r="G26" s="278">
        <v>2560.0000000000005</v>
      </c>
      <c r="H26" s="278">
        <v>2907.1</v>
      </c>
      <c r="I26" s="278">
        <v>3022.7999999999997</v>
      </c>
      <c r="J26" s="278">
        <v>3080.6499999999996</v>
      </c>
      <c r="K26" s="276">
        <v>2964.95</v>
      </c>
      <c r="L26" s="276">
        <v>2791.4</v>
      </c>
      <c r="M26" s="276">
        <v>0.88493999999999995</v>
      </c>
    </row>
    <row r="27" spans="1:13">
      <c r="A27" s="267">
        <v>17</v>
      </c>
      <c r="B27" s="276" t="s">
        <v>292</v>
      </c>
      <c r="C27" s="277">
        <v>1732.7</v>
      </c>
      <c r="D27" s="278">
        <v>1733.9166666666667</v>
      </c>
      <c r="E27" s="278">
        <v>1708.8833333333334</v>
      </c>
      <c r="F27" s="278">
        <v>1685.0666666666666</v>
      </c>
      <c r="G27" s="278">
        <v>1660.0333333333333</v>
      </c>
      <c r="H27" s="278">
        <v>1757.7333333333336</v>
      </c>
      <c r="I27" s="278">
        <v>1782.7666666666669</v>
      </c>
      <c r="J27" s="278">
        <v>1806.5833333333337</v>
      </c>
      <c r="K27" s="276">
        <v>1758.95</v>
      </c>
      <c r="L27" s="276">
        <v>1710.1</v>
      </c>
      <c r="M27" s="276">
        <v>0.45623000000000002</v>
      </c>
    </row>
    <row r="28" spans="1:13">
      <c r="A28" s="267">
        <v>18</v>
      </c>
      <c r="B28" s="276" t="s">
        <v>229</v>
      </c>
      <c r="C28" s="277">
        <v>1530.1</v>
      </c>
      <c r="D28" s="278">
        <v>1545.3833333333332</v>
      </c>
      <c r="E28" s="278">
        <v>1504.7666666666664</v>
      </c>
      <c r="F28" s="278">
        <v>1479.4333333333332</v>
      </c>
      <c r="G28" s="278">
        <v>1438.8166666666664</v>
      </c>
      <c r="H28" s="278">
        <v>1570.7166666666665</v>
      </c>
      <c r="I28" s="278">
        <v>1611.3333333333333</v>
      </c>
      <c r="J28" s="278">
        <v>1636.6666666666665</v>
      </c>
      <c r="K28" s="276">
        <v>1586</v>
      </c>
      <c r="L28" s="276">
        <v>1520.05</v>
      </c>
      <c r="M28" s="276">
        <v>2.5282</v>
      </c>
    </row>
    <row r="29" spans="1:13">
      <c r="A29" s="267">
        <v>19</v>
      </c>
      <c r="B29" s="276" t="s">
        <v>301</v>
      </c>
      <c r="C29" s="277">
        <v>2000.45</v>
      </c>
      <c r="D29" s="278">
        <v>2004.4833333333333</v>
      </c>
      <c r="E29" s="278">
        <v>1964.9666666666667</v>
      </c>
      <c r="F29" s="278">
        <v>1929.4833333333333</v>
      </c>
      <c r="G29" s="278">
        <v>1889.9666666666667</v>
      </c>
      <c r="H29" s="278">
        <v>2039.9666666666667</v>
      </c>
      <c r="I29" s="278">
        <v>2079.4833333333336</v>
      </c>
      <c r="J29" s="278">
        <v>2114.9666666666667</v>
      </c>
      <c r="K29" s="276">
        <v>2044</v>
      </c>
      <c r="L29" s="276">
        <v>1969</v>
      </c>
      <c r="M29" s="276">
        <v>0.20313999999999999</v>
      </c>
    </row>
    <row r="30" spans="1:13">
      <c r="A30" s="267">
        <v>20</v>
      </c>
      <c r="B30" s="276" t="s">
        <v>230</v>
      </c>
      <c r="C30" s="277">
        <v>2722.2</v>
      </c>
      <c r="D30" s="278">
        <v>2720.7333333333331</v>
      </c>
      <c r="E30" s="278">
        <v>2681.4666666666662</v>
      </c>
      <c r="F30" s="278">
        <v>2640.7333333333331</v>
      </c>
      <c r="G30" s="278">
        <v>2601.4666666666662</v>
      </c>
      <c r="H30" s="278">
        <v>2761.4666666666662</v>
      </c>
      <c r="I30" s="278">
        <v>2800.7333333333336</v>
      </c>
      <c r="J30" s="278">
        <v>2841.4666666666662</v>
      </c>
      <c r="K30" s="276">
        <v>2760</v>
      </c>
      <c r="L30" s="276">
        <v>2680</v>
      </c>
      <c r="M30" s="276">
        <v>2.1503199999999998</v>
      </c>
    </row>
    <row r="31" spans="1:13">
      <c r="A31" s="267">
        <v>21</v>
      </c>
      <c r="B31" s="276" t="s">
        <v>870</v>
      </c>
      <c r="C31" s="277">
        <v>3286.75</v>
      </c>
      <c r="D31" s="278">
        <v>3284.9166666666665</v>
      </c>
      <c r="E31" s="278">
        <v>3226.833333333333</v>
      </c>
      <c r="F31" s="278">
        <v>3166.9166666666665</v>
      </c>
      <c r="G31" s="278">
        <v>3108.833333333333</v>
      </c>
      <c r="H31" s="278">
        <v>3344.833333333333</v>
      </c>
      <c r="I31" s="278">
        <v>3402.9166666666661</v>
      </c>
      <c r="J31" s="278">
        <v>3462.833333333333</v>
      </c>
      <c r="K31" s="276">
        <v>3343</v>
      </c>
      <c r="L31" s="276">
        <v>3225</v>
      </c>
      <c r="M31" s="276">
        <v>0.61238000000000004</v>
      </c>
    </row>
    <row r="32" spans="1:13">
      <c r="A32" s="267">
        <v>22</v>
      </c>
      <c r="B32" s="276" t="s">
        <v>303</v>
      </c>
      <c r="C32" s="277">
        <v>119.9</v>
      </c>
      <c r="D32" s="278">
        <v>120.06666666666668</v>
      </c>
      <c r="E32" s="278">
        <v>119.23333333333335</v>
      </c>
      <c r="F32" s="278">
        <v>118.56666666666668</v>
      </c>
      <c r="G32" s="278">
        <v>117.73333333333335</v>
      </c>
      <c r="H32" s="278">
        <v>120.73333333333335</v>
      </c>
      <c r="I32" s="278">
        <v>121.56666666666669</v>
      </c>
      <c r="J32" s="278">
        <v>122.23333333333335</v>
      </c>
      <c r="K32" s="276">
        <v>120.9</v>
      </c>
      <c r="L32" s="276">
        <v>119.4</v>
      </c>
      <c r="M32" s="276">
        <v>1.18445</v>
      </c>
    </row>
    <row r="33" spans="1:13">
      <c r="A33" s="267">
        <v>23</v>
      </c>
      <c r="B33" s="276" t="s">
        <v>45</v>
      </c>
      <c r="C33" s="277">
        <v>832.5</v>
      </c>
      <c r="D33" s="278">
        <v>827.7833333333333</v>
      </c>
      <c r="E33" s="278">
        <v>819.56666666666661</v>
      </c>
      <c r="F33" s="278">
        <v>806.63333333333333</v>
      </c>
      <c r="G33" s="278">
        <v>798.41666666666663</v>
      </c>
      <c r="H33" s="278">
        <v>840.71666666666658</v>
      </c>
      <c r="I33" s="278">
        <v>848.93333333333328</v>
      </c>
      <c r="J33" s="278">
        <v>861.86666666666656</v>
      </c>
      <c r="K33" s="276">
        <v>836</v>
      </c>
      <c r="L33" s="276">
        <v>814.85</v>
      </c>
      <c r="M33" s="276">
        <v>13.12983</v>
      </c>
    </row>
    <row r="34" spans="1:13">
      <c r="A34" s="267">
        <v>24</v>
      </c>
      <c r="B34" s="276" t="s">
        <v>304</v>
      </c>
      <c r="C34" s="277">
        <v>2174.9</v>
      </c>
      <c r="D34" s="278">
        <v>2191.6333333333332</v>
      </c>
      <c r="E34" s="278">
        <v>2148.2666666666664</v>
      </c>
      <c r="F34" s="278">
        <v>2121.6333333333332</v>
      </c>
      <c r="G34" s="278">
        <v>2078.2666666666664</v>
      </c>
      <c r="H34" s="278">
        <v>2218.2666666666664</v>
      </c>
      <c r="I34" s="278">
        <v>2261.6333333333332</v>
      </c>
      <c r="J34" s="278">
        <v>2288.2666666666664</v>
      </c>
      <c r="K34" s="276">
        <v>2235</v>
      </c>
      <c r="L34" s="276">
        <v>2165</v>
      </c>
      <c r="M34" s="276">
        <v>1.3238300000000001</v>
      </c>
    </row>
    <row r="35" spans="1:13">
      <c r="A35" s="267">
        <v>25</v>
      </c>
      <c r="B35" s="276" t="s">
        <v>46</v>
      </c>
      <c r="C35" s="277">
        <v>249.9</v>
      </c>
      <c r="D35" s="278">
        <v>251.56666666666663</v>
      </c>
      <c r="E35" s="278">
        <v>246.73333333333329</v>
      </c>
      <c r="F35" s="278">
        <v>243.56666666666666</v>
      </c>
      <c r="G35" s="278">
        <v>238.73333333333332</v>
      </c>
      <c r="H35" s="278">
        <v>254.73333333333326</v>
      </c>
      <c r="I35" s="278">
        <v>259.56666666666661</v>
      </c>
      <c r="J35" s="278">
        <v>262.73333333333323</v>
      </c>
      <c r="K35" s="276">
        <v>256.39999999999998</v>
      </c>
      <c r="L35" s="276">
        <v>248.4</v>
      </c>
      <c r="M35" s="276">
        <v>86.457459999999998</v>
      </c>
    </row>
    <row r="36" spans="1:13">
      <c r="A36" s="267">
        <v>26</v>
      </c>
      <c r="B36" s="276" t="s">
        <v>293</v>
      </c>
      <c r="C36" s="277">
        <v>3239.55</v>
      </c>
      <c r="D36" s="278">
        <v>3246.5166666666664</v>
      </c>
      <c r="E36" s="278">
        <v>3203.0333333333328</v>
      </c>
      <c r="F36" s="278">
        <v>3166.5166666666664</v>
      </c>
      <c r="G36" s="278">
        <v>3123.0333333333328</v>
      </c>
      <c r="H36" s="278">
        <v>3283.0333333333328</v>
      </c>
      <c r="I36" s="278">
        <v>3326.5166666666664</v>
      </c>
      <c r="J36" s="278">
        <v>3363.0333333333328</v>
      </c>
      <c r="K36" s="276">
        <v>3290</v>
      </c>
      <c r="L36" s="276">
        <v>3210</v>
      </c>
      <c r="M36" s="276">
        <v>0.90759000000000001</v>
      </c>
    </row>
    <row r="37" spans="1:13">
      <c r="A37" s="267">
        <v>27</v>
      </c>
      <c r="B37" s="276" t="s">
        <v>302</v>
      </c>
      <c r="C37" s="277">
        <v>938.3</v>
      </c>
      <c r="D37" s="278">
        <v>951.75</v>
      </c>
      <c r="E37" s="278">
        <v>923.55</v>
      </c>
      <c r="F37" s="278">
        <v>908.8</v>
      </c>
      <c r="G37" s="278">
        <v>880.59999999999991</v>
      </c>
      <c r="H37" s="278">
        <v>966.5</v>
      </c>
      <c r="I37" s="278">
        <v>994.7</v>
      </c>
      <c r="J37" s="278">
        <v>1009.45</v>
      </c>
      <c r="K37" s="276">
        <v>979.95</v>
      </c>
      <c r="L37" s="276">
        <v>937</v>
      </c>
      <c r="M37" s="276">
        <v>3.5646100000000001</v>
      </c>
    </row>
    <row r="38" spans="1:13">
      <c r="A38" s="267">
        <v>28</v>
      </c>
      <c r="B38" s="276" t="s">
        <v>47</v>
      </c>
      <c r="C38" s="277">
        <v>2033.4</v>
      </c>
      <c r="D38" s="278">
        <v>2036.4666666666665</v>
      </c>
      <c r="E38" s="278">
        <v>1982.9333333333329</v>
      </c>
      <c r="F38" s="278">
        <v>1932.4666666666665</v>
      </c>
      <c r="G38" s="278">
        <v>1878.9333333333329</v>
      </c>
      <c r="H38" s="278">
        <v>2086.9333333333329</v>
      </c>
      <c r="I38" s="278">
        <v>2140.4666666666662</v>
      </c>
      <c r="J38" s="278">
        <v>2190.9333333333329</v>
      </c>
      <c r="K38" s="276">
        <v>2090</v>
      </c>
      <c r="L38" s="276">
        <v>1986</v>
      </c>
      <c r="M38" s="276">
        <v>28.043800000000001</v>
      </c>
    </row>
    <row r="39" spans="1:13">
      <c r="A39" s="267">
        <v>29</v>
      </c>
      <c r="B39" s="276" t="s">
        <v>48</v>
      </c>
      <c r="C39" s="277">
        <v>164.6</v>
      </c>
      <c r="D39" s="278">
        <v>162.58333333333334</v>
      </c>
      <c r="E39" s="278">
        <v>159.66666666666669</v>
      </c>
      <c r="F39" s="278">
        <v>154.73333333333335</v>
      </c>
      <c r="G39" s="278">
        <v>151.81666666666669</v>
      </c>
      <c r="H39" s="278">
        <v>167.51666666666668</v>
      </c>
      <c r="I39" s="278">
        <v>170.43333333333337</v>
      </c>
      <c r="J39" s="278">
        <v>175.36666666666667</v>
      </c>
      <c r="K39" s="276">
        <v>165.5</v>
      </c>
      <c r="L39" s="276">
        <v>157.65</v>
      </c>
      <c r="M39" s="276">
        <v>89.691329999999994</v>
      </c>
    </row>
    <row r="40" spans="1:13">
      <c r="A40" s="267">
        <v>30</v>
      </c>
      <c r="B40" s="276" t="s">
        <v>305</v>
      </c>
      <c r="C40" s="277">
        <v>124.7</v>
      </c>
      <c r="D40" s="278">
        <v>125.33333333333333</v>
      </c>
      <c r="E40" s="278">
        <v>123.06666666666666</v>
      </c>
      <c r="F40" s="278">
        <v>121.43333333333334</v>
      </c>
      <c r="G40" s="278">
        <v>119.16666666666667</v>
      </c>
      <c r="H40" s="278">
        <v>126.96666666666665</v>
      </c>
      <c r="I40" s="278">
        <v>129.23333333333335</v>
      </c>
      <c r="J40" s="278">
        <v>130.86666666666665</v>
      </c>
      <c r="K40" s="276">
        <v>127.6</v>
      </c>
      <c r="L40" s="276">
        <v>123.7</v>
      </c>
      <c r="M40" s="276">
        <v>1.97221</v>
      </c>
    </row>
    <row r="41" spans="1:13">
      <c r="A41" s="267">
        <v>31</v>
      </c>
      <c r="B41" s="276" t="s">
        <v>937</v>
      </c>
      <c r="C41" s="277">
        <v>224.15</v>
      </c>
      <c r="D41" s="278">
        <v>225.04999999999998</v>
      </c>
      <c r="E41" s="278">
        <v>221.24999999999997</v>
      </c>
      <c r="F41" s="278">
        <v>218.35</v>
      </c>
      <c r="G41" s="278">
        <v>214.54999999999998</v>
      </c>
      <c r="H41" s="278">
        <v>227.94999999999996</v>
      </c>
      <c r="I41" s="278">
        <v>231.74999999999997</v>
      </c>
      <c r="J41" s="278">
        <v>234.64999999999995</v>
      </c>
      <c r="K41" s="276">
        <v>228.85</v>
      </c>
      <c r="L41" s="276">
        <v>222.15</v>
      </c>
      <c r="M41" s="276">
        <v>0.22361</v>
      </c>
    </row>
    <row r="42" spans="1:13">
      <c r="A42" s="267">
        <v>32</v>
      </c>
      <c r="B42" s="276" t="s">
        <v>306</v>
      </c>
      <c r="C42" s="277">
        <v>62.75</v>
      </c>
      <c r="D42" s="278">
        <v>63.033333333333331</v>
      </c>
      <c r="E42" s="278">
        <v>62.066666666666663</v>
      </c>
      <c r="F42" s="278">
        <v>61.383333333333333</v>
      </c>
      <c r="G42" s="278">
        <v>60.416666666666664</v>
      </c>
      <c r="H42" s="278">
        <v>63.716666666666661</v>
      </c>
      <c r="I42" s="278">
        <v>64.683333333333337</v>
      </c>
      <c r="J42" s="278">
        <v>65.36666666666666</v>
      </c>
      <c r="K42" s="276">
        <v>64</v>
      </c>
      <c r="L42" s="276">
        <v>62.35</v>
      </c>
      <c r="M42" s="276">
        <v>5.0928300000000002</v>
      </c>
    </row>
    <row r="43" spans="1:13">
      <c r="A43" s="267">
        <v>33</v>
      </c>
      <c r="B43" s="276" t="s">
        <v>49</v>
      </c>
      <c r="C43" s="277">
        <v>91.05</v>
      </c>
      <c r="D43" s="278">
        <v>89.183333333333337</v>
      </c>
      <c r="E43" s="278">
        <v>86.416666666666671</v>
      </c>
      <c r="F43" s="278">
        <v>81.783333333333331</v>
      </c>
      <c r="G43" s="278">
        <v>79.016666666666666</v>
      </c>
      <c r="H43" s="278">
        <v>93.816666666666677</v>
      </c>
      <c r="I43" s="278">
        <v>96.583333333333329</v>
      </c>
      <c r="J43" s="278">
        <v>101.21666666666668</v>
      </c>
      <c r="K43" s="276">
        <v>91.95</v>
      </c>
      <c r="L43" s="276">
        <v>84.55</v>
      </c>
      <c r="M43" s="276">
        <v>898.48392000000001</v>
      </c>
    </row>
    <row r="44" spans="1:13">
      <c r="A44" s="267">
        <v>34</v>
      </c>
      <c r="B44" s="276" t="s">
        <v>51</v>
      </c>
      <c r="C44" s="277">
        <v>2199.75</v>
      </c>
      <c r="D44" s="278">
        <v>2209.1</v>
      </c>
      <c r="E44" s="278">
        <v>2179.6499999999996</v>
      </c>
      <c r="F44" s="278">
        <v>2159.5499999999997</v>
      </c>
      <c r="G44" s="278">
        <v>2130.0999999999995</v>
      </c>
      <c r="H44" s="278">
        <v>2229.1999999999998</v>
      </c>
      <c r="I44" s="278">
        <v>2258.6499999999996</v>
      </c>
      <c r="J44" s="278">
        <v>2278.75</v>
      </c>
      <c r="K44" s="276">
        <v>2238.5500000000002</v>
      </c>
      <c r="L44" s="276">
        <v>2189</v>
      </c>
      <c r="M44" s="276">
        <v>18.79561</v>
      </c>
    </row>
    <row r="45" spans="1:13">
      <c r="A45" s="267">
        <v>35</v>
      </c>
      <c r="B45" s="276" t="s">
        <v>307</v>
      </c>
      <c r="C45" s="277">
        <v>134.94999999999999</v>
      </c>
      <c r="D45" s="278">
        <v>135.88333333333333</v>
      </c>
      <c r="E45" s="278">
        <v>133.31666666666666</v>
      </c>
      <c r="F45" s="278">
        <v>131.68333333333334</v>
      </c>
      <c r="G45" s="278">
        <v>129.11666666666667</v>
      </c>
      <c r="H45" s="278">
        <v>137.51666666666665</v>
      </c>
      <c r="I45" s="278">
        <v>140.08333333333331</v>
      </c>
      <c r="J45" s="278">
        <v>141.71666666666664</v>
      </c>
      <c r="K45" s="276">
        <v>138.44999999999999</v>
      </c>
      <c r="L45" s="276">
        <v>134.25</v>
      </c>
      <c r="M45" s="276">
        <v>1.02563</v>
      </c>
    </row>
    <row r="46" spans="1:13">
      <c r="A46" s="267">
        <v>36</v>
      </c>
      <c r="B46" s="276" t="s">
        <v>309</v>
      </c>
      <c r="C46" s="277">
        <v>1270.1500000000001</v>
      </c>
      <c r="D46" s="278">
        <v>1256.05</v>
      </c>
      <c r="E46" s="278">
        <v>1234.0999999999999</v>
      </c>
      <c r="F46" s="278">
        <v>1198.05</v>
      </c>
      <c r="G46" s="278">
        <v>1176.0999999999999</v>
      </c>
      <c r="H46" s="278">
        <v>1292.0999999999999</v>
      </c>
      <c r="I46" s="278">
        <v>1314.0500000000002</v>
      </c>
      <c r="J46" s="278">
        <v>1350.1</v>
      </c>
      <c r="K46" s="276">
        <v>1278</v>
      </c>
      <c r="L46" s="276">
        <v>1220</v>
      </c>
      <c r="M46" s="276">
        <v>2.8437399999999999</v>
      </c>
    </row>
    <row r="47" spans="1:13">
      <c r="A47" s="267">
        <v>37</v>
      </c>
      <c r="B47" s="276" t="s">
        <v>308</v>
      </c>
      <c r="C47" s="277">
        <v>4196.45</v>
      </c>
      <c r="D47" s="278">
        <v>4225.0666666666666</v>
      </c>
      <c r="E47" s="278">
        <v>4151.3833333333332</v>
      </c>
      <c r="F47" s="278">
        <v>4106.3166666666666</v>
      </c>
      <c r="G47" s="278">
        <v>4032.6333333333332</v>
      </c>
      <c r="H47" s="278">
        <v>4270.1333333333332</v>
      </c>
      <c r="I47" s="278">
        <v>4343.8166666666657</v>
      </c>
      <c r="J47" s="278">
        <v>4388.8833333333332</v>
      </c>
      <c r="K47" s="276">
        <v>4298.75</v>
      </c>
      <c r="L47" s="276">
        <v>4180</v>
      </c>
      <c r="M47" s="276">
        <v>0.33994999999999997</v>
      </c>
    </row>
    <row r="48" spans="1:13">
      <c r="A48" s="267">
        <v>38</v>
      </c>
      <c r="B48" s="276" t="s">
        <v>310</v>
      </c>
      <c r="C48" s="277">
        <v>6249.8</v>
      </c>
      <c r="D48" s="278">
        <v>6260.6833333333334</v>
      </c>
      <c r="E48" s="278">
        <v>6201.3666666666668</v>
      </c>
      <c r="F48" s="278">
        <v>6152.9333333333334</v>
      </c>
      <c r="G48" s="278">
        <v>6093.6166666666668</v>
      </c>
      <c r="H48" s="278">
        <v>6309.1166666666668</v>
      </c>
      <c r="I48" s="278">
        <v>6368.4333333333343</v>
      </c>
      <c r="J48" s="278">
        <v>6416.8666666666668</v>
      </c>
      <c r="K48" s="276">
        <v>6320</v>
      </c>
      <c r="L48" s="276">
        <v>6212.25</v>
      </c>
      <c r="M48" s="276">
        <v>0.25053999999999998</v>
      </c>
    </row>
    <row r="49" spans="1:13">
      <c r="A49" s="267">
        <v>39</v>
      </c>
      <c r="B49" s="276" t="s">
        <v>226</v>
      </c>
      <c r="C49" s="277">
        <v>857.4</v>
      </c>
      <c r="D49" s="278">
        <v>844.78333333333342</v>
      </c>
      <c r="E49" s="278">
        <v>827.56666666666683</v>
      </c>
      <c r="F49" s="278">
        <v>797.73333333333346</v>
      </c>
      <c r="G49" s="278">
        <v>780.51666666666688</v>
      </c>
      <c r="H49" s="278">
        <v>874.61666666666679</v>
      </c>
      <c r="I49" s="278">
        <v>891.83333333333326</v>
      </c>
      <c r="J49" s="278">
        <v>921.66666666666674</v>
      </c>
      <c r="K49" s="276">
        <v>862</v>
      </c>
      <c r="L49" s="276">
        <v>814.95</v>
      </c>
      <c r="M49" s="276">
        <v>18.757709999999999</v>
      </c>
    </row>
    <row r="50" spans="1:13">
      <c r="A50" s="267">
        <v>40</v>
      </c>
      <c r="B50" s="276" t="s">
        <v>53</v>
      </c>
      <c r="C50" s="277">
        <v>761.05</v>
      </c>
      <c r="D50" s="278">
        <v>768.48333333333323</v>
      </c>
      <c r="E50" s="278">
        <v>746.56666666666649</v>
      </c>
      <c r="F50" s="278">
        <v>732.08333333333326</v>
      </c>
      <c r="G50" s="278">
        <v>710.16666666666652</v>
      </c>
      <c r="H50" s="278">
        <v>782.96666666666647</v>
      </c>
      <c r="I50" s="278">
        <v>804.88333333333321</v>
      </c>
      <c r="J50" s="278">
        <v>819.36666666666645</v>
      </c>
      <c r="K50" s="276">
        <v>790.4</v>
      </c>
      <c r="L50" s="276">
        <v>754</v>
      </c>
      <c r="M50" s="276">
        <v>33.01896</v>
      </c>
    </row>
    <row r="51" spans="1:13">
      <c r="A51" s="267">
        <v>41</v>
      </c>
      <c r="B51" s="276" t="s">
        <v>311</v>
      </c>
      <c r="C51" s="277">
        <v>501.85</v>
      </c>
      <c r="D51" s="278">
        <v>503.66666666666669</v>
      </c>
      <c r="E51" s="278">
        <v>498.68333333333339</v>
      </c>
      <c r="F51" s="278">
        <v>495.51666666666671</v>
      </c>
      <c r="G51" s="278">
        <v>490.53333333333342</v>
      </c>
      <c r="H51" s="278">
        <v>506.83333333333337</v>
      </c>
      <c r="I51" s="278">
        <v>511.81666666666661</v>
      </c>
      <c r="J51" s="278">
        <v>514.98333333333335</v>
      </c>
      <c r="K51" s="276">
        <v>508.65</v>
      </c>
      <c r="L51" s="276">
        <v>500.5</v>
      </c>
      <c r="M51" s="276">
        <v>2.7730199999999998</v>
      </c>
    </row>
    <row r="52" spans="1:13">
      <c r="A52" s="267">
        <v>42</v>
      </c>
      <c r="B52" s="276" t="s">
        <v>55</v>
      </c>
      <c r="C52" s="277">
        <v>583.6</v>
      </c>
      <c r="D52" s="278">
        <v>579.94999999999993</v>
      </c>
      <c r="E52" s="278">
        <v>571.89999999999986</v>
      </c>
      <c r="F52" s="278">
        <v>560.19999999999993</v>
      </c>
      <c r="G52" s="278">
        <v>552.14999999999986</v>
      </c>
      <c r="H52" s="278">
        <v>591.64999999999986</v>
      </c>
      <c r="I52" s="278">
        <v>599.69999999999982</v>
      </c>
      <c r="J52" s="278">
        <v>611.39999999999986</v>
      </c>
      <c r="K52" s="276">
        <v>588</v>
      </c>
      <c r="L52" s="276">
        <v>568.25</v>
      </c>
      <c r="M52" s="276">
        <v>349.35408999999999</v>
      </c>
    </row>
    <row r="53" spans="1:13">
      <c r="A53" s="267">
        <v>43</v>
      </c>
      <c r="B53" s="276" t="s">
        <v>56</v>
      </c>
      <c r="C53" s="277">
        <v>2997.5</v>
      </c>
      <c r="D53" s="278">
        <v>2995.6666666666665</v>
      </c>
      <c r="E53" s="278">
        <v>2968.833333333333</v>
      </c>
      <c r="F53" s="278">
        <v>2940.1666666666665</v>
      </c>
      <c r="G53" s="278">
        <v>2913.333333333333</v>
      </c>
      <c r="H53" s="278">
        <v>3024.333333333333</v>
      </c>
      <c r="I53" s="278">
        <v>3051.1666666666661</v>
      </c>
      <c r="J53" s="278">
        <v>3079.833333333333</v>
      </c>
      <c r="K53" s="276">
        <v>3022.5</v>
      </c>
      <c r="L53" s="276">
        <v>2967</v>
      </c>
      <c r="M53" s="276">
        <v>6.6405399999999997</v>
      </c>
    </row>
    <row r="54" spans="1:13">
      <c r="A54" s="267">
        <v>44</v>
      </c>
      <c r="B54" s="276" t="s">
        <v>315</v>
      </c>
      <c r="C54" s="277">
        <v>183.1</v>
      </c>
      <c r="D54" s="278">
        <v>184.4666666666667</v>
      </c>
      <c r="E54" s="278">
        <v>181.43333333333339</v>
      </c>
      <c r="F54" s="278">
        <v>179.76666666666671</v>
      </c>
      <c r="G54" s="278">
        <v>176.73333333333341</v>
      </c>
      <c r="H54" s="278">
        <v>186.13333333333338</v>
      </c>
      <c r="I54" s="278">
        <v>189.16666666666669</v>
      </c>
      <c r="J54" s="278">
        <v>190.83333333333337</v>
      </c>
      <c r="K54" s="276">
        <v>187.5</v>
      </c>
      <c r="L54" s="276">
        <v>182.8</v>
      </c>
      <c r="M54" s="276">
        <v>2.8913600000000002</v>
      </c>
    </row>
    <row r="55" spans="1:13">
      <c r="A55" s="267">
        <v>45</v>
      </c>
      <c r="B55" s="276" t="s">
        <v>316</v>
      </c>
      <c r="C55" s="277">
        <v>491.45</v>
      </c>
      <c r="D55" s="278">
        <v>494</v>
      </c>
      <c r="E55" s="278">
        <v>487.45</v>
      </c>
      <c r="F55" s="278">
        <v>483.45</v>
      </c>
      <c r="G55" s="278">
        <v>476.9</v>
      </c>
      <c r="H55" s="278">
        <v>498</v>
      </c>
      <c r="I55" s="278">
        <v>504.54999999999995</v>
      </c>
      <c r="J55" s="278">
        <v>508.55</v>
      </c>
      <c r="K55" s="276">
        <v>500.55</v>
      </c>
      <c r="L55" s="276">
        <v>490</v>
      </c>
      <c r="M55" s="276">
        <v>1.2813000000000001</v>
      </c>
    </row>
    <row r="56" spans="1:13">
      <c r="A56" s="267">
        <v>46</v>
      </c>
      <c r="B56" s="276" t="s">
        <v>58</v>
      </c>
      <c r="C56" s="277">
        <v>6687.65</v>
      </c>
      <c r="D56" s="278">
        <v>6577.4833333333336</v>
      </c>
      <c r="E56" s="278">
        <v>6421.2166666666672</v>
      </c>
      <c r="F56" s="278">
        <v>6154.7833333333338</v>
      </c>
      <c r="G56" s="278">
        <v>5998.5166666666673</v>
      </c>
      <c r="H56" s="278">
        <v>6843.916666666667</v>
      </c>
      <c r="I56" s="278">
        <v>7000.1833333333334</v>
      </c>
      <c r="J56" s="278">
        <v>7266.6166666666668</v>
      </c>
      <c r="K56" s="276">
        <v>6733.75</v>
      </c>
      <c r="L56" s="276">
        <v>6311.05</v>
      </c>
      <c r="M56" s="276">
        <v>21.70438</v>
      </c>
    </row>
    <row r="57" spans="1:13">
      <c r="A57" s="267">
        <v>47</v>
      </c>
      <c r="B57" s="276" t="s">
        <v>232</v>
      </c>
      <c r="C57" s="277">
        <v>2523.25</v>
      </c>
      <c r="D57" s="278">
        <v>2502.9</v>
      </c>
      <c r="E57" s="278">
        <v>2467.8000000000002</v>
      </c>
      <c r="F57" s="278">
        <v>2412.35</v>
      </c>
      <c r="G57" s="278">
        <v>2377.25</v>
      </c>
      <c r="H57" s="278">
        <v>2558.3500000000004</v>
      </c>
      <c r="I57" s="278">
        <v>2593.4499999999998</v>
      </c>
      <c r="J57" s="278">
        <v>2648.9000000000005</v>
      </c>
      <c r="K57" s="276">
        <v>2538</v>
      </c>
      <c r="L57" s="276">
        <v>2447.4499999999998</v>
      </c>
      <c r="M57" s="276">
        <v>0.64546000000000003</v>
      </c>
    </row>
    <row r="58" spans="1:13">
      <c r="A58" s="267">
        <v>48</v>
      </c>
      <c r="B58" s="276" t="s">
        <v>59</v>
      </c>
      <c r="C58" s="277">
        <v>4208.55</v>
      </c>
      <c r="D58" s="278">
        <v>4111.7666666666664</v>
      </c>
      <c r="E58" s="278">
        <v>3979.583333333333</v>
      </c>
      <c r="F58" s="278">
        <v>3750.6166666666668</v>
      </c>
      <c r="G58" s="278">
        <v>3618.4333333333334</v>
      </c>
      <c r="H58" s="278">
        <v>4340.7333333333327</v>
      </c>
      <c r="I58" s="278">
        <v>4472.916666666667</v>
      </c>
      <c r="J58" s="278">
        <v>4701.8833333333323</v>
      </c>
      <c r="K58" s="276">
        <v>4243.95</v>
      </c>
      <c r="L58" s="276">
        <v>3882.8</v>
      </c>
      <c r="M58" s="276">
        <v>114.21447999999999</v>
      </c>
    </row>
    <row r="59" spans="1:13">
      <c r="A59" s="267">
        <v>49</v>
      </c>
      <c r="B59" s="276" t="s">
        <v>60</v>
      </c>
      <c r="C59" s="277">
        <v>1475</v>
      </c>
      <c r="D59" s="278">
        <v>1473.3166666666666</v>
      </c>
      <c r="E59" s="278">
        <v>1443.6833333333332</v>
      </c>
      <c r="F59" s="278">
        <v>1412.3666666666666</v>
      </c>
      <c r="G59" s="278">
        <v>1382.7333333333331</v>
      </c>
      <c r="H59" s="278">
        <v>1504.6333333333332</v>
      </c>
      <c r="I59" s="278">
        <v>1534.2666666666664</v>
      </c>
      <c r="J59" s="278">
        <v>1565.5833333333333</v>
      </c>
      <c r="K59" s="276">
        <v>1502.95</v>
      </c>
      <c r="L59" s="276">
        <v>1442</v>
      </c>
      <c r="M59" s="276">
        <v>10.568020000000001</v>
      </c>
    </row>
    <row r="60" spans="1:13" ht="12" customHeight="1">
      <c r="A60" s="267">
        <v>50</v>
      </c>
      <c r="B60" s="276" t="s">
        <v>317</v>
      </c>
      <c r="C60" s="277">
        <v>100.7</v>
      </c>
      <c r="D60" s="278">
        <v>101.11666666666667</v>
      </c>
      <c r="E60" s="278">
        <v>100.08333333333334</v>
      </c>
      <c r="F60" s="278">
        <v>99.466666666666669</v>
      </c>
      <c r="G60" s="278">
        <v>98.433333333333337</v>
      </c>
      <c r="H60" s="278">
        <v>101.73333333333335</v>
      </c>
      <c r="I60" s="278">
        <v>102.76666666666668</v>
      </c>
      <c r="J60" s="278">
        <v>103.38333333333335</v>
      </c>
      <c r="K60" s="276">
        <v>102.15</v>
      </c>
      <c r="L60" s="276">
        <v>100.5</v>
      </c>
      <c r="M60" s="276">
        <v>1.3969800000000001</v>
      </c>
    </row>
    <row r="61" spans="1:13">
      <c r="A61" s="267">
        <v>51</v>
      </c>
      <c r="B61" s="276" t="s">
        <v>318</v>
      </c>
      <c r="C61" s="277">
        <v>148.69999999999999</v>
      </c>
      <c r="D61" s="278">
        <v>149.36666666666667</v>
      </c>
      <c r="E61" s="278">
        <v>147.33333333333334</v>
      </c>
      <c r="F61" s="278">
        <v>145.96666666666667</v>
      </c>
      <c r="G61" s="278">
        <v>143.93333333333334</v>
      </c>
      <c r="H61" s="278">
        <v>150.73333333333335</v>
      </c>
      <c r="I61" s="278">
        <v>152.76666666666665</v>
      </c>
      <c r="J61" s="278">
        <v>154.13333333333335</v>
      </c>
      <c r="K61" s="276">
        <v>151.4</v>
      </c>
      <c r="L61" s="276">
        <v>148</v>
      </c>
      <c r="M61" s="276">
        <v>10.269769999999999</v>
      </c>
    </row>
    <row r="62" spans="1:13">
      <c r="A62" s="267">
        <v>52</v>
      </c>
      <c r="B62" s="276" t="s">
        <v>233</v>
      </c>
      <c r="C62" s="277">
        <v>344.95</v>
      </c>
      <c r="D62" s="278">
        <v>344.7166666666667</v>
      </c>
      <c r="E62" s="278">
        <v>335.43333333333339</v>
      </c>
      <c r="F62" s="278">
        <v>325.91666666666669</v>
      </c>
      <c r="G62" s="278">
        <v>316.63333333333338</v>
      </c>
      <c r="H62" s="278">
        <v>354.23333333333341</v>
      </c>
      <c r="I62" s="278">
        <v>363.51666666666671</v>
      </c>
      <c r="J62" s="278">
        <v>373.03333333333342</v>
      </c>
      <c r="K62" s="276">
        <v>354</v>
      </c>
      <c r="L62" s="276">
        <v>335.2</v>
      </c>
      <c r="M62" s="276">
        <v>177.11644000000001</v>
      </c>
    </row>
    <row r="63" spans="1:13">
      <c r="A63" s="267">
        <v>53</v>
      </c>
      <c r="B63" s="276" t="s">
        <v>61</v>
      </c>
      <c r="C63" s="277">
        <v>48.2</v>
      </c>
      <c r="D63" s="278">
        <v>47.833333333333336</v>
      </c>
      <c r="E63" s="278">
        <v>46.866666666666674</v>
      </c>
      <c r="F63" s="278">
        <v>45.533333333333339</v>
      </c>
      <c r="G63" s="278">
        <v>44.566666666666677</v>
      </c>
      <c r="H63" s="278">
        <v>49.166666666666671</v>
      </c>
      <c r="I63" s="278">
        <v>50.133333333333326</v>
      </c>
      <c r="J63" s="278">
        <v>51.466666666666669</v>
      </c>
      <c r="K63" s="276">
        <v>48.8</v>
      </c>
      <c r="L63" s="276">
        <v>46.5</v>
      </c>
      <c r="M63" s="276">
        <v>390.07157999999998</v>
      </c>
    </row>
    <row r="64" spans="1:13">
      <c r="A64" s="267">
        <v>54</v>
      </c>
      <c r="B64" s="276" t="s">
        <v>62</v>
      </c>
      <c r="C64" s="277">
        <v>41.25</v>
      </c>
      <c r="D64" s="278">
        <v>41.316666666666663</v>
      </c>
      <c r="E64" s="278">
        <v>40.833333333333329</v>
      </c>
      <c r="F64" s="278">
        <v>40.416666666666664</v>
      </c>
      <c r="G64" s="278">
        <v>39.93333333333333</v>
      </c>
      <c r="H64" s="278">
        <v>41.733333333333327</v>
      </c>
      <c r="I64" s="278">
        <v>42.216666666666661</v>
      </c>
      <c r="J64" s="278">
        <v>42.633333333333326</v>
      </c>
      <c r="K64" s="276">
        <v>41.8</v>
      </c>
      <c r="L64" s="276">
        <v>40.9</v>
      </c>
      <c r="M64" s="276">
        <v>30.414059999999999</v>
      </c>
    </row>
    <row r="65" spans="1:13">
      <c r="A65" s="267">
        <v>55</v>
      </c>
      <c r="B65" s="276" t="s">
        <v>312</v>
      </c>
      <c r="C65" s="277">
        <v>1468.7</v>
      </c>
      <c r="D65" s="278">
        <v>1478.3166666666666</v>
      </c>
      <c r="E65" s="278">
        <v>1446.9333333333332</v>
      </c>
      <c r="F65" s="278">
        <v>1425.1666666666665</v>
      </c>
      <c r="G65" s="278">
        <v>1393.7833333333331</v>
      </c>
      <c r="H65" s="278">
        <v>1500.0833333333333</v>
      </c>
      <c r="I65" s="278">
        <v>1531.4666666666665</v>
      </c>
      <c r="J65" s="278">
        <v>1553.2333333333333</v>
      </c>
      <c r="K65" s="276">
        <v>1509.7</v>
      </c>
      <c r="L65" s="276">
        <v>1456.55</v>
      </c>
      <c r="M65" s="276">
        <v>0.44463999999999998</v>
      </c>
    </row>
    <row r="66" spans="1:13">
      <c r="A66" s="267">
        <v>56</v>
      </c>
      <c r="B66" s="276" t="s">
        <v>63</v>
      </c>
      <c r="C66" s="277">
        <v>1367.45</v>
      </c>
      <c r="D66" s="278">
        <v>1372.0666666666666</v>
      </c>
      <c r="E66" s="278">
        <v>1355.3833333333332</v>
      </c>
      <c r="F66" s="278">
        <v>1343.3166666666666</v>
      </c>
      <c r="G66" s="278">
        <v>1326.6333333333332</v>
      </c>
      <c r="H66" s="278">
        <v>1384.1333333333332</v>
      </c>
      <c r="I66" s="278">
        <v>1400.8166666666666</v>
      </c>
      <c r="J66" s="278">
        <v>1412.8833333333332</v>
      </c>
      <c r="K66" s="276">
        <v>1388.75</v>
      </c>
      <c r="L66" s="276">
        <v>1360</v>
      </c>
      <c r="M66" s="276">
        <v>14.583299999999999</v>
      </c>
    </row>
    <row r="67" spans="1:13">
      <c r="A67" s="267">
        <v>57</v>
      </c>
      <c r="B67" s="276" t="s">
        <v>320</v>
      </c>
      <c r="C67" s="277">
        <v>5290</v>
      </c>
      <c r="D67" s="278">
        <v>5390</v>
      </c>
      <c r="E67" s="278">
        <v>5180</v>
      </c>
      <c r="F67" s="278">
        <v>5070</v>
      </c>
      <c r="G67" s="278">
        <v>4860</v>
      </c>
      <c r="H67" s="278">
        <v>5500</v>
      </c>
      <c r="I67" s="278">
        <v>5710</v>
      </c>
      <c r="J67" s="278">
        <v>5820</v>
      </c>
      <c r="K67" s="276">
        <v>5600</v>
      </c>
      <c r="L67" s="276">
        <v>5280</v>
      </c>
      <c r="M67" s="276">
        <v>0.66429000000000005</v>
      </c>
    </row>
    <row r="68" spans="1:13">
      <c r="A68" s="267">
        <v>58</v>
      </c>
      <c r="B68" s="276" t="s">
        <v>234</v>
      </c>
      <c r="C68" s="277">
        <v>1223.95</v>
      </c>
      <c r="D68" s="278">
        <v>1229</v>
      </c>
      <c r="E68" s="278">
        <v>1211</v>
      </c>
      <c r="F68" s="278">
        <v>1198.05</v>
      </c>
      <c r="G68" s="278">
        <v>1180.05</v>
      </c>
      <c r="H68" s="278">
        <v>1241.95</v>
      </c>
      <c r="I68" s="278">
        <v>1259.95</v>
      </c>
      <c r="J68" s="278">
        <v>1272.9000000000001</v>
      </c>
      <c r="K68" s="276">
        <v>1247</v>
      </c>
      <c r="L68" s="276">
        <v>1216.05</v>
      </c>
      <c r="M68" s="276">
        <v>0.30620000000000003</v>
      </c>
    </row>
    <row r="69" spans="1:13">
      <c r="A69" s="267">
        <v>59</v>
      </c>
      <c r="B69" s="276" t="s">
        <v>321</v>
      </c>
      <c r="C69" s="277">
        <v>299.60000000000002</v>
      </c>
      <c r="D69" s="278">
        <v>301.5</v>
      </c>
      <c r="E69" s="278">
        <v>295.10000000000002</v>
      </c>
      <c r="F69" s="278">
        <v>290.60000000000002</v>
      </c>
      <c r="G69" s="278">
        <v>284.20000000000005</v>
      </c>
      <c r="H69" s="278">
        <v>306</v>
      </c>
      <c r="I69" s="278">
        <v>312.39999999999998</v>
      </c>
      <c r="J69" s="278">
        <v>316.89999999999998</v>
      </c>
      <c r="K69" s="276">
        <v>307.89999999999998</v>
      </c>
      <c r="L69" s="276">
        <v>297</v>
      </c>
      <c r="M69" s="276">
        <v>1.7296</v>
      </c>
    </row>
    <row r="70" spans="1:13">
      <c r="A70" s="267">
        <v>60</v>
      </c>
      <c r="B70" s="276" t="s">
        <v>65</v>
      </c>
      <c r="C70" s="277">
        <v>95.4</v>
      </c>
      <c r="D70" s="278">
        <v>94.566666666666663</v>
      </c>
      <c r="E70" s="278">
        <v>92.883333333333326</v>
      </c>
      <c r="F70" s="278">
        <v>90.36666666666666</v>
      </c>
      <c r="G70" s="278">
        <v>88.683333333333323</v>
      </c>
      <c r="H70" s="278">
        <v>97.083333333333329</v>
      </c>
      <c r="I70" s="278">
        <v>98.766666666666666</v>
      </c>
      <c r="J70" s="278">
        <v>101.28333333333333</v>
      </c>
      <c r="K70" s="276">
        <v>96.25</v>
      </c>
      <c r="L70" s="276">
        <v>92.05</v>
      </c>
      <c r="M70" s="276">
        <v>105.46823000000001</v>
      </c>
    </row>
    <row r="71" spans="1:13">
      <c r="A71" s="267">
        <v>61</v>
      </c>
      <c r="B71" s="276" t="s">
        <v>313</v>
      </c>
      <c r="C71" s="277">
        <v>623.1</v>
      </c>
      <c r="D71" s="278">
        <v>624.63333333333333</v>
      </c>
      <c r="E71" s="278">
        <v>617.51666666666665</v>
      </c>
      <c r="F71" s="278">
        <v>611.93333333333328</v>
      </c>
      <c r="G71" s="278">
        <v>604.81666666666661</v>
      </c>
      <c r="H71" s="278">
        <v>630.2166666666667</v>
      </c>
      <c r="I71" s="278">
        <v>637.33333333333326</v>
      </c>
      <c r="J71" s="278">
        <v>642.91666666666674</v>
      </c>
      <c r="K71" s="276">
        <v>631.75</v>
      </c>
      <c r="L71" s="276">
        <v>619.04999999999995</v>
      </c>
      <c r="M71" s="276">
        <v>1.8718399999999999</v>
      </c>
    </row>
    <row r="72" spans="1:13">
      <c r="A72" s="267">
        <v>62</v>
      </c>
      <c r="B72" s="276" t="s">
        <v>66</v>
      </c>
      <c r="C72" s="277">
        <v>641.29999999999995</v>
      </c>
      <c r="D72" s="278">
        <v>644.13333333333333</v>
      </c>
      <c r="E72" s="278">
        <v>635.26666666666665</v>
      </c>
      <c r="F72" s="278">
        <v>629.23333333333335</v>
      </c>
      <c r="G72" s="278">
        <v>620.36666666666667</v>
      </c>
      <c r="H72" s="278">
        <v>650.16666666666663</v>
      </c>
      <c r="I72" s="278">
        <v>659.03333333333319</v>
      </c>
      <c r="J72" s="278">
        <v>665.06666666666661</v>
      </c>
      <c r="K72" s="276">
        <v>653</v>
      </c>
      <c r="L72" s="276">
        <v>638.1</v>
      </c>
      <c r="M72" s="276">
        <v>9.4218600000000006</v>
      </c>
    </row>
    <row r="73" spans="1:13">
      <c r="A73" s="267">
        <v>63</v>
      </c>
      <c r="B73" s="276" t="s">
        <v>67</v>
      </c>
      <c r="C73" s="277">
        <v>519.70000000000005</v>
      </c>
      <c r="D73" s="278">
        <v>518.13333333333333</v>
      </c>
      <c r="E73" s="278">
        <v>496.61666666666667</v>
      </c>
      <c r="F73" s="278">
        <v>473.53333333333336</v>
      </c>
      <c r="G73" s="278">
        <v>452.01666666666671</v>
      </c>
      <c r="H73" s="278">
        <v>541.2166666666667</v>
      </c>
      <c r="I73" s="278">
        <v>562.73333333333335</v>
      </c>
      <c r="J73" s="278">
        <v>585.81666666666661</v>
      </c>
      <c r="K73" s="276">
        <v>539.65</v>
      </c>
      <c r="L73" s="276">
        <v>495.05</v>
      </c>
      <c r="M73" s="276">
        <v>81.299670000000006</v>
      </c>
    </row>
    <row r="74" spans="1:13">
      <c r="A74" s="267">
        <v>64</v>
      </c>
      <c r="B74" s="276" t="s">
        <v>1045</v>
      </c>
      <c r="C74" s="277">
        <v>9042.1</v>
      </c>
      <c r="D74" s="278">
        <v>9117.7166666666653</v>
      </c>
      <c r="E74" s="278">
        <v>8934.4333333333307</v>
      </c>
      <c r="F74" s="278">
        <v>8826.7666666666646</v>
      </c>
      <c r="G74" s="278">
        <v>8643.4833333333299</v>
      </c>
      <c r="H74" s="278">
        <v>9225.3833333333314</v>
      </c>
      <c r="I74" s="278">
        <v>9408.6666666666679</v>
      </c>
      <c r="J74" s="278">
        <v>9516.3333333333321</v>
      </c>
      <c r="K74" s="276">
        <v>9301</v>
      </c>
      <c r="L74" s="276">
        <v>9010.0499999999993</v>
      </c>
      <c r="M74" s="276">
        <v>3.1739999999999997E-2</v>
      </c>
    </row>
    <row r="75" spans="1:13">
      <c r="A75" s="267">
        <v>65</v>
      </c>
      <c r="B75" s="276" t="s">
        <v>69</v>
      </c>
      <c r="C75" s="277">
        <v>466.4</v>
      </c>
      <c r="D75" s="278">
        <v>468.51666666666665</v>
      </c>
      <c r="E75" s="278">
        <v>462.88333333333333</v>
      </c>
      <c r="F75" s="278">
        <v>459.36666666666667</v>
      </c>
      <c r="G75" s="278">
        <v>453.73333333333335</v>
      </c>
      <c r="H75" s="278">
        <v>472.0333333333333</v>
      </c>
      <c r="I75" s="278">
        <v>477.66666666666663</v>
      </c>
      <c r="J75" s="278">
        <v>481.18333333333328</v>
      </c>
      <c r="K75" s="276">
        <v>474.15</v>
      </c>
      <c r="L75" s="276">
        <v>465</v>
      </c>
      <c r="M75" s="276">
        <v>96.202789999999993</v>
      </c>
    </row>
    <row r="76" spans="1:13" s="16" customFormat="1">
      <c r="A76" s="267">
        <v>66</v>
      </c>
      <c r="B76" s="276" t="s">
        <v>70</v>
      </c>
      <c r="C76" s="277">
        <v>28.2</v>
      </c>
      <c r="D76" s="278">
        <v>28.150000000000002</v>
      </c>
      <c r="E76" s="278">
        <v>27.850000000000005</v>
      </c>
      <c r="F76" s="278">
        <v>27.500000000000004</v>
      </c>
      <c r="G76" s="278">
        <v>27.200000000000006</v>
      </c>
      <c r="H76" s="278">
        <v>28.500000000000004</v>
      </c>
      <c r="I76" s="278">
        <v>28.8</v>
      </c>
      <c r="J76" s="278">
        <v>29.150000000000002</v>
      </c>
      <c r="K76" s="276">
        <v>28.45</v>
      </c>
      <c r="L76" s="276">
        <v>27.8</v>
      </c>
      <c r="M76" s="276">
        <v>284.67588000000001</v>
      </c>
    </row>
    <row r="77" spans="1:13" s="16" customFormat="1">
      <c r="A77" s="267">
        <v>67</v>
      </c>
      <c r="B77" s="276" t="s">
        <v>71</v>
      </c>
      <c r="C77" s="277">
        <v>406.15</v>
      </c>
      <c r="D77" s="278">
        <v>407.33333333333331</v>
      </c>
      <c r="E77" s="278">
        <v>396.86666666666662</v>
      </c>
      <c r="F77" s="278">
        <v>387.58333333333331</v>
      </c>
      <c r="G77" s="278">
        <v>377.11666666666662</v>
      </c>
      <c r="H77" s="278">
        <v>416.61666666666662</v>
      </c>
      <c r="I77" s="278">
        <v>427.08333333333331</v>
      </c>
      <c r="J77" s="278">
        <v>436.36666666666662</v>
      </c>
      <c r="K77" s="276">
        <v>417.8</v>
      </c>
      <c r="L77" s="276">
        <v>398.05</v>
      </c>
      <c r="M77" s="276">
        <v>62.213619999999999</v>
      </c>
    </row>
    <row r="78" spans="1:13" s="16" customFormat="1">
      <c r="A78" s="267">
        <v>68</v>
      </c>
      <c r="B78" s="276" t="s">
        <v>322</v>
      </c>
      <c r="C78" s="277">
        <v>688.1</v>
      </c>
      <c r="D78" s="278">
        <v>684.79999999999984</v>
      </c>
      <c r="E78" s="278">
        <v>675.09999999999968</v>
      </c>
      <c r="F78" s="278">
        <v>662.0999999999998</v>
      </c>
      <c r="G78" s="278">
        <v>652.39999999999964</v>
      </c>
      <c r="H78" s="278">
        <v>697.79999999999973</v>
      </c>
      <c r="I78" s="278">
        <v>707.49999999999977</v>
      </c>
      <c r="J78" s="278">
        <v>720.49999999999977</v>
      </c>
      <c r="K78" s="276">
        <v>694.5</v>
      </c>
      <c r="L78" s="276">
        <v>671.8</v>
      </c>
      <c r="M78" s="276">
        <v>5.3048799999999998</v>
      </c>
    </row>
    <row r="79" spans="1:13" s="16" customFormat="1">
      <c r="A79" s="267">
        <v>69</v>
      </c>
      <c r="B79" s="276" t="s">
        <v>324</v>
      </c>
      <c r="C79" s="277">
        <v>164.9</v>
      </c>
      <c r="D79" s="278">
        <v>165.53333333333333</v>
      </c>
      <c r="E79" s="278">
        <v>162.86666666666667</v>
      </c>
      <c r="F79" s="278">
        <v>160.83333333333334</v>
      </c>
      <c r="G79" s="278">
        <v>158.16666666666669</v>
      </c>
      <c r="H79" s="278">
        <v>167.56666666666666</v>
      </c>
      <c r="I79" s="278">
        <v>170.23333333333335</v>
      </c>
      <c r="J79" s="278">
        <v>172.26666666666665</v>
      </c>
      <c r="K79" s="276">
        <v>168.2</v>
      </c>
      <c r="L79" s="276">
        <v>163.5</v>
      </c>
      <c r="M79" s="276">
        <v>5.0710899999999999</v>
      </c>
    </row>
    <row r="80" spans="1:13" s="16" customFormat="1">
      <c r="A80" s="267">
        <v>70</v>
      </c>
      <c r="B80" s="276" t="s">
        <v>325</v>
      </c>
      <c r="C80" s="277">
        <v>3910.8</v>
      </c>
      <c r="D80" s="278">
        <v>3863.6</v>
      </c>
      <c r="E80" s="278">
        <v>3807.2</v>
      </c>
      <c r="F80" s="278">
        <v>3703.6</v>
      </c>
      <c r="G80" s="278">
        <v>3647.2</v>
      </c>
      <c r="H80" s="278">
        <v>3967.2</v>
      </c>
      <c r="I80" s="278">
        <v>4023.6000000000004</v>
      </c>
      <c r="J80" s="278">
        <v>4127.2</v>
      </c>
      <c r="K80" s="276">
        <v>3920</v>
      </c>
      <c r="L80" s="276">
        <v>3760</v>
      </c>
      <c r="M80" s="276">
        <v>0.91808999999999996</v>
      </c>
    </row>
    <row r="81" spans="1:13" s="16" customFormat="1">
      <c r="A81" s="267">
        <v>71</v>
      </c>
      <c r="B81" s="276" t="s">
        <v>326</v>
      </c>
      <c r="C81" s="277">
        <v>664.6</v>
      </c>
      <c r="D81" s="278">
        <v>663.36666666666667</v>
      </c>
      <c r="E81" s="278">
        <v>651.73333333333335</v>
      </c>
      <c r="F81" s="278">
        <v>638.86666666666667</v>
      </c>
      <c r="G81" s="278">
        <v>627.23333333333335</v>
      </c>
      <c r="H81" s="278">
        <v>676.23333333333335</v>
      </c>
      <c r="I81" s="278">
        <v>687.86666666666679</v>
      </c>
      <c r="J81" s="278">
        <v>700.73333333333335</v>
      </c>
      <c r="K81" s="276">
        <v>675</v>
      </c>
      <c r="L81" s="276">
        <v>650.5</v>
      </c>
      <c r="M81" s="276">
        <v>0.93706</v>
      </c>
    </row>
    <row r="82" spans="1:13" s="16" customFormat="1">
      <c r="A82" s="267">
        <v>72</v>
      </c>
      <c r="B82" s="276" t="s">
        <v>327</v>
      </c>
      <c r="C82" s="277">
        <v>63.75</v>
      </c>
      <c r="D82" s="278">
        <v>64.066666666666663</v>
      </c>
      <c r="E82" s="278">
        <v>62.683333333333323</v>
      </c>
      <c r="F82" s="278">
        <v>61.61666666666666</v>
      </c>
      <c r="G82" s="278">
        <v>60.23333333333332</v>
      </c>
      <c r="H82" s="278">
        <v>65.133333333333326</v>
      </c>
      <c r="I82" s="278">
        <v>66.516666666666652</v>
      </c>
      <c r="J82" s="278">
        <v>67.583333333333329</v>
      </c>
      <c r="K82" s="276">
        <v>65.45</v>
      </c>
      <c r="L82" s="276">
        <v>63</v>
      </c>
      <c r="M82" s="276">
        <v>8.4619099999999996</v>
      </c>
    </row>
    <row r="83" spans="1:13" s="16" customFormat="1">
      <c r="A83" s="267">
        <v>73</v>
      </c>
      <c r="B83" s="276" t="s">
        <v>72</v>
      </c>
      <c r="C83" s="277">
        <v>12000.1</v>
      </c>
      <c r="D83" s="278">
        <v>11925.016666666668</v>
      </c>
      <c r="E83" s="278">
        <v>11800.083333333336</v>
      </c>
      <c r="F83" s="278">
        <v>11600.066666666668</v>
      </c>
      <c r="G83" s="278">
        <v>11475.133333333335</v>
      </c>
      <c r="H83" s="278">
        <v>12125.033333333336</v>
      </c>
      <c r="I83" s="278">
        <v>12249.966666666667</v>
      </c>
      <c r="J83" s="278">
        <v>12449.983333333337</v>
      </c>
      <c r="K83" s="276">
        <v>12049.95</v>
      </c>
      <c r="L83" s="276">
        <v>11725</v>
      </c>
      <c r="M83" s="276">
        <v>0.51522000000000001</v>
      </c>
    </row>
    <row r="84" spans="1:13" s="16" customFormat="1">
      <c r="A84" s="267">
        <v>74</v>
      </c>
      <c r="B84" s="276" t="s">
        <v>74</v>
      </c>
      <c r="C84" s="277">
        <v>382.8</v>
      </c>
      <c r="D84" s="278">
        <v>379.9666666666667</v>
      </c>
      <c r="E84" s="278">
        <v>374.98333333333341</v>
      </c>
      <c r="F84" s="278">
        <v>367.16666666666669</v>
      </c>
      <c r="G84" s="278">
        <v>362.18333333333339</v>
      </c>
      <c r="H84" s="278">
        <v>387.78333333333342</v>
      </c>
      <c r="I84" s="278">
        <v>392.76666666666677</v>
      </c>
      <c r="J84" s="278">
        <v>400.58333333333343</v>
      </c>
      <c r="K84" s="276">
        <v>384.95</v>
      </c>
      <c r="L84" s="276">
        <v>372.15</v>
      </c>
      <c r="M84" s="276">
        <v>80.374070000000003</v>
      </c>
    </row>
    <row r="85" spans="1:13" s="16" customFormat="1">
      <c r="A85" s="267">
        <v>75</v>
      </c>
      <c r="B85" s="276" t="s">
        <v>328</v>
      </c>
      <c r="C85" s="277">
        <v>202.15</v>
      </c>
      <c r="D85" s="278">
        <v>199.18333333333331</v>
      </c>
      <c r="E85" s="278">
        <v>194.46666666666661</v>
      </c>
      <c r="F85" s="278">
        <v>186.7833333333333</v>
      </c>
      <c r="G85" s="278">
        <v>182.06666666666661</v>
      </c>
      <c r="H85" s="278">
        <v>206.86666666666662</v>
      </c>
      <c r="I85" s="278">
        <v>211.58333333333331</v>
      </c>
      <c r="J85" s="278">
        <v>219.26666666666662</v>
      </c>
      <c r="K85" s="276">
        <v>203.9</v>
      </c>
      <c r="L85" s="276">
        <v>191.5</v>
      </c>
      <c r="M85" s="276">
        <v>1.4987900000000001</v>
      </c>
    </row>
    <row r="86" spans="1:13" s="16" customFormat="1">
      <c r="A86" s="267">
        <v>76</v>
      </c>
      <c r="B86" s="276" t="s">
        <v>75</v>
      </c>
      <c r="C86" s="277">
        <v>3508.35</v>
      </c>
      <c r="D86" s="278">
        <v>3508.7333333333336</v>
      </c>
      <c r="E86" s="278">
        <v>3445.4666666666672</v>
      </c>
      <c r="F86" s="278">
        <v>3382.5833333333335</v>
      </c>
      <c r="G86" s="278">
        <v>3319.3166666666671</v>
      </c>
      <c r="H86" s="278">
        <v>3571.6166666666672</v>
      </c>
      <c r="I86" s="278">
        <v>3634.8833333333337</v>
      </c>
      <c r="J86" s="278">
        <v>3697.7666666666673</v>
      </c>
      <c r="K86" s="276">
        <v>3572</v>
      </c>
      <c r="L86" s="276">
        <v>3445.85</v>
      </c>
      <c r="M86" s="276">
        <v>9.7629800000000007</v>
      </c>
    </row>
    <row r="87" spans="1:13" s="16" customFormat="1">
      <c r="A87" s="267">
        <v>77</v>
      </c>
      <c r="B87" s="276" t="s">
        <v>314</v>
      </c>
      <c r="C87" s="277">
        <v>497.2</v>
      </c>
      <c r="D87" s="278">
        <v>497.95</v>
      </c>
      <c r="E87" s="278">
        <v>490.9</v>
      </c>
      <c r="F87" s="278">
        <v>484.59999999999997</v>
      </c>
      <c r="G87" s="278">
        <v>477.54999999999995</v>
      </c>
      <c r="H87" s="278">
        <v>504.25</v>
      </c>
      <c r="I87" s="278">
        <v>511.30000000000007</v>
      </c>
      <c r="J87" s="278">
        <v>517.6</v>
      </c>
      <c r="K87" s="276">
        <v>505</v>
      </c>
      <c r="L87" s="276">
        <v>491.65</v>
      </c>
      <c r="M87" s="276">
        <v>1.43798</v>
      </c>
    </row>
    <row r="88" spans="1:13" s="16" customFormat="1">
      <c r="A88" s="267">
        <v>78</v>
      </c>
      <c r="B88" s="276" t="s">
        <v>323</v>
      </c>
      <c r="C88" s="277">
        <v>177.3</v>
      </c>
      <c r="D88" s="278">
        <v>179.86666666666667</v>
      </c>
      <c r="E88" s="278">
        <v>173.93333333333334</v>
      </c>
      <c r="F88" s="278">
        <v>170.56666666666666</v>
      </c>
      <c r="G88" s="278">
        <v>164.63333333333333</v>
      </c>
      <c r="H88" s="278">
        <v>183.23333333333335</v>
      </c>
      <c r="I88" s="278">
        <v>189.16666666666669</v>
      </c>
      <c r="J88" s="278">
        <v>192.53333333333336</v>
      </c>
      <c r="K88" s="276">
        <v>185.8</v>
      </c>
      <c r="L88" s="276">
        <v>176.5</v>
      </c>
      <c r="M88" s="276">
        <v>11.746079999999999</v>
      </c>
    </row>
    <row r="89" spans="1:13" s="16" customFormat="1">
      <c r="A89" s="267">
        <v>79</v>
      </c>
      <c r="B89" s="276" t="s">
        <v>76</v>
      </c>
      <c r="C89" s="277">
        <v>409.4</v>
      </c>
      <c r="D89" s="278">
        <v>418.55</v>
      </c>
      <c r="E89" s="278">
        <v>397.1</v>
      </c>
      <c r="F89" s="278">
        <v>384.8</v>
      </c>
      <c r="G89" s="278">
        <v>363.35</v>
      </c>
      <c r="H89" s="278">
        <v>430.85</v>
      </c>
      <c r="I89" s="278">
        <v>452.29999999999995</v>
      </c>
      <c r="J89" s="278">
        <v>464.6</v>
      </c>
      <c r="K89" s="276">
        <v>440</v>
      </c>
      <c r="L89" s="276">
        <v>406.25</v>
      </c>
      <c r="M89" s="276">
        <v>71.482830000000007</v>
      </c>
    </row>
    <row r="90" spans="1:13" s="16" customFormat="1">
      <c r="A90" s="267">
        <v>80</v>
      </c>
      <c r="B90" s="276" t="s">
        <v>77</v>
      </c>
      <c r="C90" s="277">
        <v>96.3</v>
      </c>
      <c r="D90" s="278">
        <v>95.616666666666674</v>
      </c>
      <c r="E90" s="278">
        <v>93.583333333333343</v>
      </c>
      <c r="F90" s="278">
        <v>90.866666666666674</v>
      </c>
      <c r="G90" s="278">
        <v>88.833333333333343</v>
      </c>
      <c r="H90" s="278">
        <v>98.333333333333343</v>
      </c>
      <c r="I90" s="278">
        <v>100.36666666666667</v>
      </c>
      <c r="J90" s="278">
        <v>103.08333333333334</v>
      </c>
      <c r="K90" s="276">
        <v>97.65</v>
      </c>
      <c r="L90" s="276">
        <v>92.9</v>
      </c>
      <c r="M90" s="276">
        <v>190.71738999999999</v>
      </c>
    </row>
    <row r="91" spans="1:13" s="16" customFormat="1">
      <c r="A91" s="267">
        <v>81</v>
      </c>
      <c r="B91" s="276" t="s">
        <v>332</v>
      </c>
      <c r="C91" s="277">
        <v>481.1</v>
      </c>
      <c r="D91" s="278">
        <v>479.66666666666669</v>
      </c>
      <c r="E91" s="278">
        <v>474.33333333333337</v>
      </c>
      <c r="F91" s="278">
        <v>467.56666666666666</v>
      </c>
      <c r="G91" s="278">
        <v>462.23333333333335</v>
      </c>
      <c r="H91" s="278">
        <v>486.43333333333339</v>
      </c>
      <c r="I91" s="278">
        <v>491.76666666666677</v>
      </c>
      <c r="J91" s="278">
        <v>498.53333333333342</v>
      </c>
      <c r="K91" s="276">
        <v>485</v>
      </c>
      <c r="L91" s="276">
        <v>472.9</v>
      </c>
      <c r="M91" s="276">
        <v>5.8284000000000002</v>
      </c>
    </row>
    <row r="92" spans="1:13" s="16" customFormat="1">
      <c r="A92" s="267">
        <v>82</v>
      </c>
      <c r="B92" s="276" t="s">
        <v>333</v>
      </c>
      <c r="C92" s="277">
        <v>448.4</v>
      </c>
      <c r="D92" s="278">
        <v>454.98333333333329</v>
      </c>
      <c r="E92" s="278">
        <v>434.06666666666661</v>
      </c>
      <c r="F92" s="278">
        <v>419.73333333333329</v>
      </c>
      <c r="G92" s="278">
        <v>398.81666666666661</v>
      </c>
      <c r="H92" s="278">
        <v>469.31666666666661</v>
      </c>
      <c r="I92" s="278">
        <v>490.23333333333323</v>
      </c>
      <c r="J92" s="278">
        <v>504.56666666666661</v>
      </c>
      <c r="K92" s="276">
        <v>475.9</v>
      </c>
      <c r="L92" s="276">
        <v>440.65</v>
      </c>
      <c r="M92" s="276">
        <v>2.6851099999999999</v>
      </c>
    </row>
    <row r="93" spans="1:13" s="16" customFormat="1">
      <c r="A93" s="267">
        <v>83</v>
      </c>
      <c r="B93" s="276" t="s">
        <v>335</v>
      </c>
      <c r="C93" s="277">
        <v>289.8</v>
      </c>
      <c r="D93" s="278">
        <v>290.58333333333331</v>
      </c>
      <c r="E93" s="278">
        <v>285.86666666666662</v>
      </c>
      <c r="F93" s="278">
        <v>281.93333333333328</v>
      </c>
      <c r="G93" s="278">
        <v>277.21666666666658</v>
      </c>
      <c r="H93" s="278">
        <v>294.51666666666665</v>
      </c>
      <c r="I93" s="278">
        <v>299.23333333333335</v>
      </c>
      <c r="J93" s="278">
        <v>303.16666666666669</v>
      </c>
      <c r="K93" s="276">
        <v>295.3</v>
      </c>
      <c r="L93" s="276">
        <v>286.64999999999998</v>
      </c>
      <c r="M93" s="276">
        <v>1.5485</v>
      </c>
    </row>
    <row r="94" spans="1:13" s="16" customFormat="1">
      <c r="A94" s="267">
        <v>84</v>
      </c>
      <c r="B94" s="276" t="s">
        <v>329</v>
      </c>
      <c r="C94" s="277">
        <v>404.2</v>
      </c>
      <c r="D94" s="278">
        <v>402.73333333333329</v>
      </c>
      <c r="E94" s="278">
        <v>389.06666666666661</v>
      </c>
      <c r="F94" s="278">
        <v>373.93333333333334</v>
      </c>
      <c r="G94" s="278">
        <v>360.26666666666665</v>
      </c>
      <c r="H94" s="278">
        <v>417.86666666666656</v>
      </c>
      <c r="I94" s="278">
        <v>431.53333333333319</v>
      </c>
      <c r="J94" s="278">
        <v>446.66666666666652</v>
      </c>
      <c r="K94" s="276">
        <v>416.4</v>
      </c>
      <c r="L94" s="276">
        <v>387.6</v>
      </c>
      <c r="M94" s="276">
        <v>4.9591399999999997</v>
      </c>
    </row>
    <row r="95" spans="1:13" s="16" customFormat="1">
      <c r="A95" s="267">
        <v>85</v>
      </c>
      <c r="B95" s="276" t="s">
        <v>78</v>
      </c>
      <c r="C95" s="277">
        <v>112.9</v>
      </c>
      <c r="D95" s="278">
        <v>112.93333333333334</v>
      </c>
      <c r="E95" s="278">
        <v>111.96666666666667</v>
      </c>
      <c r="F95" s="278">
        <v>111.03333333333333</v>
      </c>
      <c r="G95" s="278">
        <v>110.06666666666666</v>
      </c>
      <c r="H95" s="278">
        <v>113.86666666666667</v>
      </c>
      <c r="I95" s="278">
        <v>114.83333333333334</v>
      </c>
      <c r="J95" s="278">
        <v>115.76666666666668</v>
      </c>
      <c r="K95" s="276">
        <v>113.9</v>
      </c>
      <c r="L95" s="276">
        <v>112</v>
      </c>
      <c r="M95" s="276">
        <v>7.5242100000000001</v>
      </c>
    </row>
    <row r="96" spans="1:13" s="16" customFormat="1">
      <c r="A96" s="267">
        <v>86</v>
      </c>
      <c r="B96" s="276" t="s">
        <v>330</v>
      </c>
      <c r="C96" s="277">
        <v>243.7</v>
      </c>
      <c r="D96" s="278">
        <v>245.21666666666667</v>
      </c>
      <c r="E96" s="278">
        <v>239.18333333333334</v>
      </c>
      <c r="F96" s="278">
        <v>234.66666666666666</v>
      </c>
      <c r="G96" s="278">
        <v>228.63333333333333</v>
      </c>
      <c r="H96" s="278">
        <v>249.73333333333335</v>
      </c>
      <c r="I96" s="278">
        <v>255.76666666666671</v>
      </c>
      <c r="J96" s="278">
        <v>260.28333333333336</v>
      </c>
      <c r="K96" s="276">
        <v>251.25</v>
      </c>
      <c r="L96" s="276">
        <v>240.7</v>
      </c>
      <c r="M96" s="276">
        <v>1.0297000000000001</v>
      </c>
    </row>
    <row r="97" spans="1:13" s="16" customFormat="1">
      <c r="A97" s="267">
        <v>87</v>
      </c>
      <c r="B97" s="276" t="s">
        <v>338</v>
      </c>
      <c r="C97" s="277">
        <v>468</v>
      </c>
      <c r="D97" s="278">
        <v>471.33333333333331</v>
      </c>
      <c r="E97" s="278">
        <v>462.66666666666663</v>
      </c>
      <c r="F97" s="278">
        <v>457.33333333333331</v>
      </c>
      <c r="G97" s="278">
        <v>448.66666666666663</v>
      </c>
      <c r="H97" s="278">
        <v>476.66666666666663</v>
      </c>
      <c r="I97" s="278">
        <v>485.33333333333326</v>
      </c>
      <c r="J97" s="278">
        <v>490.66666666666663</v>
      </c>
      <c r="K97" s="276">
        <v>480</v>
      </c>
      <c r="L97" s="276">
        <v>466</v>
      </c>
      <c r="M97" s="276">
        <v>7.5210600000000003</v>
      </c>
    </row>
    <row r="98" spans="1:13" s="16" customFormat="1">
      <c r="A98" s="267">
        <v>88</v>
      </c>
      <c r="B98" s="276" t="s">
        <v>336</v>
      </c>
      <c r="C98" s="277">
        <v>1115.25</v>
      </c>
      <c r="D98" s="278">
        <v>1120.3166666666666</v>
      </c>
      <c r="E98" s="278">
        <v>1096.6333333333332</v>
      </c>
      <c r="F98" s="278">
        <v>1078.0166666666667</v>
      </c>
      <c r="G98" s="278">
        <v>1054.3333333333333</v>
      </c>
      <c r="H98" s="278">
        <v>1138.9333333333332</v>
      </c>
      <c r="I98" s="278">
        <v>1162.6166666666666</v>
      </c>
      <c r="J98" s="278">
        <v>1181.2333333333331</v>
      </c>
      <c r="K98" s="276">
        <v>1144</v>
      </c>
      <c r="L98" s="276">
        <v>1101.7</v>
      </c>
      <c r="M98" s="276">
        <v>1.3849</v>
      </c>
    </row>
    <row r="99" spans="1:13" s="16" customFormat="1">
      <c r="A99" s="267">
        <v>89</v>
      </c>
      <c r="B99" s="276" t="s">
        <v>337</v>
      </c>
      <c r="C99" s="277">
        <v>11.85</v>
      </c>
      <c r="D99" s="278">
        <v>11.766666666666666</v>
      </c>
      <c r="E99" s="278">
        <v>11.583333333333332</v>
      </c>
      <c r="F99" s="278">
        <v>11.316666666666666</v>
      </c>
      <c r="G99" s="278">
        <v>11.133333333333333</v>
      </c>
      <c r="H99" s="278">
        <v>12.033333333333331</v>
      </c>
      <c r="I99" s="278">
        <v>12.216666666666665</v>
      </c>
      <c r="J99" s="278">
        <v>12.483333333333331</v>
      </c>
      <c r="K99" s="276">
        <v>11.95</v>
      </c>
      <c r="L99" s="276">
        <v>11.5</v>
      </c>
      <c r="M99" s="276">
        <v>48.805950000000003</v>
      </c>
    </row>
    <row r="100" spans="1:13" s="16" customFormat="1">
      <c r="A100" s="267">
        <v>90</v>
      </c>
      <c r="B100" s="276" t="s">
        <v>339</v>
      </c>
      <c r="C100" s="277">
        <v>185.2</v>
      </c>
      <c r="D100" s="278">
        <v>185.1</v>
      </c>
      <c r="E100" s="278">
        <v>182.2</v>
      </c>
      <c r="F100" s="278">
        <v>179.2</v>
      </c>
      <c r="G100" s="278">
        <v>176.29999999999998</v>
      </c>
      <c r="H100" s="278">
        <v>188.1</v>
      </c>
      <c r="I100" s="278">
        <v>191.00000000000003</v>
      </c>
      <c r="J100" s="278">
        <v>194</v>
      </c>
      <c r="K100" s="276">
        <v>188</v>
      </c>
      <c r="L100" s="276">
        <v>182.1</v>
      </c>
      <c r="M100" s="276">
        <v>3.3431899999999999</v>
      </c>
    </row>
    <row r="101" spans="1:13">
      <c r="A101" s="267">
        <v>91</v>
      </c>
      <c r="B101" s="276" t="s">
        <v>80</v>
      </c>
      <c r="C101" s="277">
        <v>310.05</v>
      </c>
      <c r="D101" s="278">
        <v>311.36666666666667</v>
      </c>
      <c r="E101" s="278">
        <v>306.83333333333337</v>
      </c>
      <c r="F101" s="278">
        <v>303.61666666666667</v>
      </c>
      <c r="G101" s="278">
        <v>299.08333333333337</v>
      </c>
      <c r="H101" s="278">
        <v>314.58333333333337</v>
      </c>
      <c r="I101" s="278">
        <v>319.11666666666667</v>
      </c>
      <c r="J101" s="278">
        <v>322.33333333333337</v>
      </c>
      <c r="K101" s="276">
        <v>315.89999999999998</v>
      </c>
      <c r="L101" s="276">
        <v>308.14999999999998</v>
      </c>
      <c r="M101" s="276">
        <v>4.5686099999999996</v>
      </c>
    </row>
    <row r="102" spans="1:13">
      <c r="A102" s="267">
        <v>92</v>
      </c>
      <c r="B102" s="276" t="s">
        <v>340</v>
      </c>
      <c r="C102" s="277">
        <v>2700.5</v>
      </c>
      <c r="D102" s="278">
        <v>2747.1666666666665</v>
      </c>
      <c r="E102" s="278">
        <v>2653.333333333333</v>
      </c>
      <c r="F102" s="278">
        <v>2606.1666666666665</v>
      </c>
      <c r="G102" s="278">
        <v>2512.333333333333</v>
      </c>
      <c r="H102" s="278">
        <v>2794.333333333333</v>
      </c>
      <c r="I102" s="278">
        <v>2888.1666666666661</v>
      </c>
      <c r="J102" s="278">
        <v>2935.333333333333</v>
      </c>
      <c r="K102" s="276">
        <v>2841</v>
      </c>
      <c r="L102" s="276">
        <v>2700</v>
      </c>
      <c r="M102" s="276">
        <v>0.12511</v>
      </c>
    </row>
    <row r="103" spans="1:13">
      <c r="A103" s="267">
        <v>93</v>
      </c>
      <c r="B103" s="276" t="s">
        <v>81</v>
      </c>
      <c r="C103" s="277">
        <v>584.45000000000005</v>
      </c>
      <c r="D103" s="278">
        <v>588.31666666666672</v>
      </c>
      <c r="E103" s="278">
        <v>577.63333333333344</v>
      </c>
      <c r="F103" s="278">
        <v>570.81666666666672</v>
      </c>
      <c r="G103" s="278">
        <v>560.13333333333344</v>
      </c>
      <c r="H103" s="278">
        <v>595.13333333333344</v>
      </c>
      <c r="I103" s="278">
        <v>605.81666666666661</v>
      </c>
      <c r="J103" s="278">
        <v>612.63333333333344</v>
      </c>
      <c r="K103" s="276">
        <v>599</v>
      </c>
      <c r="L103" s="276">
        <v>581.5</v>
      </c>
      <c r="M103" s="276">
        <v>1.4501900000000001</v>
      </c>
    </row>
    <row r="104" spans="1:13">
      <c r="A104" s="267">
        <v>94</v>
      </c>
      <c r="B104" s="276" t="s">
        <v>334</v>
      </c>
      <c r="C104" s="277">
        <v>250.8</v>
      </c>
      <c r="D104" s="278">
        <v>250.11666666666667</v>
      </c>
      <c r="E104" s="278">
        <v>247.83333333333334</v>
      </c>
      <c r="F104" s="278">
        <v>244.86666666666667</v>
      </c>
      <c r="G104" s="278">
        <v>242.58333333333334</v>
      </c>
      <c r="H104" s="278">
        <v>253.08333333333334</v>
      </c>
      <c r="I104" s="278">
        <v>255.36666666666665</v>
      </c>
      <c r="J104" s="278">
        <v>258.33333333333337</v>
      </c>
      <c r="K104" s="276">
        <v>252.4</v>
      </c>
      <c r="L104" s="276">
        <v>247.15</v>
      </c>
      <c r="M104" s="276">
        <v>2.4340999999999999</v>
      </c>
    </row>
    <row r="105" spans="1:13">
      <c r="A105" s="267">
        <v>95</v>
      </c>
      <c r="B105" s="276" t="s">
        <v>342</v>
      </c>
      <c r="C105" s="277">
        <v>171.35</v>
      </c>
      <c r="D105" s="278">
        <v>169.78333333333333</v>
      </c>
      <c r="E105" s="278">
        <v>167.56666666666666</v>
      </c>
      <c r="F105" s="278">
        <v>163.78333333333333</v>
      </c>
      <c r="G105" s="278">
        <v>161.56666666666666</v>
      </c>
      <c r="H105" s="278">
        <v>173.56666666666666</v>
      </c>
      <c r="I105" s="278">
        <v>175.7833333333333</v>
      </c>
      <c r="J105" s="278">
        <v>179.56666666666666</v>
      </c>
      <c r="K105" s="276">
        <v>172</v>
      </c>
      <c r="L105" s="276">
        <v>166</v>
      </c>
      <c r="M105" s="276">
        <v>10.663500000000001</v>
      </c>
    </row>
    <row r="106" spans="1:13">
      <c r="A106" s="267">
        <v>96</v>
      </c>
      <c r="B106" s="276" t="s">
        <v>343</v>
      </c>
      <c r="C106" s="277">
        <v>77.7</v>
      </c>
      <c r="D106" s="278">
        <v>77.183333333333337</v>
      </c>
      <c r="E106" s="278">
        <v>76.01666666666668</v>
      </c>
      <c r="F106" s="278">
        <v>74.333333333333343</v>
      </c>
      <c r="G106" s="278">
        <v>73.166666666666686</v>
      </c>
      <c r="H106" s="278">
        <v>78.866666666666674</v>
      </c>
      <c r="I106" s="278">
        <v>80.033333333333331</v>
      </c>
      <c r="J106" s="278">
        <v>81.716666666666669</v>
      </c>
      <c r="K106" s="276">
        <v>78.349999999999994</v>
      </c>
      <c r="L106" s="276">
        <v>75.5</v>
      </c>
      <c r="M106" s="276">
        <v>8.7827099999999998</v>
      </c>
    </row>
    <row r="107" spans="1:13">
      <c r="A107" s="267">
        <v>97</v>
      </c>
      <c r="B107" s="276" t="s">
        <v>82</v>
      </c>
      <c r="C107" s="277">
        <v>312.5</v>
      </c>
      <c r="D107" s="278">
        <v>312.90000000000003</v>
      </c>
      <c r="E107" s="278">
        <v>303.35000000000008</v>
      </c>
      <c r="F107" s="278">
        <v>294.20000000000005</v>
      </c>
      <c r="G107" s="278">
        <v>284.65000000000009</v>
      </c>
      <c r="H107" s="278">
        <v>322.05000000000007</v>
      </c>
      <c r="I107" s="278">
        <v>331.6</v>
      </c>
      <c r="J107" s="278">
        <v>340.75000000000006</v>
      </c>
      <c r="K107" s="276">
        <v>322.45</v>
      </c>
      <c r="L107" s="276">
        <v>303.75</v>
      </c>
      <c r="M107" s="276">
        <v>72.538110000000003</v>
      </c>
    </row>
    <row r="108" spans="1:13">
      <c r="A108" s="267">
        <v>98</v>
      </c>
      <c r="B108" s="284" t="s">
        <v>344</v>
      </c>
      <c r="C108" s="277">
        <v>409.3</v>
      </c>
      <c r="D108" s="278">
        <v>411.58333333333331</v>
      </c>
      <c r="E108" s="278">
        <v>399.41666666666663</v>
      </c>
      <c r="F108" s="278">
        <v>389.5333333333333</v>
      </c>
      <c r="G108" s="278">
        <v>377.36666666666662</v>
      </c>
      <c r="H108" s="278">
        <v>421.46666666666664</v>
      </c>
      <c r="I108" s="278">
        <v>433.63333333333327</v>
      </c>
      <c r="J108" s="278">
        <v>443.51666666666665</v>
      </c>
      <c r="K108" s="276">
        <v>423.75</v>
      </c>
      <c r="L108" s="276">
        <v>401.7</v>
      </c>
      <c r="M108" s="276">
        <v>1.59053</v>
      </c>
    </row>
    <row r="109" spans="1:13">
      <c r="A109" s="267">
        <v>99</v>
      </c>
      <c r="B109" s="276" t="s">
        <v>83</v>
      </c>
      <c r="C109" s="277">
        <v>717.3</v>
      </c>
      <c r="D109" s="278">
        <v>731.19999999999993</v>
      </c>
      <c r="E109" s="278">
        <v>692.59999999999991</v>
      </c>
      <c r="F109" s="278">
        <v>667.9</v>
      </c>
      <c r="G109" s="278">
        <v>629.29999999999995</v>
      </c>
      <c r="H109" s="278">
        <v>755.89999999999986</v>
      </c>
      <c r="I109" s="278">
        <v>794.5</v>
      </c>
      <c r="J109" s="278">
        <v>819.19999999999982</v>
      </c>
      <c r="K109" s="276">
        <v>769.8</v>
      </c>
      <c r="L109" s="276">
        <v>706.5</v>
      </c>
      <c r="M109" s="276">
        <v>225.58439999999999</v>
      </c>
    </row>
    <row r="110" spans="1:13">
      <c r="A110" s="267">
        <v>100</v>
      </c>
      <c r="B110" s="276" t="s">
        <v>84</v>
      </c>
      <c r="C110" s="277">
        <v>124.8</v>
      </c>
      <c r="D110" s="278">
        <v>123.73333333333333</v>
      </c>
      <c r="E110" s="278">
        <v>122.06666666666666</v>
      </c>
      <c r="F110" s="278">
        <v>119.33333333333333</v>
      </c>
      <c r="G110" s="278">
        <v>117.66666666666666</v>
      </c>
      <c r="H110" s="278">
        <v>126.46666666666667</v>
      </c>
      <c r="I110" s="278">
        <v>128.13333333333333</v>
      </c>
      <c r="J110" s="278">
        <v>130.86666666666667</v>
      </c>
      <c r="K110" s="276">
        <v>125.4</v>
      </c>
      <c r="L110" s="276">
        <v>121</v>
      </c>
      <c r="M110" s="276">
        <v>158.08417</v>
      </c>
    </row>
    <row r="111" spans="1:13">
      <c r="A111" s="267">
        <v>101</v>
      </c>
      <c r="B111" s="276" t="s">
        <v>345</v>
      </c>
      <c r="C111" s="277">
        <v>334.75</v>
      </c>
      <c r="D111" s="278">
        <v>335.90000000000003</v>
      </c>
      <c r="E111" s="278">
        <v>332.30000000000007</v>
      </c>
      <c r="F111" s="278">
        <v>329.85</v>
      </c>
      <c r="G111" s="278">
        <v>326.25000000000006</v>
      </c>
      <c r="H111" s="278">
        <v>338.35000000000008</v>
      </c>
      <c r="I111" s="278">
        <v>341.9500000000001</v>
      </c>
      <c r="J111" s="278">
        <v>344.40000000000009</v>
      </c>
      <c r="K111" s="276">
        <v>339.5</v>
      </c>
      <c r="L111" s="276">
        <v>333.45</v>
      </c>
      <c r="M111" s="276">
        <v>1.6715</v>
      </c>
    </row>
    <row r="112" spans="1:13">
      <c r="A112" s="267">
        <v>102</v>
      </c>
      <c r="B112" s="276" t="s">
        <v>3634</v>
      </c>
      <c r="C112" s="277">
        <v>2223.9</v>
      </c>
      <c r="D112" s="278">
        <v>2260.1999999999998</v>
      </c>
      <c r="E112" s="278">
        <v>2174.3999999999996</v>
      </c>
      <c r="F112" s="278">
        <v>2124.8999999999996</v>
      </c>
      <c r="G112" s="278">
        <v>2039.0999999999995</v>
      </c>
      <c r="H112" s="278">
        <v>2309.6999999999998</v>
      </c>
      <c r="I112" s="278">
        <v>2395.5</v>
      </c>
      <c r="J112" s="278">
        <v>2445</v>
      </c>
      <c r="K112" s="276">
        <v>2346</v>
      </c>
      <c r="L112" s="276">
        <v>2210.6999999999998</v>
      </c>
      <c r="M112" s="276">
        <v>7.5860599999999998</v>
      </c>
    </row>
    <row r="113" spans="1:13">
      <c r="A113" s="267">
        <v>103</v>
      </c>
      <c r="B113" s="276" t="s">
        <v>85</v>
      </c>
      <c r="C113" s="277">
        <v>1467.5</v>
      </c>
      <c r="D113" s="278">
        <v>1483.5</v>
      </c>
      <c r="E113" s="278">
        <v>1447.75</v>
      </c>
      <c r="F113" s="278">
        <v>1428</v>
      </c>
      <c r="G113" s="278">
        <v>1392.25</v>
      </c>
      <c r="H113" s="278">
        <v>1503.25</v>
      </c>
      <c r="I113" s="278">
        <v>1539</v>
      </c>
      <c r="J113" s="278">
        <v>1558.75</v>
      </c>
      <c r="K113" s="276">
        <v>1519.25</v>
      </c>
      <c r="L113" s="276">
        <v>1463.75</v>
      </c>
      <c r="M113" s="276">
        <v>10.403090000000001</v>
      </c>
    </row>
    <row r="114" spans="1:13">
      <c r="A114" s="267">
        <v>104</v>
      </c>
      <c r="B114" s="276" t="s">
        <v>86</v>
      </c>
      <c r="C114" s="277">
        <v>388.1</v>
      </c>
      <c r="D114" s="278">
        <v>385.36666666666662</v>
      </c>
      <c r="E114" s="278">
        <v>381.33333333333326</v>
      </c>
      <c r="F114" s="278">
        <v>374.56666666666666</v>
      </c>
      <c r="G114" s="278">
        <v>370.5333333333333</v>
      </c>
      <c r="H114" s="278">
        <v>392.13333333333321</v>
      </c>
      <c r="I114" s="278">
        <v>396.16666666666663</v>
      </c>
      <c r="J114" s="278">
        <v>402.93333333333317</v>
      </c>
      <c r="K114" s="276">
        <v>389.4</v>
      </c>
      <c r="L114" s="276">
        <v>378.6</v>
      </c>
      <c r="M114" s="276">
        <v>24.578890000000001</v>
      </c>
    </row>
    <row r="115" spans="1:13">
      <c r="A115" s="267">
        <v>105</v>
      </c>
      <c r="B115" s="276" t="s">
        <v>236</v>
      </c>
      <c r="C115" s="277">
        <v>719.05</v>
      </c>
      <c r="D115" s="278">
        <v>733.15</v>
      </c>
      <c r="E115" s="278">
        <v>699.84999999999991</v>
      </c>
      <c r="F115" s="278">
        <v>680.65</v>
      </c>
      <c r="G115" s="278">
        <v>647.34999999999991</v>
      </c>
      <c r="H115" s="278">
        <v>752.34999999999991</v>
      </c>
      <c r="I115" s="278">
        <v>785.64999999999986</v>
      </c>
      <c r="J115" s="278">
        <v>804.84999999999991</v>
      </c>
      <c r="K115" s="276">
        <v>766.45</v>
      </c>
      <c r="L115" s="276">
        <v>713.95</v>
      </c>
      <c r="M115" s="276">
        <v>4.1069599999999999</v>
      </c>
    </row>
    <row r="116" spans="1:13">
      <c r="A116" s="267">
        <v>106</v>
      </c>
      <c r="B116" s="276" t="s">
        <v>346</v>
      </c>
      <c r="C116" s="277">
        <v>699.4</v>
      </c>
      <c r="D116" s="278">
        <v>707.55000000000007</v>
      </c>
      <c r="E116" s="278">
        <v>676.85000000000014</v>
      </c>
      <c r="F116" s="278">
        <v>654.30000000000007</v>
      </c>
      <c r="G116" s="278">
        <v>623.60000000000014</v>
      </c>
      <c r="H116" s="278">
        <v>730.10000000000014</v>
      </c>
      <c r="I116" s="278">
        <v>760.80000000000018</v>
      </c>
      <c r="J116" s="278">
        <v>783.35000000000014</v>
      </c>
      <c r="K116" s="276">
        <v>738.25</v>
      </c>
      <c r="L116" s="276">
        <v>685</v>
      </c>
      <c r="M116" s="276">
        <v>1.33074</v>
      </c>
    </row>
    <row r="117" spans="1:13">
      <c r="A117" s="267">
        <v>107</v>
      </c>
      <c r="B117" s="276" t="s">
        <v>331</v>
      </c>
      <c r="C117" s="277">
        <v>1965.1</v>
      </c>
      <c r="D117" s="278">
        <v>1967.8333333333333</v>
      </c>
      <c r="E117" s="278">
        <v>1947.2666666666664</v>
      </c>
      <c r="F117" s="278">
        <v>1929.4333333333332</v>
      </c>
      <c r="G117" s="278">
        <v>1908.8666666666663</v>
      </c>
      <c r="H117" s="278">
        <v>1985.6666666666665</v>
      </c>
      <c r="I117" s="278">
        <v>2006.2333333333336</v>
      </c>
      <c r="J117" s="278">
        <v>2024.0666666666666</v>
      </c>
      <c r="K117" s="276">
        <v>1988.4</v>
      </c>
      <c r="L117" s="276">
        <v>1950</v>
      </c>
      <c r="M117" s="276">
        <v>0.28614000000000001</v>
      </c>
    </row>
    <row r="118" spans="1:13">
      <c r="A118" s="267">
        <v>108</v>
      </c>
      <c r="B118" s="276" t="s">
        <v>237</v>
      </c>
      <c r="C118" s="277">
        <v>297.25</v>
      </c>
      <c r="D118" s="278">
        <v>296.98333333333335</v>
      </c>
      <c r="E118" s="278">
        <v>291.36666666666667</v>
      </c>
      <c r="F118" s="278">
        <v>285.48333333333335</v>
      </c>
      <c r="G118" s="278">
        <v>279.86666666666667</v>
      </c>
      <c r="H118" s="278">
        <v>302.86666666666667</v>
      </c>
      <c r="I118" s="278">
        <v>308.48333333333335</v>
      </c>
      <c r="J118" s="278">
        <v>314.36666666666667</v>
      </c>
      <c r="K118" s="276">
        <v>302.60000000000002</v>
      </c>
      <c r="L118" s="276">
        <v>291.10000000000002</v>
      </c>
      <c r="M118" s="276">
        <v>625.66030999999998</v>
      </c>
    </row>
    <row r="119" spans="1:13">
      <c r="A119" s="267">
        <v>109</v>
      </c>
      <c r="B119" s="276" t="s">
        <v>2995</v>
      </c>
      <c r="C119" s="277">
        <v>256.10000000000002</v>
      </c>
      <c r="D119" s="278">
        <v>258.65000000000003</v>
      </c>
      <c r="E119" s="278">
        <v>248.90000000000009</v>
      </c>
      <c r="F119" s="278">
        <v>241.70000000000005</v>
      </c>
      <c r="G119" s="278">
        <v>231.9500000000001</v>
      </c>
      <c r="H119" s="278">
        <v>265.85000000000008</v>
      </c>
      <c r="I119" s="278">
        <v>275.59999999999997</v>
      </c>
      <c r="J119" s="278">
        <v>282.80000000000007</v>
      </c>
      <c r="K119" s="276">
        <v>268.39999999999998</v>
      </c>
      <c r="L119" s="276">
        <v>251.45</v>
      </c>
      <c r="M119" s="276">
        <v>3.1964899999999998</v>
      </c>
    </row>
    <row r="120" spans="1:13">
      <c r="A120" s="267">
        <v>110</v>
      </c>
      <c r="B120" s="276" t="s">
        <v>235</v>
      </c>
      <c r="C120" s="277">
        <v>183.75</v>
      </c>
      <c r="D120" s="278">
        <v>182.68333333333331</v>
      </c>
      <c r="E120" s="278">
        <v>178.41666666666663</v>
      </c>
      <c r="F120" s="278">
        <v>173.08333333333331</v>
      </c>
      <c r="G120" s="278">
        <v>168.81666666666663</v>
      </c>
      <c r="H120" s="278">
        <v>188.01666666666662</v>
      </c>
      <c r="I120" s="278">
        <v>192.28333333333333</v>
      </c>
      <c r="J120" s="278">
        <v>197.61666666666662</v>
      </c>
      <c r="K120" s="276">
        <v>186.95</v>
      </c>
      <c r="L120" s="276">
        <v>177.35</v>
      </c>
      <c r="M120" s="276">
        <v>49.503880000000002</v>
      </c>
    </row>
    <row r="121" spans="1:13">
      <c r="A121" s="267">
        <v>111</v>
      </c>
      <c r="B121" s="276" t="s">
        <v>87</v>
      </c>
      <c r="C121" s="277">
        <v>454.55</v>
      </c>
      <c r="D121" s="278">
        <v>457.48333333333329</v>
      </c>
      <c r="E121" s="278">
        <v>449.46666666666658</v>
      </c>
      <c r="F121" s="278">
        <v>444.38333333333327</v>
      </c>
      <c r="G121" s="278">
        <v>436.36666666666656</v>
      </c>
      <c r="H121" s="278">
        <v>462.56666666666661</v>
      </c>
      <c r="I121" s="278">
        <v>470.58333333333337</v>
      </c>
      <c r="J121" s="278">
        <v>475.66666666666663</v>
      </c>
      <c r="K121" s="276">
        <v>465.5</v>
      </c>
      <c r="L121" s="276">
        <v>452.4</v>
      </c>
      <c r="M121" s="276">
        <v>7.0697900000000002</v>
      </c>
    </row>
    <row r="122" spans="1:13">
      <c r="A122" s="267">
        <v>112</v>
      </c>
      <c r="B122" s="276" t="s">
        <v>347</v>
      </c>
      <c r="C122" s="277">
        <v>419.95</v>
      </c>
      <c r="D122" s="278">
        <v>419.15000000000003</v>
      </c>
      <c r="E122" s="278">
        <v>413.60000000000008</v>
      </c>
      <c r="F122" s="278">
        <v>407.25000000000006</v>
      </c>
      <c r="G122" s="278">
        <v>401.7000000000001</v>
      </c>
      <c r="H122" s="278">
        <v>425.50000000000006</v>
      </c>
      <c r="I122" s="278">
        <v>431.05</v>
      </c>
      <c r="J122" s="278">
        <v>437.40000000000003</v>
      </c>
      <c r="K122" s="276">
        <v>424.7</v>
      </c>
      <c r="L122" s="276">
        <v>412.8</v>
      </c>
      <c r="M122" s="276">
        <v>4.8867200000000004</v>
      </c>
    </row>
    <row r="123" spans="1:13">
      <c r="A123" s="267">
        <v>113</v>
      </c>
      <c r="B123" s="276" t="s">
        <v>88</v>
      </c>
      <c r="C123" s="277">
        <v>515</v>
      </c>
      <c r="D123" s="278">
        <v>518.9</v>
      </c>
      <c r="E123" s="278">
        <v>507.9</v>
      </c>
      <c r="F123" s="278">
        <v>500.8</v>
      </c>
      <c r="G123" s="278">
        <v>489.8</v>
      </c>
      <c r="H123" s="278">
        <v>526</v>
      </c>
      <c r="I123" s="278">
        <v>537</v>
      </c>
      <c r="J123" s="278">
        <v>544.09999999999991</v>
      </c>
      <c r="K123" s="276">
        <v>529.9</v>
      </c>
      <c r="L123" s="276">
        <v>511.8</v>
      </c>
      <c r="M123" s="276">
        <v>48.476140000000001</v>
      </c>
    </row>
    <row r="124" spans="1:13">
      <c r="A124" s="267">
        <v>114</v>
      </c>
      <c r="B124" s="276" t="s">
        <v>238</v>
      </c>
      <c r="C124" s="277">
        <v>909.5</v>
      </c>
      <c r="D124" s="278">
        <v>911.48333333333323</v>
      </c>
      <c r="E124" s="278">
        <v>893.01666666666642</v>
      </c>
      <c r="F124" s="278">
        <v>876.53333333333319</v>
      </c>
      <c r="G124" s="278">
        <v>858.06666666666638</v>
      </c>
      <c r="H124" s="278">
        <v>927.96666666666647</v>
      </c>
      <c r="I124" s="278">
        <v>946.43333333333339</v>
      </c>
      <c r="J124" s="278">
        <v>962.91666666666652</v>
      </c>
      <c r="K124" s="276">
        <v>929.95</v>
      </c>
      <c r="L124" s="276">
        <v>895</v>
      </c>
      <c r="M124" s="276">
        <v>3.3902700000000001</v>
      </c>
    </row>
    <row r="125" spans="1:13">
      <c r="A125" s="267">
        <v>115</v>
      </c>
      <c r="B125" s="276" t="s">
        <v>348</v>
      </c>
      <c r="C125" s="277">
        <v>76.3</v>
      </c>
      <c r="D125" s="278">
        <v>76.100000000000009</v>
      </c>
      <c r="E125" s="278">
        <v>75.200000000000017</v>
      </c>
      <c r="F125" s="278">
        <v>74.100000000000009</v>
      </c>
      <c r="G125" s="278">
        <v>73.200000000000017</v>
      </c>
      <c r="H125" s="278">
        <v>77.200000000000017</v>
      </c>
      <c r="I125" s="278">
        <v>78.100000000000023</v>
      </c>
      <c r="J125" s="278">
        <v>79.200000000000017</v>
      </c>
      <c r="K125" s="276">
        <v>77</v>
      </c>
      <c r="L125" s="276">
        <v>75</v>
      </c>
      <c r="M125" s="276">
        <v>0.93676999999999999</v>
      </c>
    </row>
    <row r="126" spans="1:13">
      <c r="A126" s="267">
        <v>116</v>
      </c>
      <c r="B126" s="276" t="s">
        <v>355</v>
      </c>
      <c r="C126" s="277">
        <v>349.9</v>
      </c>
      <c r="D126" s="278">
        <v>347.9666666666667</v>
      </c>
      <c r="E126" s="278">
        <v>342.18333333333339</v>
      </c>
      <c r="F126" s="278">
        <v>334.4666666666667</v>
      </c>
      <c r="G126" s="278">
        <v>328.68333333333339</v>
      </c>
      <c r="H126" s="278">
        <v>355.68333333333339</v>
      </c>
      <c r="I126" s="278">
        <v>361.4666666666667</v>
      </c>
      <c r="J126" s="278">
        <v>369.18333333333339</v>
      </c>
      <c r="K126" s="276">
        <v>353.75</v>
      </c>
      <c r="L126" s="276">
        <v>340.25</v>
      </c>
      <c r="M126" s="276">
        <v>1.24695</v>
      </c>
    </row>
    <row r="127" spans="1:13">
      <c r="A127" s="267">
        <v>117</v>
      </c>
      <c r="B127" s="276" t="s">
        <v>356</v>
      </c>
      <c r="C127" s="277">
        <v>134.85</v>
      </c>
      <c r="D127" s="278">
        <v>137.5</v>
      </c>
      <c r="E127" s="278">
        <v>131.35</v>
      </c>
      <c r="F127" s="278">
        <v>127.85</v>
      </c>
      <c r="G127" s="278">
        <v>121.69999999999999</v>
      </c>
      <c r="H127" s="278">
        <v>141</v>
      </c>
      <c r="I127" s="278">
        <v>147.14999999999998</v>
      </c>
      <c r="J127" s="278">
        <v>150.65</v>
      </c>
      <c r="K127" s="276">
        <v>143.65</v>
      </c>
      <c r="L127" s="276">
        <v>134</v>
      </c>
      <c r="M127" s="276">
        <v>4.4931599999999996</v>
      </c>
    </row>
    <row r="128" spans="1:13">
      <c r="A128" s="267">
        <v>118</v>
      </c>
      <c r="B128" s="276" t="s">
        <v>349</v>
      </c>
      <c r="C128" s="277">
        <v>91.05</v>
      </c>
      <c r="D128" s="278">
        <v>90.716666666666654</v>
      </c>
      <c r="E128" s="278">
        <v>89.583333333333314</v>
      </c>
      <c r="F128" s="278">
        <v>88.11666666666666</v>
      </c>
      <c r="G128" s="278">
        <v>86.98333333333332</v>
      </c>
      <c r="H128" s="278">
        <v>92.183333333333309</v>
      </c>
      <c r="I128" s="278">
        <v>93.316666666666663</v>
      </c>
      <c r="J128" s="278">
        <v>94.783333333333303</v>
      </c>
      <c r="K128" s="276">
        <v>91.85</v>
      </c>
      <c r="L128" s="276">
        <v>89.25</v>
      </c>
      <c r="M128" s="276">
        <v>37.633870000000002</v>
      </c>
    </row>
    <row r="129" spans="1:13">
      <c r="A129" s="267">
        <v>119</v>
      </c>
      <c r="B129" s="276" t="s">
        <v>350</v>
      </c>
      <c r="C129" s="277">
        <v>323.2</v>
      </c>
      <c r="D129" s="278">
        <v>323.23333333333329</v>
      </c>
      <c r="E129" s="278">
        <v>320.11666666666656</v>
      </c>
      <c r="F129" s="278">
        <v>317.03333333333325</v>
      </c>
      <c r="G129" s="278">
        <v>313.91666666666652</v>
      </c>
      <c r="H129" s="278">
        <v>326.31666666666661</v>
      </c>
      <c r="I129" s="278">
        <v>329.43333333333328</v>
      </c>
      <c r="J129" s="278">
        <v>332.51666666666665</v>
      </c>
      <c r="K129" s="276">
        <v>326.35000000000002</v>
      </c>
      <c r="L129" s="276">
        <v>320.14999999999998</v>
      </c>
      <c r="M129" s="276">
        <v>1.25145</v>
      </c>
    </row>
    <row r="130" spans="1:13">
      <c r="A130" s="267">
        <v>120</v>
      </c>
      <c r="B130" s="276" t="s">
        <v>351</v>
      </c>
      <c r="C130" s="277">
        <v>785.05</v>
      </c>
      <c r="D130" s="278">
        <v>786.19999999999993</v>
      </c>
      <c r="E130" s="278">
        <v>773.89999999999986</v>
      </c>
      <c r="F130" s="278">
        <v>762.74999999999989</v>
      </c>
      <c r="G130" s="278">
        <v>750.44999999999982</v>
      </c>
      <c r="H130" s="278">
        <v>797.34999999999991</v>
      </c>
      <c r="I130" s="278">
        <v>809.64999999999986</v>
      </c>
      <c r="J130" s="278">
        <v>820.8</v>
      </c>
      <c r="K130" s="276">
        <v>798.5</v>
      </c>
      <c r="L130" s="276">
        <v>775.05</v>
      </c>
      <c r="M130" s="276">
        <v>9.7939399999999992</v>
      </c>
    </row>
    <row r="131" spans="1:13">
      <c r="A131" s="267">
        <v>121</v>
      </c>
      <c r="B131" s="276" t="s">
        <v>352</v>
      </c>
      <c r="C131" s="277">
        <v>120.05</v>
      </c>
      <c r="D131" s="278">
        <v>120.08333333333333</v>
      </c>
      <c r="E131" s="278">
        <v>116.56666666666666</v>
      </c>
      <c r="F131" s="278">
        <v>113.08333333333333</v>
      </c>
      <c r="G131" s="278">
        <v>109.56666666666666</v>
      </c>
      <c r="H131" s="278">
        <v>123.56666666666666</v>
      </c>
      <c r="I131" s="278">
        <v>127.08333333333334</v>
      </c>
      <c r="J131" s="278">
        <v>130.56666666666666</v>
      </c>
      <c r="K131" s="276">
        <v>123.6</v>
      </c>
      <c r="L131" s="276">
        <v>116.6</v>
      </c>
      <c r="M131" s="276">
        <v>78.217600000000004</v>
      </c>
    </row>
    <row r="132" spans="1:13">
      <c r="A132" s="267">
        <v>122</v>
      </c>
      <c r="B132" s="276" t="s">
        <v>1220</v>
      </c>
      <c r="C132" s="277">
        <v>713.6</v>
      </c>
      <c r="D132" s="278">
        <v>715.28333333333342</v>
      </c>
      <c r="E132" s="278">
        <v>708.36666666666679</v>
      </c>
      <c r="F132" s="278">
        <v>703.13333333333333</v>
      </c>
      <c r="G132" s="278">
        <v>696.2166666666667</v>
      </c>
      <c r="H132" s="278">
        <v>720.51666666666688</v>
      </c>
      <c r="I132" s="278">
        <v>727.43333333333362</v>
      </c>
      <c r="J132" s="278">
        <v>732.66666666666697</v>
      </c>
      <c r="K132" s="276">
        <v>722.2</v>
      </c>
      <c r="L132" s="276">
        <v>710.05</v>
      </c>
      <c r="M132" s="276">
        <v>0.34583999999999998</v>
      </c>
    </row>
    <row r="133" spans="1:13">
      <c r="A133" s="267">
        <v>123</v>
      </c>
      <c r="B133" s="276" t="s">
        <v>90</v>
      </c>
      <c r="C133" s="277">
        <v>10.8</v>
      </c>
      <c r="D133" s="278">
        <v>11.016666666666666</v>
      </c>
      <c r="E133" s="278">
        <v>10.483333333333331</v>
      </c>
      <c r="F133" s="278">
        <v>10.166666666666664</v>
      </c>
      <c r="G133" s="278">
        <v>9.6333333333333293</v>
      </c>
      <c r="H133" s="278">
        <v>11.333333333333332</v>
      </c>
      <c r="I133" s="278">
        <v>11.866666666666667</v>
      </c>
      <c r="J133" s="278">
        <v>12.183333333333334</v>
      </c>
      <c r="K133" s="276">
        <v>11.55</v>
      </c>
      <c r="L133" s="276">
        <v>10.7</v>
      </c>
      <c r="M133" s="276">
        <v>72.139240000000001</v>
      </c>
    </row>
    <row r="134" spans="1:13">
      <c r="A134" s="267">
        <v>124</v>
      </c>
      <c r="B134" s="276" t="s">
        <v>91</v>
      </c>
      <c r="C134" s="277">
        <v>3263.4</v>
      </c>
      <c r="D134" s="278">
        <v>3308.7166666666667</v>
      </c>
      <c r="E134" s="278">
        <v>3193.8333333333335</v>
      </c>
      <c r="F134" s="278">
        <v>3124.2666666666669</v>
      </c>
      <c r="G134" s="278">
        <v>3009.3833333333337</v>
      </c>
      <c r="H134" s="278">
        <v>3378.2833333333333</v>
      </c>
      <c r="I134" s="278">
        <v>3493.1666666666665</v>
      </c>
      <c r="J134" s="278">
        <v>3562.7333333333331</v>
      </c>
      <c r="K134" s="276">
        <v>3423.6</v>
      </c>
      <c r="L134" s="276">
        <v>3239.15</v>
      </c>
      <c r="M134" s="276">
        <v>25.313510000000001</v>
      </c>
    </row>
    <row r="135" spans="1:13">
      <c r="A135" s="267">
        <v>125</v>
      </c>
      <c r="B135" s="276" t="s">
        <v>357</v>
      </c>
      <c r="C135" s="277">
        <v>9932.0499999999993</v>
      </c>
      <c r="D135" s="278">
        <v>9843.35</v>
      </c>
      <c r="E135" s="278">
        <v>9688.7000000000007</v>
      </c>
      <c r="F135" s="278">
        <v>9445.35</v>
      </c>
      <c r="G135" s="278">
        <v>9290.7000000000007</v>
      </c>
      <c r="H135" s="278">
        <v>10086.700000000001</v>
      </c>
      <c r="I135" s="278">
        <v>10241.349999999999</v>
      </c>
      <c r="J135" s="278">
        <v>10484.700000000001</v>
      </c>
      <c r="K135" s="276">
        <v>9998</v>
      </c>
      <c r="L135" s="276">
        <v>9600</v>
      </c>
      <c r="M135" s="276">
        <v>0.55957999999999997</v>
      </c>
    </row>
    <row r="136" spans="1:13">
      <c r="A136" s="267">
        <v>126</v>
      </c>
      <c r="B136" s="276" t="s">
        <v>93</v>
      </c>
      <c r="C136" s="277">
        <v>180.5</v>
      </c>
      <c r="D136" s="278">
        <v>178.15</v>
      </c>
      <c r="E136" s="278">
        <v>174.35000000000002</v>
      </c>
      <c r="F136" s="278">
        <v>168.20000000000002</v>
      </c>
      <c r="G136" s="278">
        <v>164.40000000000003</v>
      </c>
      <c r="H136" s="278">
        <v>184.3</v>
      </c>
      <c r="I136" s="278">
        <v>188.10000000000002</v>
      </c>
      <c r="J136" s="278">
        <v>194.25</v>
      </c>
      <c r="K136" s="276">
        <v>181.95</v>
      </c>
      <c r="L136" s="276">
        <v>172</v>
      </c>
      <c r="M136" s="276">
        <v>155.00699</v>
      </c>
    </row>
    <row r="137" spans="1:13">
      <c r="A137" s="267">
        <v>127</v>
      </c>
      <c r="B137" s="276" t="s">
        <v>231</v>
      </c>
      <c r="C137" s="277">
        <v>2362.4</v>
      </c>
      <c r="D137" s="278">
        <v>2348.9333333333334</v>
      </c>
      <c r="E137" s="278">
        <v>2328.9666666666667</v>
      </c>
      <c r="F137" s="278">
        <v>2295.5333333333333</v>
      </c>
      <c r="G137" s="278">
        <v>2275.5666666666666</v>
      </c>
      <c r="H137" s="278">
        <v>2382.3666666666668</v>
      </c>
      <c r="I137" s="278">
        <v>2402.3333333333339</v>
      </c>
      <c r="J137" s="278">
        <v>2435.7666666666669</v>
      </c>
      <c r="K137" s="276">
        <v>2368.9</v>
      </c>
      <c r="L137" s="276">
        <v>2315.5</v>
      </c>
      <c r="M137" s="276">
        <v>4.6948400000000001</v>
      </c>
    </row>
    <row r="138" spans="1:13">
      <c r="A138" s="267">
        <v>128</v>
      </c>
      <c r="B138" s="276" t="s">
        <v>94</v>
      </c>
      <c r="C138" s="277">
        <v>4698</v>
      </c>
      <c r="D138" s="278">
        <v>4748.4666666666662</v>
      </c>
      <c r="E138" s="278">
        <v>4628.9333333333325</v>
      </c>
      <c r="F138" s="278">
        <v>4559.8666666666659</v>
      </c>
      <c r="G138" s="278">
        <v>4440.3333333333321</v>
      </c>
      <c r="H138" s="278">
        <v>4817.5333333333328</v>
      </c>
      <c r="I138" s="278">
        <v>4937.0666666666675</v>
      </c>
      <c r="J138" s="278">
        <v>5006.1333333333332</v>
      </c>
      <c r="K138" s="276">
        <v>4868</v>
      </c>
      <c r="L138" s="276">
        <v>4679.3999999999996</v>
      </c>
      <c r="M138" s="276">
        <v>19.660299999999999</v>
      </c>
    </row>
    <row r="139" spans="1:13">
      <c r="A139" s="267">
        <v>129</v>
      </c>
      <c r="B139" s="276" t="s">
        <v>1263</v>
      </c>
      <c r="C139" s="277">
        <v>711.6</v>
      </c>
      <c r="D139" s="278">
        <v>715.9</v>
      </c>
      <c r="E139" s="278">
        <v>701.8</v>
      </c>
      <c r="F139" s="278">
        <v>692</v>
      </c>
      <c r="G139" s="278">
        <v>677.9</v>
      </c>
      <c r="H139" s="278">
        <v>725.69999999999993</v>
      </c>
      <c r="I139" s="278">
        <v>739.80000000000007</v>
      </c>
      <c r="J139" s="278">
        <v>749.59999999999991</v>
      </c>
      <c r="K139" s="276">
        <v>730</v>
      </c>
      <c r="L139" s="276">
        <v>706.1</v>
      </c>
      <c r="M139" s="276">
        <v>0.51285999999999998</v>
      </c>
    </row>
    <row r="140" spans="1:13">
      <c r="A140" s="267">
        <v>130</v>
      </c>
      <c r="B140" s="276" t="s">
        <v>239</v>
      </c>
      <c r="C140" s="277">
        <v>53.4</v>
      </c>
      <c r="D140" s="278">
        <v>53.416666666666664</v>
      </c>
      <c r="E140" s="278">
        <v>52.983333333333327</v>
      </c>
      <c r="F140" s="278">
        <v>52.566666666666663</v>
      </c>
      <c r="G140" s="278">
        <v>52.133333333333326</v>
      </c>
      <c r="H140" s="278">
        <v>53.833333333333329</v>
      </c>
      <c r="I140" s="278">
        <v>54.266666666666666</v>
      </c>
      <c r="J140" s="278">
        <v>54.68333333333333</v>
      </c>
      <c r="K140" s="276">
        <v>53.85</v>
      </c>
      <c r="L140" s="276">
        <v>53</v>
      </c>
      <c r="M140" s="276">
        <v>9.2520299999999995</v>
      </c>
    </row>
    <row r="141" spans="1:13">
      <c r="A141" s="267">
        <v>131</v>
      </c>
      <c r="B141" s="276" t="s">
        <v>95</v>
      </c>
      <c r="C141" s="277">
        <v>2234.85</v>
      </c>
      <c r="D141" s="278">
        <v>2228.1666666666665</v>
      </c>
      <c r="E141" s="278">
        <v>2198.8833333333332</v>
      </c>
      <c r="F141" s="278">
        <v>2162.9166666666665</v>
      </c>
      <c r="G141" s="278">
        <v>2133.6333333333332</v>
      </c>
      <c r="H141" s="278">
        <v>2264.1333333333332</v>
      </c>
      <c r="I141" s="278">
        <v>2293.416666666667</v>
      </c>
      <c r="J141" s="278">
        <v>2329.3833333333332</v>
      </c>
      <c r="K141" s="276">
        <v>2257.4499999999998</v>
      </c>
      <c r="L141" s="276">
        <v>2192.1999999999998</v>
      </c>
      <c r="M141" s="276">
        <v>9.8676200000000005</v>
      </c>
    </row>
    <row r="142" spans="1:13">
      <c r="A142" s="267">
        <v>132</v>
      </c>
      <c r="B142" s="276" t="s">
        <v>359</v>
      </c>
      <c r="C142" s="277">
        <v>286.5</v>
      </c>
      <c r="D142" s="278">
        <v>289.16666666666669</v>
      </c>
      <c r="E142" s="278">
        <v>279.33333333333337</v>
      </c>
      <c r="F142" s="278">
        <v>272.16666666666669</v>
      </c>
      <c r="G142" s="278">
        <v>262.33333333333337</v>
      </c>
      <c r="H142" s="278">
        <v>296.33333333333337</v>
      </c>
      <c r="I142" s="278">
        <v>306.16666666666674</v>
      </c>
      <c r="J142" s="278">
        <v>313.33333333333337</v>
      </c>
      <c r="K142" s="276">
        <v>299</v>
      </c>
      <c r="L142" s="276">
        <v>282</v>
      </c>
      <c r="M142" s="276">
        <v>12.82897</v>
      </c>
    </row>
    <row r="143" spans="1:13">
      <c r="A143" s="267">
        <v>133</v>
      </c>
      <c r="B143" s="276" t="s">
        <v>360</v>
      </c>
      <c r="C143" s="277">
        <v>82.95</v>
      </c>
      <c r="D143" s="278">
        <v>81.766666666666666</v>
      </c>
      <c r="E143" s="278">
        <v>79.633333333333326</v>
      </c>
      <c r="F143" s="278">
        <v>76.316666666666663</v>
      </c>
      <c r="G143" s="278">
        <v>74.183333333333323</v>
      </c>
      <c r="H143" s="278">
        <v>85.083333333333329</v>
      </c>
      <c r="I143" s="278">
        <v>87.216666666666683</v>
      </c>
      <c r="J143" s="278">
        <v>90.533333333333331</v>
      </c>
      <c r="K143" s="276">
        <v>83.9</v>
      </c>
      <c r="L143" s="276">
        <v>78.45</v>
      </c>
      <c r="M143" s="276">
        <v>34.869929999999997</v>
      </c>
    </row>
    <row r="144" spans="1:13">
      <c r="A144" s="267">
        <v>134</v>
      </c>
      <c r="B144" s="276" t="s">
        <v>361</v>
      </c>
      <c r="C144" s="277">
        <v>122.85</v>
      </c>
      <c r="D144" s="278">
        <v>122.11666666666667</v>
      </c>
      <c r="E144" s="278">
        <v>120.73333333333335</v>
      </c>
      <c r="F144" s="278">
        <v>118.61666666666667</v>
      </c>
      <c r="G144" s="278">
        <v>117.23333333333335</v>
      </c>
      <c r="H144" s="278">
        <v>124.23333333333335</v>
      </c>
      <c r="I144" s="278">
        <v>125.61666666666667</v>
      </c>
      <c r="J144" s="278">
        <v>127.73333333333335</v>
      </c>
      <c r="K144" s="276">
        <v>123.5</v>
      </c>
      <c r="L144" s="276">
        <v>120</v>
      </c>
      <c r="M144" s="276">
        <v>2.2378900000000002</v>
      </c>
    </row>
    <row r="145" spans="1:13">
      <c r="A145" s="267">
        <v>135</v>
      </c>
      <c r="B145" s="276" t="s">
        <v>240</v>
      </c>
      <c r="C145" s="277">
        <v>378.6</v>
      </c>
      <c r="D145" s="278">
        <v>377.13333333333338</v>
      </c>
      <c r="E145" s="278">
        <v>373.46666666666675</v>
      </c>
      <c r="F145" s="278">
        <v>368.33333333333337</v>
      </c>
      <c r="G145" s="278">
        <v>364.66666666666674</v>
      </c>
      <c r="H145" s="278">
        <v>382.26666666666677</v>
      </c>
      <c r="I145" s="278">
        <v>385.93333333333339</v>
      </c>
      <c r="J145" s="278">
        <v>391.06666666666678</v>
      </c>
      <c r="K145" s="276">
        <v>380.8</v>
      </c>
      <c r="L145" s="276">
        <v>372</v>
      </c>
      <c r="M145" s="276">
        <v>8.4066500000000008</v>
      </c>
    </row>
    <row r="146" spans="1:13">
      <c r="A146" s="267">
        <v>136</v>
      </c>
      <c r="B146" s="276" t="s">
        <v>241</v>
      </c>
      <c r="C146" s="277">
        <v>1044.95</v>
      </c>
      <c r="D146" s="278">
        <v>1049.3166666666666</v>
      </c>
      <c r="E146" s="278">
        <v>1033.6333333333332</v>
      </c>
      <c r="F146" s="278">
        <v>1022.3166666666666</v>
      </c>
      <c r="G146" s="278">
        <v>1006.6333333333332</v>
      </c>
      <c r="H146" s="278">
        <v>1060.6333333333332</v>
      </c>
      <c r="I146" s="278">
        <v>1076.3166666666666</v>
      </c>
      <c r="J146" s="278">
        <v>1087.6333333333332</v>
      </c>
      <c r="K146" s="276">
        <v>1065</v>
      </c>
      <c r="L146" s="276">
        <v>1038</v>
      </c>
      <c r="M146" s="276">
        <v>0.13297999999999999</v>
      </c>
    </row>
    <row r="147" spans="1:13">
      <c r="A147" s="267">
        <v>137</v>
      </c>
      <c r="B147" s="276" t="s">
        <v>242</v>
      </c>
      <c r="C147" s="277">
        <v>70.349999999999994</v>
      </c>
      <c r="D147" s="278">
        <v>70.36666666666666</v>
      </c>
      <c r="E147" s="278">
        <v>69.48333333333332</v>
      </c>
      <c r="F147" s="278">
        <v>68.61666666666666</v>
      </c>
      <c r="G147" s="278">
        <v>67.73333333333332</v>
      </c>
      <c r="H147" s="278">
        <v>71.23333333333332</v>
      </c>
      <c r="I147" s="278">
        <v>72.116666666666674</v>
      </c>
      <c r="J147" s="278">
        <v>72.98333333333332</v>
      </c>
      <c r="K147" s="276">
        <v>71.25</v>
      </c>
      <c r="L147" s="276">
        <v>69.5</v>
      </c>
      <c r="M147" s="276">
        <v>51.826419999999999</v>
      </c>
    </row>
    <row r="148" spans="1:13">
      <c r="A148" s="267">
        <v>138</v>
      </c>
      <c r="B148" s="276" t="s">
        <v>96</v>
      </c>
      <c r="C148" s="277">
        <v>46.7</v>
      </c>
      <c r="D148" s="278">
        <v>46.383333333333333</v>
      </c>
      <c r="E148" s="278">
        <v>45.816666666666663</v>
      </c>
      <c r="F148" s="278">
        <v>44.93333333333333</v>
      </c>
      <c r="G148" s="278">
        <v>44.36666666666666</v>
      </c>
      <c r="H148" s="278">
        <v>47.266666666666666</v>
      </c>
      <c r="I148" s="278">
        <v>47.833333333333343</v>
      </c>
      <c r="J148" s="278">
        <v>48.716666666666669</v>
      </c>
      <c r="K148" s="276">
        <v>46.95</v>
      </c>
      <c r="L148" s="276">
        <v>45.5</v>
      </c>
      <c r="M148" s="276">
        <v>33.857210000000002</v>
      </c>
    </row>
    <row r="149" spans="1:13">
      <c r="A149" s="267">
        <v>139</v>
      </c>
      <c r="B149" s="276" t="s">
        <v>362</v>
      </c>
      <c r="C149" s="277">
        <v>509.95</v>
      </c>
      <c r="D149" s="278">
        <v>512.18333333333328</v>
      </c>
      <c r="E149" s="278">
        <v>501.81666666666661</v>
      </c>
      <c r="F149" s="278">
        <v>493.68333333333334</v>
      </c>
      <c r="G149" s="278">
        <v>483.31666666666666</v>
      </c>
      <c r="H149" s="278">
        <v>520.31666666666661</v>
      </c>
      <c r="I149" s="278">
        <v>530.68333333333317</v>
      </c>
      <c r="J149" s="278">
        <v>538.81666666666649</v>
      </c>
      <c r="K149" s="276">
        <v>522.54999999999995</v>
      </c>
      <c r="L149" s="276">
        <v>504.05</v>
      </c>
      <c r="M149" s="276">
        <v>0.86863000000000001</v>
      </c>
    </row>
    <row r="150" spans="1:13">
      <c r="A150" s="267">
        <v>140</v>
      </c>
      <c r="B150" s="276" t="s">
        <v>1297</v>
      </c>
      <c r="C150" s="277">
        <v>1382.65</v>
      </c>
      <c r="D150" s="278">
        <v>1379.2</v>
      </c>
      <c r="E150" s="278">
        <v>1363.45</v>
      </c>
      <c r="F150" s="278">
        <v>1344.25</v>
      </c>
      <c r="G150" s="278">
        <v>1328.5</v>
      </c>
      <c r="H150" s="278">
        <v>1398.4</v>
      </c>
      <c r="I150" s="278">
        <v>1414.15</v>
      </c>
      <c r="J150" s="278">
        <v>1433.3500000000001</v>
      </c>
      <c r="K150" s="276">
        <v>1394.95</v>
      </c>
      <c r="L150" s="276">
        <v>1360</v>
      </c>
      <c r="M150" s="276">
        <v>2.3040000000000001E-2</v>
      </c>
    </row>
    <row r="151" spans="1:13">
      <c r="A151" s="267">
        <v>141</v>
      </c>
      <c r="B151" s="276" t="s">
        <v>97</v>
      </c>
      <c r="C151" s="277">
        <v>1335.55</v>
      </c>
      <c r="D151" s="278">
        <v>1342.2333333333333</v>
      </c>
      <c r="E151" s="278">
        <v>1317.4666666666667</v>
      </c>
      <c r="F151" s="278">
        <v>1299.3833333333334</v>
      </c>
      <c r="G151" s="278">
        <v>1274.6166666666668</v>
      </c>
      <c r="H151" s="278">
        <v>1360.3166666666666</v>
      </c>
      <c r="I151" s="278">
        <v>1385.0833333333335</v>
      </c>
      <c r="J151" s="278">
        <v>1403.1666666666665</v>
      </c>
      <c r="K151" s="276">
        <v>1367</v>
      </c>
      <c r="L151" s="276">
        <v>1324.15</v>
      </c>
      <c r="M151" s="276">
        <v>17.014309999999998</v>
      </c>
    </row>
    <row r="152" spans="1:13">
      <c r="A152" s="267">
        <v>143</v>
      </c>
      <c r="B152" s="276" t="s">
        <v>98</v>
      </c>
      <c r="C152" s="277">
        <v>162.30000000000001</v>
      </c>
      <c r="D152" s="278">
        <v>163.95000000000002</v>
      </c>
      <c r="E152" s="278">
        <v>159.65000000000003</v>
      </c>
      <c r="F152" s="278">
        <v>157.00000000000003</v>
      </c>
      <c r="G152" s="278">
        <v>152.70000000000005</v>
      </c>
      <c r="H152" s="278">
        <v>166.60000000000002</v>
      </c>
      <c r="I152" s="278">
        <v>170.90000000000003</v>
      </c>
      <c r="J152" s="278">
        <v>173.55</v>
      </c>
      <c r="K152" s="276">
        <v>168.25</v>
      </c>
      <c r="L152" s="276">
        <v>161.30000000000001</v>
      </c>
      <c r="M152" s="276">
        <v>60.322830000000003</v>
      </c>
    </row>
    <row r="153" spans="1:13">
      <c r="A153" s="267">
        <v>144</v>
      </c>
      <c r="B153" s="276" t="s">
        <v>243</v>
      </c>
      <c r="C153" s="277">
        <v>7.05</v>
      </c>
      <c r="D153" s="278">
        <v>7.0333333333333323</v>
      </c>
      <c r="E153" s="278">
        <v>6.966666666666665</v>
      </c>
      <c r="F153" s="278">
        <v>6.8833333333333329</v>
      </c>
      <c r="G153" s="278">
        <v>6.8166666666666655</v>
      </c>
      <c r="H153" s="278">
        <v>7.1166666666666645</v>
      </c>
      <c r="I153" s="278">
        <v>7.1833333333333327</v>
      </c>
      <c r="J153" s="278">
        <v>7.2666666666666639</v>
      </c>
      <c r="K153" s="276">
        <v>7.1</v>
      </c>
      <c r="L153" s="276">
        <v>6.95</v>
      </c>
      <c r="M153" s="276">
        <v>38.572389999999999</v>
      </c>
    </row>
    <row r="154" spans="1:13">
      <c r="A154" s="267">
        <v>145</v>
      </c>
      <c r="B154" s="276" t="s">
        <v>364</v>
      </c>
      <c r="C154" s="277">
        <v>321.89999999999998</v>
      </c>
      <c r="D154" s="278">
        <v>325.71666666666664</v>
      </c>
      <c r="E154" s="278">
        <v>316.43333333333328</v>
      </c>
      <c r="F154" s="278">
        <v>310.96666666666664</v>
      </c>
      <c r="G154" s="278">
        <v>301.68333333333328</v>
      </c>
      <c r="H154" s="278">
        <v>331.18333333333328</v>
      </c>
      <c r="I154" s="278">
        <v>340.4666666666667</v>
      </c>
      <c r="J154" s="278">
        <v>345.93333333333328</v>
      </c>
      <c r="K154" s="276">
        <v>335</v>
      </c>
      <c r="L154" s="276">
        <v>320.25</v>
      </c>
      <c r="M154" s="276">
        <v>1.75763</v>
      </c>
    </row>
    <row r="155" spans="1:13">
      <c r="A155" s="267">
        <v>146</v>
      </c>
      <c r="B155" s="276" t="s">
        <v>99</v>
      </c>
      <c r="C155" s="277">
        <v>58.65</v>
      </c>
      <c r="D155" s="278">
        <v>57.933333333333337</v>
      </c>
      <c r="E155" s="278">
        <v>56.866666666666674</v>
      </c>
      <c r="F155" s="278">
        <v>55.083333333333336</v>
      </c>
      <c r="G155" s="278">
        <v>54.016666666666673</v>
      </c>
      <c r="H155" s="278">
        <v>59.716666666666676</v>
      </c>
      <c r="I155" s="278">
        <v>60.783333333333339</v>
      </c>
      <c r="J155" s="278">
        <v>62.566666666666677</v>
      </c>
      <c r="K155" s="276">
        <v>59</v>
      </c>
      <c r="L155" s="276">
        <v>56.15</v>
      </c>
      <c r="M155" s="276">
        <v>670.05996000000005</v>
      </c>
    </row>
    <row r="156" spans="1:13">
      <c r="A156" s="267">
        <v>147</v>
      </c>
      <c r="B156" s="276" t="s">
        <v>367</v>
      </c>
      <c r="C156" s="277">
        <v>280.55</v>
      </c>
      <c r="D156" s="278">
        <v>281.03333333333336</v>
      </c>
      <c r="E156" s="278">
        <v>279.16666666666674</v>
      </c>
      <c r="F156" s="278">
        <v>277.78333333333336</v>
      </c>
      <c r="G156" s="278">
        <v>275.91666666666674</v>
      </c>
      <c r="H156" s="278">
        <v>282.41666666666674</v>
      </c>
      <c r="I156" s="278">
        <v>284.28333333333342</v>
      </c>
      <c r="J156" s="278">
        <v>285.66666666666674</v>
      </c>
      <c r="K156" s="276">
        <v>282.89999999999998</v>
      </c>
      <c r="L156" s="276">
        <v>279.64999999999998</v>
      </c>
      <c r="M156" s="276">
        <v>0.85082000000000002</v>
      </c>
    </row>
    <row r="157" spans="1:13">
      <c r="A157" s="267">
        <v>148</v>
      </c>
      <c r="B157" s="276" t="s">
        <v>366</v>
      </c>
      <c r="C157" s="277">
        <v>2441.1999999999998</v>
      </c>
      <c r="D157" s="278">
        <v>2450.4</v>
      </c>
      <c r="E157" s="278">
        <v>2410.8000000000002</v>
      </c>
      <c r="F157" s="278">
        <v>2380.4</v>
      </c>
      <c r="G157" s="278">
        <v>2340.8000000000002</v>
      </c>
      <c r="H157" s="278">
        <v>2480.8000000000002</v>
      </c>
      <c r="I157" s="278">
        <v>2520.3999999999996</v>
      </c>
      <c r="J157" s="278">
        <v>2550.8000000000002</v>
      </c>
      <c r="K157" s="276">
        <v>2490</v>
      </c>
      <c r="L157" s="276">
        <v>2420</v>
      </c>
      <c r="M157" s="276">
        <v>0.20977999999999999</v>
      </c>
    </row>
    <row r="158" spans="1:13">
      <c r="A158" s="267">
        <v>149</v>
      </c>
      <c r="B158" s="276" t="s">
        <v>368</v>
      </c>
      <c r="C158" s="277">
        <v>568.6</v>
      </c>
      <c r="D158" s="278">
        <v>575.28333333333342</v>
      </c>
      <c r="E158" s="278">
        <v>558.51666666666688</v>
      </c>
      <c r="F158" s="278">
        <v>548.43333333333351</v>
      </c>
      <c r="G158" s="278">
        <v>531.66666666666697</v>
      </c>
      <c r="H158" s="278">
        <v>585.36666666666679</v>
      </c>
      <c r="I158" s="278">
        <v>602.13333333333344</v>
      </c>
      <c r="J158" s="278">
        <v>612.2166666666667</v>
      </c>
      <c r="K158" s="276">
        <v>592.04999999999995</v>
      </c>
      <c r="L158" s="276">
        <v>565.20000000000005</v>
      </c>
      <c r="M158" s="276">
        <v>0.45791999999999999</v>
      </c>
    </row>
    <row r="159" spans="1:13">
      <c r="A159" s="267">
        <v>150</v>
      </c>
      <c r="B159" s="276" t="s">
        <v>2940</v>
      </c>
      <c r="C159" s="277">
        <v>496.55</v>
      </c>
      <c r="D159" s="278">
        <v>495.51666666666665</v>
      </c>
      <c r="E159" s="278">
        <v>491.0333333333333</v>
      </c>
      <c r="F159" s="278">
        <v>485.51666666666665</v>
      </c>
      <c r="G159" s="278">
        <v>481.0333333333333</v>
      </c>
      <c r="H159" s="278">
        <v>501.0333333333333</v>
      </c>
      <c r="I159" s="278">
        <v>505.51666666666665</v>
      </c>
      <c r="J159" s="278">
        <v>511.0333333333333</v>
      </c>
      <c r="K159" s="276">
        <v>500</v>
      </c>
      <c r="L159" s="276">
        <v>490</v>
      </c>
      <c r="M159" s="276">
        <v>0.19413</v>
      </c>
    </row>
    <row r="160" spans="1:13">
      <c r="A160" s="267">
        <v>151</v>
      </c>
      <c r="B160" s="276" t="s">
        <v>370</v>
      </c>
      <c r="C160" s="277">
        <v>126.65</v>
      </c>
      <c r="D160" s="278">
        <v>127.68333333333334</v>
      </c>
      <c r="E160" s="278">
        <v>125.51666666666668</v>
      </c>
      <c r="F160" s="278">
        <v>124.38333333333334</v>
      </c>
      <c r="G160" s="278">
        <v>122.21666666666668</v>
      </c>
      <c r="H160" s="278">
        <v>128.81666666666666</v>
      </c>
      <c r="I160" s="278">
        <v>130.98333333333329</v>
      </c>
      <c r="J160" s="278">
        <v>132.11666666666667</v>
      </c>
      <c r="K160" s="276">
        <v>129.85</v>
      </c>
      <c r="L160" s="276">
        <v>126.55</v>
      </c>
      <c r="M160" s="276">
        <v>10.0162</v>
      </c>
    </row>
    <row r="161" spans="1:13">
      <c r="A161" s="267">
        <v>152</v>
      </c>
      <c r="B161" s="276" t="s">
        <v>244</v>
      </c>
      <c r="C161" s="277">
        <v>67.7</v>
      </c>
      <c r="D161" s="278">
        <v>68.2</v>
      </c>
      <c r="E161" s="278">
        <v>66.650000000000006</v>
      </c>
      <c r="F161" s="278">
        <v>65.600000000000009</v>
      </c>
      <c r="G161" s="278">
        <v>64.050000000000011</v>
      </c>
      <c r="H161" s="278">
        <v>69.25</v>
      </c>
      <c r="I161" s="278">
        <v>70.799999999999983</v>
      </c>
      <c r="J161" s="278">
        <v>71.849999999999994</v>
      </c>
      <c r="K161" s="276">
        <v>69.75</v>
      </c>
      <c r="L161" s="276">
        <v>67.150000000000006</v>
      </c>
      <c r="M161" s="276">
        <v>28.49784</v>
      </c>
    </row>
    <row r="162" spans="1:13">
      <c r="A162" s="267">
        <v>153</v>
      </c>
      <c r="B162" s="276" t="s">
        <v>369</v>
      </c>
      <c r="C162" s="277">
        <v>72.75</v>
      </c>
      <c r="D162" s="278">
        <v>72.88333333333334</v>
      </c>
      <c r="E162" s="278">
        <v>71.466666666666683</v>
      </c>
      <c r="F162" s="278">
        <v>70.183333333333337</v>
      </c>
      <c r="G162" s="278">
        <v>68.76666666666668</v>
      </c>
      <c r="H162" s="278">
        <v>74.166666666666686</v>
      </c>
      <c r="I162" s="278">
        <v>75.583333333333343</v>
      </c>
      <c r="J162" s="278">
        <v>76.866666666666688</v>
      </c>
      <c r="K162" s="276">
        <v>74.3</v>
      </c>
      <c r="L162" s="276">
        <v>71.599999999999994</v>
      </c>
      <c r="M162" s="276">
        <v>19.324839999999998</v>
      </c>
    </row>
    <row r="163" spans="1:13">
      <c r="A163" s="267">
        <v>154</v>
      </c>
      <c r="B163" s="276" t="s">
        <v>100</v>
      </c>
      <c r="C163" s="277">
        <v>90.2</v>
      </c>
      <c r="D163" s="278">
        <v>89.283333333333346</v>
      </c>
      <c r="E163" s="278">
        <v>87.716666666666697</v>
      </c>
      <c r="F163" s="278">
        <v>85.233333333333348</v>
      </c>
      <c r="G163" s="278">
        <v>83.6666666666667</v>
      </c>
      <c r="H163" s="278">
        <v>91.766666666666694</v>
      </c>
      <c r="I163" s="278">
        <v>93.333333333333329</v>
      </c>
      <c r="J163" s="278">
        <v>95.816666666666691</v>
      </c>
      <c r="K163" s="276">
        <v>90.85</v>
      </c>
      <c r="L163" s="276">
        <v>86.8</v>
      </c>
      <c r="M163" s="276">
        <v>259.16478999999998</v>
      </c>
    </row>
    <row r="164" spans="1:13">
      <c r="A164" s="267">
        <v>155</v>
      </c>
      <c r="B164" s="276" t="s">
        <v>375</v>
      </c>
      <c r="C164" s="277">
        <v>1706.95</v>
      </c>
      <c r="D164" s="278">
        <v>1736.0833333333333</v>
      </c>
      <c r="E164" s="278">
        <v>1673.1666666666665</v>
      </c>
      <c r="F164" s="278">
        <v>1639.3833333333332</v>
      </c>
      <c r="G164" s="278">
        <v>1576.4666666666665</v>
      </c>
      <c r="H164" s="278">
        <v>1769.8666666666666</v>
      </c>
      <c r="I164" s="278">
        <v>1832.7833333333331</v>
      </c>
      <c r="J164" s="278">
        <v>1866.5666666666666</v>
      </c>
      <c r="K164" s="276">
        <v>1799</v>
      </c>
      <c r="L164" s="276">
        <v>1702.3</v>
      </c>
      <c r="M164" s="276">
        <v>0.2104</v>
      </c>
    </row>
    <row r="165" spans="1:13">
      <c r="A165" s="267">
        <v>156</v>
      </c>
      <c r="B165" s="276" t="s">
        <v>376</v>
      </c>
      <c r="C165" s="277">
        <v>1943.75</v>
      </c>
      <c r="D165" s="278">
        <v>1966.9833333333333</v>
      </c>
      <c r="E165" s="278">
        <v>1915.5166666666667</v>
      </c>
      <c r="F165" s="278">
        <v>1887.2833333333333</v>
      </c>
      <c r="G165" s="278">
        <v>1835.8166666666666</v>
      </c>
      <c r="H165" s="278">
        <v>1995.2166666666667</v>
      </c>
      <c r="I165" s="278">
        <v>2046.6833333333334</v>
      </c>
      <c r="J165" s="278">
        <v>2074.916666666667</v>
      </c>
      <c r="K165" s="276">
        <v>2018.45</v>
      </c>
      <c r="L165" s="276">
        <v>1938.75</v>
      </c>
      <c r="M165" s="276">
        <v>0.11987</v>
      </c>
    </row>
    <row r="166" spans="1:13">
      <c r="A166" s="267">
        <v>157</v>
      </c>
      <c r="B166" s="276" t="s">
        <v>372</v>
      </c>
      <c r="C166" s="277">
        <v>236</v>
      </c>
      <c r="D166" s="278">
        <v>236</v>
      </c>
      <c r="E166" s="278">
        <v>236</v>
      </c>
      <c r="F166" s="278">
        <v>236</v>
      </c>
      <c r="G166" s="278">
        <v>236</v>
      </c>
      <c r="H166" s="278">
        <v>236</v>
      </c>
      <c r="I166" s="278">
        <v>236</v>
      </c>
      <c r="J166" s="278">
        <v>236</v>
      </c>
      <c r="K166" s="276">
        <v>236</v>
      </c>
      <c r="L166" s="276">
        <v>236</v>
      </c>
      <c r="M166" s="276">
        <v>0.71623999999999999</v>
      </c>
    </row>
    <row r="167" spans="1:13">
      <c r="A167" s="267">
        <v>158</v>
      </c>
      <c r="B167" s="276" t="s">
        <v>382</v>
      </c>
      <c r="C167" s="277">
        <v>227.05</v>
      </c>
      <c r="D167" s="278">
        <v>227.65</v>
      </c>
      <c r="E167" s="278">
        <v>224.4</v>
      </c>
      <c r="F167" s="278">
        <v>221.75</v>
      </c>
      <c r="G167" s="278">
        <v>218.5</v>
      </c>
      <c r="H167" s="278">
        <v>230.3</v>
      </c>
      <c r="I167" s="278">
        <v>233.55</v>
      </c>
      <c r="J167" s="278">
        <v>236.20000000000002</v>
      </c>
      <c r="K167" s="276">
        <v>230.9</v>
      </c>
      <c r="L167" s="276">
        <v>225</v>
      </c>
      <c r="M167" s="276">
        <v>3.1664300000000001</v>
      </c>
    </row>
    <row r="168" spans="1:13">
      <c r="A168" s="267">
        <v>159</v>
      </c>
      <c r="B168" s="276" t="s">
        <v>373</v>
      </c>
      <c r="C168" s="277">
        <v>85.95</v>
      </c>
      <c r="D168" s="278">
        <v>85.55</v>
      </c>
      <c r="E168" s="278">
        <v>84.55</v>
      </c>
      <c r="F168" s="278">
        <v>83.15</v>
      </c>
      <c r="G168" s="278">
        <v>82.15</v>
      </c>
      <c r="H168" s="278">
        <v>86.949999999999989</v>
      </c>
      <c r="I168" s="278">
        <v>87.949999999999989</v>
      </c>
      <c r="J168" s="278">
        <v>89.34999999999998</v>
      </c>
      <c r="K168" s="276">
        <v>86.55</v>
      </c>
      <c r="L168" s="276">
        <v>84.15</v>
      </c>
      <c r="M168" s="276">
        <v>0.42676999999999998</v>
      </c>
    </row>
    <row r="169" spans="1:13">
      <c r="A169" s="267">
        <v>160</v>
      </c>
      <c r="B169" s="276" t="s">
        <v>374</v>
      </c>
      <c r="C169" s="277">
        <v>149.30000000000001</v>
      </c>
      <c r="D169" s="278">
        <v>149.6</v>
      </c>
      <c r="E169" s="278">
        <v>148.19999999999999</v>
      </c>
      <c r="F169" s="278">
        <v>147.1</v>
      </c>
      <c r="G169" s="278">
        <v>145.69999999999999</v>
      </c>
      <c r="H169" s="278">
        <v>150.69999999999999</v>
      </c>
      <c r="I169" s="278">
        <v>152.10000000000002</v>
      </c>
      <c r="J169" s="278">
        <v>153.19999999999999</v>
      </c>
      <c r="K169" s="276">
        <v>151</v>
      </c>
      <c r="L169" s="276">
        <v>148.5</v>
      </c>
      <c r="M169" s="276">
        <v>1.38723</v>
      </c>
    </row>
    <row r="170" spans="1:13">
      <c r="A170" s="267">
        <v>161</v>
      </c>
      <c r="B170" s="276" t="s">
        <v>245</v>
      </c>
      <c r="C170" s="277">
        <v>122.85</v>
      </c>
      <c r="D170" s="278">
        <v>122.43333333333334</v>
      </c>
      <c r="E170" s="278">
        <v>121.71666666666667</v>
      </c>
      <c r="F170" s="278">
        <v>120.58333333333333</v>
      </c>
      <c r="G170" s="278">
        <v>119.86666666666666</v>
      </c>
      <c r="H170" s="278">
        <v>123.56666666666668</v>
      </c>
      <c r="I170" s="278">
        <v>124.28333333333335</v>
      </c>
      <c r="J170" s="278">
        <v>125.41666666666669</v>
      </c>
      <c r="K170" s="276">
        <v>123.15</v>
      </c>
      <c r="L170" s="276">
        <v>121.3</v>
      </c>
      <c r="M170" s="276">
        <v>1.6288</v>
      </c>
    </row>
    <row r="171" spans="1:13">
      <c r="A171" s="267">
        <v>162</v>
      </c>
      <c r="B171" s="276" t="s">
        <v>378</v>
      </c>
      <c r="C171" s="277">
        <v>5487.45</v>
      </c>
      <c r="D171" s="278">
        <v>5475.8166666666666</v>
      </c>
      <c r="E171" s="278">
        <v>5401.6333333333332</v>
      </c>
      <c r="F171" s="278">
        <v>5315.8166666666666</v>
      </c>
      <c r="G171" s="278">
        <v>5241.6333333333332</v>
      </c>
      <c r="H171" s="278">
        <v>5561.6333333333332</v>
      </c>
      <c r="I171" s="278">
        <v>5635.8166666666657</v>
      </c>
      <c r="J171" s="278">
        <v>5721.6333333333332</v>
      </c>
      <c r="K171" s="276">
        <v>5550</v>
      </c>
      <c r="L171" s="276">
        <v>5390</v>
      </c>
      <c r="M171" s="276">
        <v>6.2350000000000003E-2</v>
      </c>
    </row>
    <row r="172" spans="1:13">
      <c r="A172" s="267">
        <v>163</v>
      </c>
      <c r="B172" s="276" t="s">
        <v>379</v>
      </c>
      <c r="C172" s="277">
        <v>1413.55</v>
      </c>
      <c r="D172" s="278">
        <v>1416.0166666666667</v>
      </c>
      <c r="E172" s="278">
        <v>1402.5333333333333</v>
      </c>
      <c r="F172" s="278">
        <v>1391.5166666666667</v>
      </c>
      <c r="G172" s="278">
        <v>1378.0333333333333</v>
      </c>
      <c r="H172" s="278">
        <v>1427.0333333333333</v>
      </c>
      <c r="I172" s="278">
        <v>1440.5166666666664</v>
      </c>
      <c r="J172" s="278">
        <v>1451.5333333333333</v>
      </c>
      <c r="K172" s="276">
        <v>1429.5</v>
      </c>
      <c r="L172" s="276">
        <v>1405</v>
      </c>
      <c r="M172" s="276">
        <v>0.48300999999999999</v>
      </c>
    </row>
    <row r="173" spans="1:13">
      <c r="A173" s="267">
        <v>164</v>
      </c>
      <c r="B173" s="276" t="s">
        <v>101</v>
      </c>
      <c r="C173" s="277">
        <v>474.7</v>
      </c>
      <c r="D173" s="278">
        <v>474.63333333333338</v>
      </c>
      <c r="E173" s="278">
        <v>467.56666666666678</v>
      </c>
      <c r="F173" s="278">
        <v>460.43333333333339</v>
      </c>
      <c r="G173" s="278">
        <v>453.36666666666679</v>
      </c>
      <c r="H173" s="278">
        <v>481.76666666666677</v>
      </c>
      <c r="I173" s="278">
        <v>488.83333333333337</v>
      </c>
      <c r="J173" s="278">
        <v>495.96666666666675</v>
      </c>
      <c r="K173" s="276">
        <v>481.7</v>
      </c>
      <c r="L173" s="276">
        <v>467.5</v>
      </c>
      <c r="M173" s="276">
        <v>46.053649999999998</v>
      </c>
    </row>
    <row r="174" spans="1:13">
      <c r="A174" s="267">
        <v>165</v>
      </c>
      <c r="B174" s="276" t="s">
        <v>387</v>
      </c>
      <c r="C174" s="277">
        <v>43.1</v>
      </c>
      <c r="D174" s="278">
        <v>43.233333333333341</v>
      </c>
      <c r="E174" s="278">
        <v>42.76666666666668</v>
      </c>
      <c r="F174" s="278">
        <v>42.433333333333337</v>
      </c>
      <c r="G174" s="278">
        <v>41.966666666666676</v>
      </c>
      <c r="H174" s="278">
        <v>43.566666666666684</v>
      </c>
      <c r="I174" s="278">
        <v>44.033333333333339</v>
      </c>
      <c r="J174" s="278">
        <v>44.366666666666688</v>
      </c>
      <c r="K174" s="276">
        <v>43.7</v>
      </c>
      <c r="L174" s="276">
        <v>42.9</v>
      </c>
      <c r="M174" s="276">
        <v>6.6166499999999999</v>
      </c>
    </row>
    <row r="175" spans="1:13">
      <c r="A175" s="267">
        <v>166</v>
      </c>
      <c r="B175" s="276" t="s">
        <v>1396</v>
      </c>
      <c r="C175" s="277">
        <v>3424.1</v>
      </c>
      <c r="D175" s="278">
        <v>3443.0166666666664</v>
      </c>
      <c r="E175" s="278">
        <v>3401.083333333333</v>
      </c>
      <c r="F175" s="278">
        <v>3378.0666666666666</v>
      </c>
      <c r="G175" s="278">
        <v>3336.1333333333332</v>
      </c>
      <c r="H175" s="278">
        <v>3466.0333333333328</v>
      </c>
      <c r="I175" s="278">
        <v>3507.9666666666662</v>
      </c>
      <c r="J175" s="278">
        <v>3530.9833333333327</v>
      </c>
      <c r="K175" s="276">
        <v>3484.95</v>
      </c>
      <c r="L175" s="276">
        <v>3420</v>
      </c>
      <c r="M175" s="276">
        <v>0.39354</v>
      </c>
    </row>
    <row r="176" spans="1:13">
      <c r="A176" s="267">
        <v>167</v>
      </c>
      <c r="B176" s="276" t="s">
        <v>103</v>
      </c>
      <c r="C176" s="277">
        <v>24.65</v>
      </c>
      <c r="D176" s="278">
        <v>24.683333333333334</v>
      </c>
      <c r="E176" s="278">
        <v>23.966666666666669</v>
      </c>
      <c r="F176" s="278">
        <v>23.283333333333335</v>
      </c>
      <c r="G176" s="278">
        <v>22.56666666666667</v>
      </c>
      <c r="H176" s="278">
        <v>25.366666666666667</v>
      </c>
      <c r="I176" s="278">
        <v>26.083333333333329</v>
      </c>
      <c r="J176" s="278">
        <v>26.766666666666666</v>
      </c>
      <c r="K176" s="276">
        <v>25.4</v>
      </c>
      <c r="L176" s="276">
        <v>24</v>
      </c>
      <c r="M176" s="276">
        <v>156.36093</v>
      </c>
    </row>
    <row r="177" spans="1:13">
      <c r="A177" s="267">
        <v>168</v>
      </c>
      <c r="B177" s="276" t="s">
        <v>388</v>
      </c>
      <c r="C177" s="277">
        <v>196.6</v>
      </c>
      <c r="D177" s="278">
        <v>198.25</v>
      </c>
      <c r="E177" s="278">
        <v>193.9</v>
      </c>
      <c r="F177" s="278">
        <v>191.20000000000002</v>
      </c>
      <c r="G177" s="278">
        <v>186.85000000000002</v>
      </c>
      <c r="H177" s="278">
        <v>200.95</v>
      </c>
      <c r="I177" s="278">
        <v>205.3</v>
      </c>
      <c r="J177" s="278">
        <v>207.99999999999997</v>
      </c>
      <c r="K177" s="276">
        <v>202.6</v>
      </c>
      <c r="L177" s="276">
        <v>195.55</v>
      </c>
      <c r="M177" s="276">
        <v>3.42937</v>
      </c>
    </row>
    <row r="178" spans="1:13">
      <c r="A178" s="267">
        <v>169</v>
      </c>
      <c r="B178" s="276" t="s">
        <v>380</v>
      </c>
      <c r="C178" s="277">
        <v>895.6</v>
      </c>
      <c r="D178" s="278">
        <v>897.51666666666677</v>
      </c>
      <c r="E178" s="278">
        <v>881.23333333333358</v>
      </c>
      <c r="F178" s="278">
        <v>866.86666666666679</v>
      </c>
      <c r="G178" s="278">
        <v>850.5833333333336</v>
      </c>
      <c r="H178" s="278">
        <v>911.88333333333355</v>
      </c>
      <c r="I178" s="278">
        <v>928.16666666666663</v>
      </c>
      <c r="J178" s="278">
        <v>942.53333333333353</v>
      </c>
      <c r="K178" s="276">
        <v>913.8</v>
      </c>
      <c r="L178" s="276">
        <v>883.15</v>
      </c>
      <c r="M178" s="276">
        <v>1.0041599999999999</v>
      </c>
    </row>
    <row r="179" spans="1:13">
      <c r="A179" s="267">
        <v>170</v>
      </c>
      <c r="B179" s="276" t="s">
        <v>246</v>
      </c>
      <c r="C179" s="277">
        <v>489.45</v>
      </c>
      <c r="D179" s="278">
        <v>493.51666666666665</v>
      </c>
      <c r="E179" s="278">
        <v>483.93333333333328</v>
      </c>
      <c r="F179" s="278">
        <v>478.41666666666663</v>
      </c>
      <c r="G179" s="278">
        <v>468.83333333333326</v>
      </c>
      <c r="H179" s="278">
        <v>499.0333333333333</v>
      </c>
      <c r="I179" s="278">
        <v>508.61666666666667</v>
      </c>
      <c r="J179" s="278">
        <v>514.13333333333333</v>
      </c>
      <c r="K179" s="276">
        <v>503.1</v>
      </c>
      <c r="L179" s="276">
        <v>488</v>
      </c>
      <c r="M179" s="276">
        <v>0.78405000000000002</v>
      </c>
    </row>
    <row r="180" spans="1:13">
      <c r="A180" s="267">
        <v>171</v>
      </c>
      <c r="B180" s="276" t="s">
        <v>104</v>
      </c>
      <c r="C180" s="277">
        <v>677</v>
      </c>
      <c r="D180" s="278">
        <v>681.38333333333333</v>
      </c>
      <c r="E180" s="278">
        <v>667.81666666666661</v>
      </c>
      <c r="F180" s="278">
        <v>658.63333333333333</v>
      </c>
      <c r="G180" s="278">
        <v>645.06666666666661</v>
      </c>
      <c r="H180" s="278">
        <v>690.56666666666661</v>
      </c>
      <c r="I180" s="278">
        <v>704.13333333333344</v>
      </c>
      <c r="J180" s="278">
        <v>713.31666666666661</v>
      </c>
      <c r="K180" s="276">
        <v>694.95</v>
      </c>
      <c r="L180" s="276">
        <v>672.2</v>
      </c>
      <c r="M180" s="276">
        <v>15.46696</v>
      </c>
    </row>
    <row r="181" spans="1:13">
      <c r="A181" s="267">
        <v>172</v>
      </c>
      <c r="B181" s="276" t="s">
        <v>247</v>
      </c>
      <c r="C181" s="277">
        <v>376.9</v>
      </c>
      <c r="D181" s="278">
        <v>377.56666666666666</v>
      </c>
      <c r="E181" s="278">
        <v>369.88333333333333</v>
      </c>
      <c r="F181" s="278">
        <v>362.86666666666667</v>
      </c>
      <c r="G181" s="278">
        <v>355.18333333333334</v>
      </c>
      <c r="H181" s="278">
        <v>384.58333333333331</v>
      </c>
      <c r="I181" s="278">
        <v>392.26666666666659</v>
      </c>
      <c r="J181" s="278">
        <v>399.2833333333333</v>
      </c>
      <c r="K181" s="276">
        <v>385.25</v>
      </c>
      <c r="L181" s="276">
        <v>370.55</v>
      </c>
      <c r="M181" s="276">
        <v>0.70057000000000003</v>
      </c>
    </row>
    <row r="182" spans="1:13">
      <c r="A182" s="267">
        <v>173</v>
      </c>
      <c r="B182" s="276" t="s">
        <v>248</v>
      </c>
      <c r="C182" s="277">
        <v>957.3</v>
      </c>
      <c r="D182" s="278">
        <v>959.13333333333333</v>
      </c>
      <c r="E182" s="278">
        <v>946.16666666666663</v>
      </c>
      <c r="F182" s="278">
        <v>935.0333333333333</v>
      </c>
      <c r="G182" s="278">
        <v>922.06666666666661</v>
      </c>
      <c r="H182" s="278">
        <v>970.26666666666665</v>
      </c>
      <c r="I182" s="278">
        <v>983.23333333333335</v>
      </c>
      <c r="J182" s="278">
        <v>994.36666666666667</v>
      </c>
      <c r="K182" s="276">
        <v>972.1</v>
      </c>
      <c r="L182" s="276">
        <v>948</v>
      </c>
      <c r="M182" s="276">
        <v>10.61337</v>
      </c>
    </row>
    <row r="183" spans="1:13">
      <c r="A183" s="267">
        <v>174</v>
      </c>
      <c r="B183" s="276" t="s">
        <v>389</v>
      </c>
      <c r="C183" s="277">
        <v>91.2</v>
      </c>
      <c r="D183" s="278">
        <v>91.066666666666663</v>
      </c>
      <c r="E183" s="278">
        <v>90.133333333333326</v>
      </c>
      <c r="F183" s="278">
        <v>89.066666666666663</v>
      </c>
      <c r="G183" s="278">
        <v>88.133333333333326</v>
      </c>
      <c r="H183" s="278">
        <v>92.133333333333326</v>
      </c>
      <c r="I183" s="278">
        <v>93.066666666666663</v>
      </c>
      <c r="J183" s="278">
        <v>94.133333333333326</v>
      </c>
      <c r="K183" s="276">
        <v>92</v>
      </c>
      <c r="L183" s="276">
        <v>90</v>
      </c>
      <c r="M183" s="276">
        <v>1.2939499999999999</v>
      </c>
    </row>
    <row r="184" spans="1:13">
      <c r="A184" s="267">
        <v>175</v>
      </c>
      <c r="B184" s="276" t="s">
        <v>381</v>
      </c>
      <c r="C184" s="277">
        <v>371.55</v>
      </c>
      <c r="D184" s="278">
        <v>376.31666666666666</v>
      </c>
      <c r="E184" s="278">
        <v>364.23333333333335</v>
      </c>
      <c r="F184" s="278">
        <v>356.91666666666669</v>
      </c>
      <c r="G184" s="278">
        <v>344.83333333333337</v>
      </c>
      <c r="H184" s="278">
        <v>383.63333333333333</v>
      </c>
      <c r="I184" s="278">
        <v>395.7166666666667</v>
      </c>
      <c r="J184" s="278">
        <v>403.0333333333333</v>
      </c>
      <c r="K184" s="276">
        <v>388.4</v>
      </c>
      <c r="L184" s="276">
        <v>369</v>
      </c>
      <c r="M184" s="276">
        <v>10.65161</v>
      </c>
    </row>
    <row r="185" spans="1:13">
      <c r="A185" s="267">
        <v>176</v>
      </c>
      <c r="B185" s="276" t="s">
        <v>249</v>
      </c>
      <c r="C185" s="277">
        <v>181.6</v>
      </c>
      <c r="D185" s="278">
        <v>181.15</v>
      </c>
      <c r="E185" s="278">
        <v>178.8</v>
      </c>
      <c r="F185" s="278">
        <v>176</v>
      </c>
      <c r="G185" s="278">
        <v>173.65</v>
      </c>
      <c r="H185" s="278">
        <v>183.95000000000002</v>
      </c>
      <c r="I185" s="278">
        <v>186.29999999999998</v>
      </c>
      <c r="J185" s="278">
        <v>189.10000000000002</v>
      </c>
      <c r="K185" s="276">
        <v>183.5</v>
      </c>
      <c r="L185" s="276">
        <v>178.35</v>
      </c>
      <c r="M185" s="276">
        <v>4.3582999999999998</v>
      </c>
    </row>
    <row r="186" spans="1:13">
      <c r="A186" s="267">
        <v>177</v>
      </c>
      <c r="B186" s="276" t="s">
        <v>105</v>
      </c>
      <c r="C186" s="277">
        <v>789.5</v>
      </c>
      <c r="D186" s="278">
        <v>795.68333333333339</v>
      </c>
      <c r="E186" s="278">
        <v>774.86666666666679</v>
      </c>
      <c r="F186" s="278">
        <v>760.23333333333335</v>
      </c>
      <c r="G186" s="278">
        <v>739.41666666666674</v>
      </c>
      <c r="H186" s="278">
        <v>810.31666666666683</v>
      </c>
      <c r="I186" s="278">
        <v>831.13333333333344</v>
      </c>
      <c r="J186" s="278">
        <v>845.76666666666688</v>
      </c>
      <c r="K186" s="276">
        <v>816.5</v>
      </c>
      <c r="L186" s="276">
        <v>781.05</v>
      </c>
      <c r="M186" s="276">
        <v>29.028449999999999</v>
      </c>
    </row>
    <row r="187" spans="1:13">
      <c r="A187" s="267">
        <v>178</v>
      </c>
      <c r="B187" s="276" t="s">
        <v>383</v>
      </c>
      <c r="C187" s="277">
        <v>69.099999999999994</v>
      </c>
      <c r="D187" s="278">
        <v>69.25</v>
      </c>
      <c r="E187" s="278">
        <v>68.55</v>
      </c>
      <c r="F187" s="278">
        <v>68</v>
      </c>
      <c r="G187" s="278">
        <v>67.3</v>
      </c>
      <c r="H187" s="278">
        <v>69.8</v>
      </c>
      <c r="I187" s="278">
        <v>70.499999999999986</v>
      </c>
      <c r="J187" s="278">
        <v>71.05</v>
      </c>
      <c r="K187" s="276">
        <v>69.95</v>
      </c>
      <c r="L187" s="276">
        <v>68.7</v>
      </c>
      <c r="M187" s="276">
        <v>4.9041300000000003</v>
      </c>
    </row>
    <row r="188" spans="1:13">
      <c r="A188" s="267">
        <v>179</v>
      </c>
      <c r="B188" s="276" t="s">
        <v>384</v>
      </c>
      <c r="C188" s="277">
        <v>544.4</v>
      </c>
      <c r="D188" s="278">
        <v>545.94999999999993</v>
      </c>
      <c r="E188" s="278">
        <v>539.34999999999991</v>
      </c>
      <c r="F188" s="278">
        <v>534.29999999999995</v>
      </c>
      <c r="G188" s="278">
        <v>527.69999999999993</v>
      </c>
      <c r="H188" s="278">
        <v>550.99999999999989</v>
      </c>
      <c r="I188" s="278">
        <v>557.6</v>
      </c>
      <c r="J188" s="278">
        <v>562.64999999999986</v>
      </c>
      <c r="K188" s="276">
        <v>552.54999999999995</v>
      </c>
      <c r="L188" s="276">
        <v>540.9</v>
      </c>
      <c r="M188" s="276">
        <v>0.12692999999999999</v>
      </c>
    </row>
    <row r="189" spans="1:13">
      <c r="A189" s="267">
        <v>180</v>
      </c>
      <c r="B189" s="276" t="s">
        <v>1439</v>
      </c>
      <c r="C189" s="277">
        <v>188.25</v>
      </c>
      <c r="D189" s="278">
        <v>190.08333333333334</v>
      </c>
      <c r="E189" s="278">
        <v>186.16666666666669</v>
      </c>
      <c r="F189" s="278">
        <v>184.08333333333334</v>
      </c>
      <c r="G189" s="278">
        <v>180.16666666666669</v>
      </c>
      <c r="H189" s="278">
        <v>192.16666666666669</v>
      </c>
      <c r="I189" s="278">
        <v>196.08333333333337</v>
      </c>
      <c r="J189" s="278">
        <v>198.16666666666669</v>
      </c>
      <c r="K189" s="276">
        <v>194</v>
      </c>
      <c r="L189" s="276">
        <v>188</v>
      </c>
      <c r="M189" s="276">
        <v>0.83321999999999996</v>
      </c>
    </row>
    <row r="190" spans="1:13">
      <c r="A190" s="267">
        <v>181</v>
      </c>
      <c r="B190" s="276" t="s">
        <v>390</v>
      </c>
      <c r="C190" s="277">
        <v>63.85</v>
      </c>
      <c r="D190" s="278">
        <v>64.283333333333346</v>
      </c>
      <c r="E190" s="278">
        <v>63.266666666666694</v>
      </c>
      <c r="F190" s="278">
        <v>62.683333333333351</v>
      </c>
      <c r="G190" s="278">
        <v>61.6666666666667</v>
      </c>
      <c r="H190" s="278">
        <v>64.866666666666688</v>
      </c>
      <c r="I190" s="278">
        <v>65.88333333333334</v>
      </c>
      <c r="J190" s="278">
        <v>66.466666666666683</v>
      </c>
      <c r="K190" s="276">
        <v>65.3</v>
      </c>
      <c r="L190" s="276">
        <v>63.7</v>
      </c>
      <c r="M190" s="276">
        <v>6.7881299999999998</v>
      </c>
    </row>
    <row r="191" spans="1:13">
      <c r="A191" s="267">
        <v>182</v>
      </c>
      <c r="B191" s="276" t="s">
        <v>250</v>
      </c>
      <c r="C191" s="277">
        <v>185.25</v>
      </c>
      <c r="D191" s="278">
        <v>187.53333333333333</v>
      </c>
      <c r="E191" s="278">
        <v>182.56666666666666</v>
      </c>
      <c r="F191" s="278">
        <v>179.88333333333333</v>
      </c>
      <c r="G191" s="278">
        <v>174.91666666666666</v>
      </c>
      <c r="H191" s="278">
        <v>190.21666666666667</v>
      </c>
      <c r="I191" s="278">
        <v>195.18333333333331</v>
      </c>
      <c r="J191" s="278">
        <v>197.86666666666667</v>
      </c>
      <c r="K191" s="276">
        <v>192.5</v>
      </c>
      <c r="L191" s="276">
        <v>184.85</v>
      </c>
      <c r="M191" s="276">
        <v>8.9349399999999992</v>
      </c>
    </row>
    <row r="192" spans="1:13">
      <c r="A192" s="267">
        <v>183</v>
      </c>
      <c r="B192" s="276" t="s">
        <v>385</v>
      </c>
      <c r="C192" s="277">
        <v>319.8</v>
      </c>
      <c r="D192" s="278">
        <v>321.66666666666669</v>
      </c>
      <c r="E192" s="278">
        <v>316.03333333333336</v>
      </c>
      <c r="F192" s="278">
        <v>312.26666666666665</v>
      </c>
      <c r="G192" s="278">
        <v>306.63333333333333</v>
      </c>
      <c r="H192" s="278">
        <v>325.43333333333339</v>
      </c>
      <c r="I192" s="278">
        <v>331.06666666666672</v>
      </c>
      <c r="J192" s="278">
        <v>334.83333333333343</v>
      </c>
      <c r="K192" s="276">
        <v>327.3</v>
      </c>
      <c r="L192" s="276">
        <v>317.89999999999998</v>
      </c>
      <c r="M192" s="276">
        <v>1.00098</v>
      </c>
    </row>
    <row r="193" spans="1:13">
      <c r="A193" s="267">
        <v>184</v>
      </c>
      <c r="B193" s="276" t="s">
        <v>386</v>
      </c>
      <c r="C193" s="277">
        <v>309.45</v>
      </c>
      <c r="D193" s="278">
        <v>311.15000000000003</v>
      </c>
      <c r="E193" s="278">
        <v>305.30000000000007</v>
      </c>
      <c r="F193" s="278">
        <v>301.15000000000003</v>
      </c>
      <c r="G193" s="278">
        <v>295.30000000000007</v>
      </c>
      <c r="H193" s="278">
        <v>315.30000000000007</v>
      </c>
      <c r="I193" s="278">
        <v>321.15000000000009</v>
      </c>
      <c r="J193" s="278">
        <v>325.30000000000007</v>
      </c>
      <c r="K193" s="276">
        <v>317</v>
      </c>
      <c r="L193" s="276">
        <v>307</v>
      </c>
      <c r="M193" s="276">
        <v>4.1392600000000002</v>
      </c>
    </row>
    <row r="194" spans="1:13">
      <c r="A194" s="267">
        <v>185</v>
      </c>
      <c r="B194" s="276" t="s">
        <v>391</v>
      </c>
      <c r="C194" s="277">
        <v>669.9</v>
      </c>
      <c r="D194" s="278">
        <v>674.7</v>
      </c>
      <c r="E194" s="278">
        <v>660.40000000000009</v>
      </c>
      <c r="F194" s="278">
        <v>650.90000000000009</v>
      </c>
      <c r="G194" s="278">
        <v>636.60000000000014</v>
      </c>
      <c r="H194" s="278">
        <v>684.2</v>
      </c>
      <c r="I194" s="278">
        <v>698.5</v>
      </c>
      <c r="J194" s="278">
        <v>708</v>
      </c>
      <c r="K194" s="276">
        <v>689</v>
      </c>
      <c r="L194" s="276">
        <v>665.2</v>
      </c>
      <c r="M194" s="276">
        <v>0.55227999999999999</v>
      </c>
    </row>
    <row r="195" spans="1:13">
      <c r="A195" s="267">
        <v>186</v>
      </c>
      <c r="B195" s="276" t="s">
        <v>399</v>
      </c>
      <c r="C195" s="277">
        <v>727.85</v>
      </c>
      <c r="D195" s="278">
        <v>723.38333333333333</v>
      </c>
      <c r="E195" s="278">
        <v>711.11666666666667</v>
      </c>
      <c r="F195" s="278">
        <v>694.38333333333333</v>
      </c>
      <c r="G195" s="278">
        <v>682.11666666666667</v>
      </c>
      <c r="H195" s="278">
        <v>740.11666666666667</v>
      </c>
      <c r="I195" s="278">
        <v>752.38333333333333</v>
      </c>
      <c r="J195" s="278">
        <v>769.11666666666667</v>
      </c>
      <c r="K195" s="276">
        <v>735.65</v>
      </c>
      <c r="L195" s="276">
        <v>706.65</v>
      </c>
      <c r="M195" s="276">
        <v>4.6889200000000004</v>
      </c>
    </row>
    <row r="196" spans="1:13">
      <c r="A196" s="267">
        <v>187</v>
      </c>
      <c r="B196" s="276" t="s">
        <v>392</v>
      </c>
      <c r="C196" s="277">
        <v>27.8</v>
      </c>
      <c r="D196" s="278">
        <v>28.150000000000002</v>
      </c>
      <c r="E196" s="278">
        <v>27.350000000000005</v>
      </c>
      <c r="F196" s="278">
        <v>26.900000000000002</v>
      </c>
      <c r="G196" s="278">
        <v>26.100000000000005</v>
      </c>
      <c r="H196" s="278">
        <v>28.600000000000005</v>
      </c>
      <c r="I196" s="278">
        <v>29.400000000000002</v>
      </c>
      <c r="J196" s="278">
        <v>29.850000000000005</v>
      </c>
      <c r="K196" s="276">
        <v>28.95</v>
      </c>
      <c r="L196" s="276">
        <v>27.7</v>
      </c>
      <c r="M196" s="276">
        <v>1.6148499999999999</v>
      </c>
    </row>
    <row r="197" spans="1:13">
      <c r="A197" s="267">
        <v>188</v>
      </c>
      <c r="B197" s="276" t="s">
        <v>393</v>
      </c>
      <c r="C197" s="277">
        <v>819</v>
      </c>
      <c r="D197" s="278">
        <v>821.66666666666663</v>
      </c>
      <c r="E197" s="278">
        <v>807.33333333333326</v>
      </c>
      <c r="F197" s="278">
        <v>795.66666666666663</v>
      </c>
      <c r="G197" s="278">
        <v>781.33333333333326</v>
      </c>
      <c r="H197" s="278">
        <v>833.33333333333326</v>
      </c>
      <c r="I197" s="278">
        <v>847.66666666666652</v>
      </c>
      <c r="J197" s="278">
        <v>859.33333333333326</v>
      </c>
      <c r="K197" s="276">
        <v>836</v>
      </c>
      <c r="L197" s="276">
        <v>810</v>
      </c>
      <c r="M197" s="276">
        <v>0.15826000000000001</v>
      </c>
    </row>
    <row r="198" spans="1:13">
      <c r="A198" s="267">
        <v>189</v>
      </c>
      <c r="B198" s="276" t="s">
        <v>106</v>
      </c>
      <c r="C198" s="277">
        <v>841.65</v>
      </c>
      <c r="D198" s="278">
        <v>834</v>
      </c>
      <c r="E198" s="278">
        <v>823.7</v>
      </c>
      <c r="F198" s="278">
        <v>805.75</v>
      </c>
      <c r="G198" s="278">
        <v>795.45</v>
      </c>
      <c r="H198" s="278">
        <v>851.95</v>
      </c>
      <c r="I198" s="278">
        <v>862.25</v>
      </c>
      <c r="J198" s="278">
        <v>880.2</v>
      </c>
      <c r="K198" s="276">
        <v>844.3</v>
      </c>
      <c r="L198" s="276">
        <v>816.05</v>
      </c>
      <c r="M198" s="276">
        <v>32.003549999999997</v>
      </c>
    </row>
    <row r="199" spans="1:13">
      <c r="A199" s="267">
        <v>190</v>
      </c>
      <c r="B199" s="276" t="s">
        <v>108</v>
      </c>
      <c r="C199" s="277">
        <v>809.7</v>
      </c>
      <c r="D199" s="278">
        <v>821.31666666666661</v>
      </c>
      <c r="E199" s="278">
        <v>794.13333333333321</v>
      </c>
      <c r="F199" s="278">
        <v>778.56666666666661</v>
      </c>
      <c r="G199" s="278">
        <v>751.38333333333321</v>
      </c>
      <c r="H199" s="278">
        <v>836.88333333333321</v>
      </c>
      <c r="I199" s="278">
        <v>864.06666666666661</v>
      </c>
      <c r="J199" s="278">
        <v>879.63333333333321</v>
      </c>
      <c r="K199" s="276">
        <v>848.5</v>
      </c>
      <c r="L199" s="276">
        <v>805.75</v>
      </c>
      <c r="M199" s="276">
        <v>103.97497</v>
      </c>
    </row>
    <row r="200" spans="1:13">
      <c r="A200" s="267">
        <v>191</v>
      </c>
      <c r="B200" s="276" t="s">
        <v>109</v>
      </c>
      <c r="C200" s="277">
        <v>2272.1</v>
      </c>
      <c r="D200" s="278">
        <v>2245.4833333333331</v>
      </c>
      <c r="E200" s="278">
        <v>2202.1666666666661</v>
      </c>
      <c r="F200" s="278">
        <v>2132.2333333333331</v>
      </c>
      <c r="G200" s="278">
        <v>2088.9166666666661</v>
      </c>
      <c r="H200" s="278">
        <v>2315.4166666666661</v>
      </c>
      <c r="I200" s="278">
        <v>2358.7333333333327</v>
      </c>
      <c r="J200" s="278">
        <v>2428.6666666666661</v>
      </c>
      <c r="K200" s="276">
        <v>2288.8000000000002</v>
      </c>
      <c r="L200" s="276">
        <v>2175.5500000000002</v>
      </c>
      <c r="M200" s="276">
        <v>85.126220000000004</v>
      </c>
    </row>
    <row r="201" spans="1:13">
      <c r="A201" s="267">
        <v>192</v>
      </c>
      <c r="B201" s="276" t="s">
        <v>252</v>
      </c>
      <c r="C201" s="277">
        <v>2447.75</v>
      </c>
      <c r="D201" s="278">
        <v>2459.9333333333334</v>
      </c>
      <c r="E201" s="278">
        <v>2394.8666666666668</v>
      </c>
      <c r="F201" s="278">
        <v>2341.9833333333336</v>
      </c>
      <c r="G201" s="278">
        <v>2276.916666666667</v>
      </c>
      <c r="H201" s="278">
        <v>2512.8166666666666</v>
      </c>
      <c r="I201" s="278">
        <v>2577.8833333333332</v>
      </c>
      <c r="J201" s="278">
        <v>2630.7666666666664</v>
      </c>
      <c r="K201" s="276">
        <v>2525</v>
      </c>
      <c r="L201" s="276">
        <v>2407.0500000000002</v>
      </c>
      <c r="M201" s="276">
        <v>4.3857999999999997</v>
      </c>
    </row>
    <row r="202" spans="1:13">
      <c r="A202" s="267">
        <v>193</v>
      </c>
      <c r="B202" s="276" t="s">
        <v>110</v>
      </c>
      <c r="C202" s="277">
        <v>1393.65</v>
      </c>
      <c r="D202" s="278">
        <v>1380.0666666666666</v>
      </c>
      <c r="E202" s="278">
        <v>1365.1333333333332</v>
      </c>
      <c r="F202" s="278">
        <v>1336.6166666666666</v>
      </c>
      <c r="G202" s="278">
        <v>1321.6833333333332</v>
      </c>
      <c r="H202" s="278">
        <v>1408.5833333333333</v>
      </c>
      <c r="I202" s="278">
        <v>1423.5166666666667</v>
      </c>
      <c r="J202" s="278">
        <v>1452.0333333333333</v>
      </c>
      <c r="K202" s="276">
        <v>1395</v>
      </c>
      <c r="L202" s="276">
        <v>1351.55</v>
      </c>
      <c r="M202" s="276">
        <v>207.58678</v>
      </c>
    </row>
    <row r="203" spans="1:13">
      <c r="A203" s="267">
        <v>194</v>
      </c>
      <c r="B203" s="276" t="s">
        <v>253</v>
      </c>
      <c r="C203" s="277">
        <v>609.65</v>
      </c>
      <c r="D203" s="278">
        <v>605.05000000000007</v>
      </c>
      <c r="E203" s="278">
        <v>595.00000000000011</v>
      </c>
      <c r="F203" s="278">
        <v>580.35</v>
      </c>
      <c r="G203" s="278">
        <v>570.30000000000007</v>
      </c>
      <c r="H203" s="278">
        <v>619.70000000000016</v>
      </c>
      <c r="I203" s="278">
        <v>629.75000000000011</v>
      </c>
      <c r="J203" s="278">
        <v>644.4000000000002</v>
      </c>
      <c r="K203" s="276">
        <v>615.1</v>
      </c>
      <c r="L203" s="276">
        <v>590.4</v>
      </c>
      <c r="M203" s="276">
        <v>48.016449999999999</v>
      </c>
    </row>
    <row r="204" spans="1:13">
      <c r="A204" s="267">
        <v>195</v>
      </c>
      <c r="B204" s="276" t="s">
        <v>251</v>
      </c>
      <c r="C204" s="277">
        <v>698.45</v>
      </c>
      <c r="D204" s="278">
        <v>699.08333333333337</v>
      </c>
      <c r="E204" s="278">
        <v>690.36666666666679</v>
      </c>
      <c r="F204" s="278">
        <v>682.28333333333342</v>
      </c>
      <c r="G204" s="278">
        <v>673.56666666666683</v>
      </c>
      <c r="H204" s="278">
        <v>707.16666666666674</v>
      </c>
      <c r="I204" s="278">
        <v>715.88333333333321</v>
      </c>
      <c r="J204" s="278">
        <v>723.9666666666667</v>
      </c>
      <c r="K204" s="276">
        <v>707.8</v>
      </c>
      <c r="L204" s="276">
        <v>691</v>
      </c>
      <c r="M204" s="276">
        <v>1.8708100000000001</v>
      </c>
    </row>
    <row r="205" spans="1:13">
      <c r="A205" s="267">
        <v>196</v>
      </c>
      <c r="B205" s="276" t="s">
        <v>394</v>
      </c>
      <c r="C205" s="277">
        <v>188.05</v>
      </c>
      <c r="D205" s="278">
        <v>188.70000000000002</v>
      </c>
      <c r="E205" s="278">
        <v>186.85000000000002</v>
      </c>
      <c r="F205" s="278">
        <v>185.65</v>
      </c>
      <c r="G205" s="278">
        <v>183.8</v>
      </c>
      <c r="H205" s="278">
        <v>189.90000000000003</v>
      </c>
      <c r="I205" s="278">
        <v>191.75</v>
      </c>
      <c r="J205" s="278">
        <v>192.95000000000005</v>
      </c>
      <c r="K205" s="276">
        <v>190.55</v>
      </c>
      <c r="L205" s="276">
        <v>187.5</v>
      </c>
      <c r="M205" s="276">
        <v>2.4028999999999998</v>
      </c>
    </row>
    <row r="206" spans="1:13">
      <c r="A206" s="267">
        <v>197</v>
      </c>
      <c r="B206" s="276" t="s">
        <v>395</v>
      </c>
      <c r="C206" s="277">
        <v>267</v>
      </c>
      <c r="D206" s="278">
        <v>267.33333333333331</v>
      </c>
      <c r="E206" s="278">
        <v>261.66666666666663</v>
      </c>
      <c r="F206" s="278">
        <v>256.33333333333331</v>
      </c>
      <c r="G206" s="278">
        <v>250.66666666666663</v>
      </c>
      <c r="H206" s="278">
        <v>272.66666666666663</v>
      </c>
      <c r="I206" s="278">
        <v>278.33333333333326</v>
      </c>
      <c r="J206" s="278">
        <v>283.66666666666663</v>
      </c>
      <c r="K206" s="276">
        <v>273</v>
      </c>
      <c r="L206" s="276">
        <v>262</v>
      </c>
      <c r="M206" s="276">
        <v>0.92229000000000005</v>
      </c>
    </row>
    <row r="207" spans="1:13">
      <c r="A207" s="267">
        <v>198</v>
      </c>
      <c r="B207" s="276" t="s">
        <v>111</v>
      </c>
      <c r="C207" s="277">
        <v>2951.25</v>
      </c>
      <c r="D207" s="278">
        <v>2953.7333333333336</v>
      </c>
      <c r="E207" s="278">
        <v>2920.4666666666672</v>
      </c>
      <c r="F207" s="278">
        <v>2889.6833333333334</v>
      </c>
      <c r="G207" s="278">
        <v>2856.416666666667</v>
      </c>
      <c r="H207" s="278">
        <v>2984.5166666666673</v>
      </c>
      <c r="I207" s="278">
        <v>3017.7833333333338</v>
      </c>
      <c r="J207" s="278">
        <v>3048.5666666666675</v>
      </c>
      <c r="K207" s="276">
        <v>2987</v>
      </c>
      <c r="L207" s="276">
        <v>2922.95</v>
      </c>
      <c r="M207" s="276">
        <v>13.526120000000001</v>
      </c>
    </row>
    <row r="208" spans="1:13">
      <c r="A208" s="267">
        <v>199</v>
      </c>
      <c r="B208" s="276" t="s">
        <v>112</v>
      </c>
      <c r="C208" s="277" t="e">
        <v>#N/A</v>
      </c>
      <c r="D208" s="278" t="e">
        <v>#N/A</v>
      </c>
      <c r="E208" s="278" t="e">
        <v>#N/A</v>
      </c>
      <c r="F208" s="278" t="e">
        <v>#N/A</v>
      </c>
      <c r="G208" s="278" t="e">
        <v>#N/A</v>
      </c>
      <c r="H208" s="278" t="e">
        <v>#N/A</v>
      </c>
      <c r="I208" s="278" t="e">
        <v>#N/A</v>
      </c>
      <c r="J208" s="278" t="e">
        <v>#N/A</v>
      </c>
      <c r="K208" s="276" t="e">
        <v>#N/A</v>
      </c>
      <c r="L208" s="276" t="e">
        <v>#N/A</v>
      </c>
      <c r="M208" s="276" t="e">
        <v>#N/A</v>
      </c>
    </row>
    <row r="209" spans="1:13">
      <c r="A209" s="267">
        <v>200</v>
      </c>
      <c r="B209" s="276" t="s">
        <v>396</v>
      </c>
      <c r="C209" s="277">
        <v>17.149999999999999</v>
      </c>
      <c r="D209" s="278">
        <v>17.283333333333331</v>
      </c>
      <c r="E209" s="278">
        <v>16.916666666666664</v>
      </c>
      <c r="F209" s="278">
        <v>16.683333333333334</v>
      </c>
      <c r="G209" s="278">
        <v>16.316666666666666</v>
      </c>
      <c r="H209" s="278">
        <v>17.516666666666662</v>
      </c>
      <c r="I209" s="278">
        <v>17.883333333333329</v>
      </c>
      <c r="J209" s="278">
        <v>18.11666666666666</v>
      </c>
      <c r="K209" s="276">
        <v>17.649999999999999</v>
      </c>
      <c r="L209" s="276">
        <v>17.05</v>
      </c>
      <c r="M209" s="276">
        <v>57.585639999999998</v>
      </c>
    </row>
    <row r="210" spans="1:13">
      <c r="A210" s="267">
        <v>201</v>
      </c>
      <c r="B210" s="276" t="s">
        <v>398</v>
      </c>
      <c r="C210" s="277">
        <v>115.75</v>
      </c>
      <c r="D210" s="278">
        <v>118.26666666666667</v>
      </c>
      <c r="E210" s="278">
        <v>112.53333333333333</v>
      </c>
      <c r="F210" s="278">
        <v>109.31666666666666</v>
      </c>
      <c r="G210" s="278">
        <v>103.58333333333333</v>
      </c>
      <c r="H210" s="278">
        <v>121.48333333333333</v>
      </c>
      <c r="I210" s="278">
        <v>127.21666666666665</v>
      </c>
      <c r="J210" s="278">
        <v>130.43333333333334</v>
      </c>
      <c r="K210" s="276">
        <v>124</v>
      </c>
      <c r="L210" s="276">
        <v>115.05</v>
      </c>
      <c r="M210" s="276">
        <v>3.97628</v>
      </c>
    </row>
    <row r="211" spans="1:13">
      <c r="A211" s="267">
        <v>202</v>
      </c>
      <c r="B211" s="276" t="s">
        <v>114</v>
      </c>
      <c r="C211" s="277">
        <v>192.35</v>
      </c>
      <c r="D211" s="278">
        <v>194.36666666666667</v>
      </c>
      <c r="E211" s="278">
        <v>188.08333333333334</v>
      </c>
      <c r="F211" s="278">
        <v>183.81666666666666</v>
      </c>
      <c r="G211" s="278">
        <v>177.53333333333333</v>
      </c>
      <c r="H211" s="278">
        <v>198.63333333333335</v>
      </c>
      <c r="I211" s="278">
        <v>204.91666666666666</v>
      </c>
      <c r="J211" s="278">
        <v>209.18333333333337</v>
      </c>
      <c r="K211" s="276">
        <v>200.65</v>
      </c>
      <c r="L211" s="276">
        <v>190.1</v>
      </c>
      <c r="M211" s="276">
        <v>235.44708</v>
      </c>
    </row>
    <row r="212" spans="1:13">
      <c r="A212" s="267">
        <v>203</v>
      </c>
      <c r="B212" s="276" t="s">
        <v>400</v>
      </c>
      <c r="C212" s="277">
        <v>35.200000000000003</v>
      </c>
      <c r="D212" s="278">
        <v>35.233333333333327</v>
      </c>
      <c r="E212" s="278">
        <v>34.566666666666656</v>
      </c>
      <c r="F212" s="278">
        <v>33.93333333333333</v>
      </c>
      <c r="G212" s="278">
        <v>33.266666666666659</v>
      </c>
      <c r="H212" s="278">
        <v>35.866666666666653</v>
      </c>
      <c r="I212" s="278">
        <v>36.533333333333324</v>
      </c>
      <c r="J212" s="278">
        <v>37.16666666666665</v>
      </c>
      <c r="K212" s="276">
        <v>35.9</v>
      </c>
      <c r="L212" s="276">
        <v>34.6</v>
      </c>
      <c r="M212" s="276">
        <v>8.0777000000000001</v>
      </c>
    </row>
    <row r="213" spans="1:13">
      <c r="A213" s="267">
        <v>204</v>
      </c>
      <c r="B213" s="276" t="s">
        <v>115</v>
      </c>
      <c r="C213" s="277">
        <v>212.5</v>
      </c>
      <c r="D213" s="278">
        <v>211.26666666666665</v>
      </c>
      <c r="E213" s="278">
        <v>208.73333333333329</v>
      </c>
      <c r="F213" s="278">
        <v>204.96666666666664</v>
      </c>
      <c r="G213" s="278">
        <v>202.43333333333328</v>
      </c>
      <c r="H213" s="278">
        <v>215.0333333333333</v>
      </c>
      <c r="I213" s="278">
        <v>217.56666666666666</v>
      </c>
      <c r="J213" s="278">
        <v>221.33333333333331</v>
      </c>
      <c r="K213" s="276">
        <v>213.8</v>
      </c>
      <c r="L213" s="276">
        <v>207.5</v>
      </c>
      <c r="M213" s="276">
        <v>89.05274</v>
      </c>
    </row>
    <row r="214" spans="1:13">
      <c r="A214" s="267">
        <v>205</v>
      </c>
      <c r="B214" s="276" t="s">
        <v>116</v>
      </c>
      <c r="C214" s="277">
        <v>2136.6</v>
      </c>
      <c r="D214" s="278">
        <v>2124.4333333333329</v>
      </c>
      <c r="E214" s="278">
        <v>2104.6666666666661</v>
      </c>
      <c r="F214" s="278">
        <v>2072.7333333333331</v>
      </c>
      <c r="G214" s="278">
        <v>2052.9666666666662</v>
      </c>
      <c r="H214" s="278">
        <v>2156.3666666666659</v>
      </c>
      <c r="I214" s="278">
        <v>2176.1333333333332</v>
      </c>
      <c r="J214" s="278">
        <v>2208.0666666666657</v>
      </c>
      <c r="K214" s="276">
        <v>2144.1999999999998</v>
      </c>
      <c r="L214" s="276">
        <v>2092.5</v>
      </c>
      <c r="M214" s="276">
        <v>24.717030000000001</v>
      </c>
    </row>
    <row r="215" spans="1:13">
      <c r="A215" s="267">
        <v>206</v>
      </c>
      <c r="B215" s="276" t="s">
        <v>254</v>
      </c>
      <c r="C215" s="277">
        <v>217.25</v>
      </c>
      <c r="D215" s="278">
        <v>220.76666666666665</v>
      </c>
      <c r="E215" s="278">
        <v>211.68333333333331</v>
      </c>
      <c r="F215" s="278">
        <v>206.11666666666665</v>
      </c>
      <c r="G215" s="278">
        <v>197.0333333333333</v>
      </c>
      <c r="H215" s="278">
        <v>226.33333333333331</v>
      </c>
      <c r="I215" s="278">
        <v>235.41666666666669</v>
      </c>
      <c r="J215" s="278">
        <v>240.98333333333332</v>
      </c>
      <c r="K215" s="276">
        <v>229.85</v>
      </c>
      <c r="L215" s="276">
        <v>215.2</v>
      </c>
      <c r="M215" s="276">
        <v>15.80254</v>
      </c>
    </row>
    <row r="216" spans="1:13">
      <c r="A216" s="267">
        <v>207</v>
      </c>
      <c r="B216" s="276" t="s">
        <v>401</v>
      </c>
      <c r="C216" s="277">
        <v>28886.25</v>
      </c>
      <c r="D216" s="278">
        <v>29421.149999999998</v>
      </c>
      <c r="E216" s="278">
        <v>28042.299999999996</v>
      </c>
      <c r="F216" s="278">
        <v>27198.35</v>
      </c>
      <c r="G216" s="278">
        <v>25819.499999999996</v>
      </c>
      <c r="H216" s="278">
        <v>30265.099999999995</v>
      </c>
      <c r="I216" s="278">
        <v>31643.949999999993</v>
      </c>
      <c r="J216" s="278">
        <v>32487.899999999994</v>
      </c>
      <c r="K216" s="276">
        <v>30800</v>
      </c>
      <c r="L216" s="276">
        <v>28577.200000000001</v>
      </c>
      <c r="M216" s="276">
        <v>7.9450000000000007E-2</v>
      </c>
    </row>
    <row r="217" spans="1:13">
      <c r="A217" s="267">
        <v>208</v>
      </c>
      <c r="B217" s="276" t="s">
        <v>397</v>
      </c>
      <c r="C217" s="277">
        <v>45.4</v>
      </c>
      <c r="D217" s="278">
        <v>45.883333333333326</v>
      </c>
      <c r="E217" s="278">
        <v>44.566666666666649</v>
      </c>
      <c r="F217" s="278">
        <v>43.73333333333332</v>
      </c>
      <c r="G217" s="278">
        <v>42.416666666666643</v>
      </c>
      <c r="H217" s="278">
        <v>46.716666666666654</v>
      </c>
      <c r="I217" s="278">
        <v>48.033333333333331</v>
      </c>
      <c r="J217" s="278">
        <v>48.86666666666666</v>
      </c>
      <c r="K217" s="276">
        <v>47.2</v>
      </c>
      <c r="L217" s="276">
        <v>45.05</v>
      </c>
      <c r="M217" s="276">
        <v>10.596679999999999</v>
      </c>
    </row>
    <row r="218" spans="1:13">
      <c r="A218" s="267">
        <v>209</v>
      </c>
      <c r="B218" s="276" t="s">
        <v>255</v>
      </c>
      <c r="C218" s="277">
        <v>32.1</v>
      </c>
      <c r="D218" s="278">
        <v>31.916666666666668</v>
      </c>
      <c r="E218" s="278">
        <v>31.583333333333336</v>
      </c>
      <c r="F218" s="278">
        <v>31.066666666666666</v>
      </c>
      <c r="G218" s="278">
        <v>30.733333333333334</v>
      </c>
      <c r="H218" s="278">
        <v>32.433333333333337</v>
      </c>
      <c r="I218" s="278">
        <v>32.766666666666673</v>
      </c>
      <c r="J218" s="278">
        <v>33.283333333333339</v>
      </c>
      <c r="K218" s="276">
        <v>32.25</v>
      </c>
      <c r="L218" s="276">
        <v>31.4</v>
      </c>
      <c r="M218" s="276">
        <v>9.8026700000000009</v>
      </c>
    </row>
    <row r="219" spans="1:13">
      <c r="A219" s="267">
        <v>210</v>
      </c>
      <c r="B219" s="276" t="s">
        <v>415</v>
      </c>
      <c r="C219" s="277">
        <v>48.35</v>
      </c>
      <c r="D219" s="278">
        <v>48.6</v>
      </c>
      <c r="E219" s="278">
        <v>47.75</v>
      </c>
      <c r="F219" s="278">
        <v>47.15</v>
      </c>
      <c r="G219" s="278">
        <v>46.3</v>
      </c>
      <c r="H219" s="278">
        <v>49.2</v>
      </c>
      <c r="I219" s="278">
        <v>50.050000000000011</v>
      </c>
      <c r="J219" s="278">
        <v>50.650000000000006</v>
      </c>
      <c r="K219" s="276">
        <v>49.45</v>
      </c>
      <c r="L219" s="276">
        <v>48</v>
      </c>
      <c r="M219" s="276">
        <v>12.42611</v>
      </c>
    </row>
    <row r="220" spans="1:13">
      <c r="A220" s="267">
        <v>211</v>
      </c>
      <c r="B220" s="276" t="s">
        <v>117</v>
      </c>
      <c r="C220" s="277">
        <v>157.80000000000001</v>
      </c>
      <c r="D220" s="278">
        <v>156.95000000000002</v>
      </c>
      <c r="E220" s="278">
        <v>153.60000000000002</v>
      </c>
      <c r="F220" s="278">
        <v>149.4</v>
      </c>
      <c r="G220" s="278">
        <v>146.05000000000001</v>
      </c>
      <c r="H220" s="278">
        <v>161.15000000000003</v>
      </c>
      <c r="I220" s="278">
        <v>164.5</v>
      </c>
      <c r="J220" s="278">
        <v>168.70000000000005</v>
      </c>
      <c r="K220" s="276">
        <v>160.30000000000001</v>
      </c>
      <c r="L220" s="276">
        <v>152.75</v>
      </c>
      <c r="M220" s="276">
        <v>169.24420000000001</v>
      </c>
    </row>
    <row r="221" spans="1:13">
      <c r="A221" s="267">
        <v>213</v>
      </c>
      <c r="B221" s="276" t="s">
        <v>118</v>
      </c>
      <c r="C221" s="277">
        <v>483.85</v>
      </c>
      <c r="D221" s="278">
        <v>481.3</v>
      </c>
      <c r="E221" s="278">
        <v>475.55</v>
      </c>
      <c r="F221" s="278">
        <v>467.25</v>
      </c>
      <c r="G221" s="278">
        <v>461.5</v>
      </c>
      <c r="H221" s="278">
        <v>489.6</v>
      </c>
      <c r="I221" s="278">
        <v>495.35</v>
      </c>
      <c r="J221" s="278">
        <v>503.65000000000003</v>
      </c>
      <c r="K221" s="276">
        <v>487.05</v>
      </c>
      <c r="L221" s="276">
        <v>473</v>
      </c>
      <c r="M221" s="276">
        <v>575.35137999999995</v>
      </c>
    </row>
    <row r="222" spans="1:13">
      <c r="A222" s="267">
        <v>214</v>
      </c>
      <c r="B222" s="276" t="s">
        <v>256</v>
      </c>
      <c r="C222" s="277">
        <v>1269.25</v>
      </c>
      <c r="D222" s="278">
        <v>1275.3166666666666</v>
      </c>
      <c r="E222" s="278">
        <v>1256.6833333333332</v>
      </c>
      <c r="F222" s="278">
        <v>1244.1166666666666</v>
      </c>
      <c r="G222" s="278">
        <v>1225.4833333333331</v>
      </c>
      <c r="H222" s="278">
        <v>1287.8833333333332</v>
      </c>
      <c r="I222" s="278">
        <v>1306.5166666666664</v>
      </c>
      <c r="J222" s="278">
        <v>1319.0833333333333</v>
      </c>
      <c r="K222" s="276">
        <v>1293.95</v>
      </c>
      <c r="L222" s="276">
        <v>1262.75</v>
      </c>
      <c r="M222" s="276">
        <v>8.15456</v>
      </c>
    </row>
    <row r="223" spans="1:13">
      <c r="A223" s="267">
        <v>215</v>
      </c>
      <c r="B223" s="276" t="s">
        <v>119</v>
      </c>
      <c r="C223" s="277">
        <v>421.45</v>
      </c>
      <c r="D223" s="278">
        <v>422.05</v>
      </c>
      <c r="E223" s="278">
        <v>414.1</v>
      </c>
      <c r="F223" s="278">
        <v>406.75</v>
      </c>
      <c r="G223" s="278">
        <v>398.8</v>
      </c>
      <c r="H223" s="278">
        <v>429.40000000000003</v>
      </c>
      <c r="I223" s="278">
        <v>437.34999999999997</v>
      </c>
      <c r="J223" s="278">
        <v>444.70000000000005</v>
      </c>
      <c r="K223" s="276">
        <v>430</v>
      </c>
      <c r="L223" s="276">
        <v>414.7</v>
      </c>
      <c r="M223" s="276">
        <v>33.64819</v>
      </c>
    </row>
    <row r="224" spans="1:13">
      <c r="A224" s="267">
        <v>216</v>
      </c>
      <c r="B224" s="276" t="s">
        <v>403</v>
      </c>
      <c r="C224" s="277">
        <v>2626.9</v>
      </c>
      <c r="D224" s="278">
        <v>2646.9500000000003</v>
      </c>
      <c r="E224" s="278">
        <v>2599.0000000000005</v>
      </c>
      <c r="F224" s="278">
        <v>2571.1000000000004</v>
      </c>
      <c r="G224" s="278">
        <v>2523.1500000000005</v>
      </c>
      <c r="H224" s="278">
        <v>2674.8500000000004</v>
      </c>
      <c r="I224" s="278">
        <v>2722.8</v>
      </c>
      <c r="J224" s="278">
        <v>2750.7000000000003</v>
      </c>
      <c r="K224" s="276">
        <v>2694.9</v>
      </c>
      <c r="L224" s="276">
        <v>2619.0500000000002</v>
      </c>
      <c r="M224" s="276">
        <v>8.9200000000000008E-3</v>
      </c>
    </row>
    <row r="225" spans="1:13">
      <c r="A225" s="267">
        <v>217</v>
      </c>
      <c r="B225" s="276" t="s">
        <v>257</v>
      </c>
      <c r="C225" s="277">
        <v>36.9</v>
      </c>
      <c r="D225" s="278">
        <v>37</v>
      </c>
      <c r="E225" s="278">
        <v>36.4</v>
      </c>
      <c r="F225" s="278">
        <v>35.9</v>
      </c>
      <c r="G225" s="278">
        <v>35.299999999999997</v>
      </c>
      <c r="H225" s="278">
        <v>37.5</v>
      </c>
      <c r="I225" s="278">
        <v>38.099999999999994</v>
      </c>
      <c r="J225" s="278">
        <v>38.6</v>
      </c>
      <c r="K225" s="276">
        <v>37.6</v>
      </c>
      <c r="L225" s="276">
        <v>36.5</v>
      </c>
      <c r="M225" s="276">
        <v>16.208880000000001</v>
      </c>
    </row>
    <row r="226" spans="1:13">
      <c r="A226" s="267">
        <v>218</v>
      </c>
      <c r="B226" s="276" t="s">
        <v>120</v>
      </c>
      <c r="C226" s="277">
        <v>8.5500000000000007</v>
      </c>
      <c r="D226" s="278">
        <v>8.5833333333333339</v>
      </c>
      <c r="E226" s="278">
        <v>8.4666666666666686</v>
      </c>
      <c r="F226" s="278">
        <v>8.3833333333333346</v>
      </c>
      <c r="G226" s="278">
        <v>8.2666666666666693</v>
      </c>
      <c r="H226" s="278">
        <v>8.6666666666666679</v>
      </c>
      <c r="I226" s="278">
        <v>8.7833333333333314</v>
      </c>
      <c r="J226" s="278">
        <v>8.8666666666666671</v>
      </c>
      <c r="K226" s="276">
        <v>8.6999999999999993</v>
      </c>
      <c r="L226" s="276">
        <v>8.5</v>
      </c>
      <c r="M226" s="276">
        <v>1137.16651</v>
      </c>
    </row>
    <row r="227" spans="1:13">
      <c r="A227" s="267">
        <v>219</v>
      </c>
      <c r="B227" s="276" t="s">
        <v>404</v>
      </c>
      <c r="C227" s="277">
        <v>30.95</v>
      </c>
      <c r="D227" s="278">
        <v>30.8</v>
      </c>
      <c r="E227" s="278">
        <v>30.3</v>
      </c>
      <c r="F227" s="278">
        <v>29.65</v>
      </c>
      <c r="G227" s="278">
        <v>29.15</v>
      </c>
      <c r="H227" s="278">
        <v>31.450000000000003</v>
      </c>
      <c r="I227" s="278">
        <v>31.950000000000003</v>
      </c>
      <c r="J227" s="278">
        <v>32.600000000000009</v>
      </c>
      <c r="K227" s="276">
        <v>31.3</v>
      </c>
      <c r="L227" s="276">
        <v>30.15</v>
      </c>
      <c r="M227" s="276">
        <v>45.899880000000003</v>
      </c>
    </row>
    <row r="228" spans="1:13">
      <c r="A228" s="267">
        <v>220</v>
      </c>
      <c r="B228" s="276" t="s">
        <v>121</v>
      </c>
      <c r="C228" s="277">
        <v>34.299999999999997</v>
      </c>
      <c r="D228" s="278">
        <v>33.816666666666663</v>
      </c>
      <c r="E228" s="278">
        <v>33.133333333333326</v>
      </c>
      <c r="F228" s="278">
        <v>31.966666666666661</v>
      </c>
      <c r="G228" s="278">
        <v>31.283333333333324</v>
      </c>
      <c r="H228" s="278">
        <v>34.983333333333327</v>
      </c>
      <c r="I228" s="278">
        <v>35.666666666666664</v>
      </c>
      <c r="J228" s="278">
        <v>36.833333333333329</v>
      </c>
      <c r="K228" s="276">
        <v>34.5</v>
      </c>
      <c r="L228" s="276">
        <v>32.65</v>
      </c>
      <c r="M228" s="276">
        <v>661.28558999999996</v>
      </c>
    </row>
    <row r="229" spans="1:13">
      <c r="A229" s="267">
        <v>221</v>
      </c>
      <c r="B229" s="276" t="s">
        <v>416</v>
      </c>
      <c r="C229" s="277">
        <v>201.65</v>
      </c>
      <c r="D229" s="278">
        <v>201.06666666666669</v>
      </c>
      <c r="E229" s="278">
        <v>197.38333333333338</v>
      </c>
      <c r="F229" s="278">
        <v>193.1166666666667</v>
      </c>
      <c r="G229" s="278">
        <v>189.43333333333339</v>
      </c>
      <c r="H229" s="278">
        <v>205.33333333333337</v>
      </c>
      <c r="I229" s="278">
        <v>209.01666666666671</v>
      </c>
      <c r="J229" s="278">
        <v>213.28333333333336</v>
      </c>
      <c r="K229" s="276">
        <v>204.75</v>
      </c>
      <c r="L229" s="276">
        <v>196.8</v>
      </c>
      <c r="M229" s="276">
        <v>13.5968</v>
      </c>
    </row>
    <row r="230" spans="1:13">
      <c r="A230" s="267">
        <v>222</v>
      </c>
      <c r="B230" s="276" t="s">
        <v>405</v>
      </c>
      <c r="C230" s="277">
        <v>759.85</v>
      </c>
      <c r="D230" s="278">
        <v>762.75</v>
      </c>
      <c r="E230" s="278">
        <v>735.5</v>
      </c>
      <c r="F230" s="278">
        <v>711.15</v>
      </c>
      <c r="G230" s="278">
        <v>683.9</v>
      </c>
      <c r="H230" s="278">
        <v>787.1</v>
      </c>
      <c r="I230" s="278">
        <v>814.35</v>
      </c>
      <c r="J230" s="278">
        <v>838.7</v>
      </c>
      <c r="K230" s="276">
        <v>790</v>
      </c>
      <c r="L230" s="276">
        <v>738.4</v>
      </c>
      <c r="M230" s="276">
        <v>0.88619999999999999</v>
      </c>
    </row>
    <row r="231" spans="1:13">
      <c r="A231" s="267">
        <v>223</v>
      </c>
      <c r="B231" s="276" t="s">
        <v>406</v>
      </c>
      <c r="C231" s="277">
        <v>6.05</v>
      </c>
      <c r="D231" s="278">
        <v>6.1000000000000005</v>
      </c>
      <c r="E231" s="278">
        <v>5.9500000000000011</v>
      </c>
      <c r="F231" s="278">
        <v>5.8500000000000005</v>
      </c>
      <c r="G231" s="278">
        <v>5.7000000000000011</v>
      </c>
      <c r="H231" s="278">
        <v>6.2000000000000011</v>
      </c>
      <c r="I231" s="278">
        <v>6.3500000000000014</v>
      </c>
      <c r="J231" s="278">
        <v>6.4500000000000011</v>
      </c>
      <c r="K231" s="276">
        <v>6.25</v>
      </c>
      <c r="L231" s="276">
        <v>6</v>
      </c>
      <c r="M231" s="276">
        <v>12.25009</v>
      </c>
    </row>
    <row r="232" spans="1:13">
      <c r="A232" s="267">
        <v>224</v>
      </c>
      <c r="B232" s="276" t="s">
        <v>122</v>
      </c>
      <c r="C232" s="277">
        <v>423.15</v>
      </c>
      <c r="D232" s="278">
        <v>422.56666666666666</v>
      </c>
      <c r="E232" s="278">
        <v>416.13333333333333</v>
      </c>
      <c r="F232" s="278">
        <v>409.11666666666667</v>
      </c>
      <c r="G232" s="278">
        <v>402.68333333333334</v>
      </c>
      <c r="H232" s="278">
        <v>429.58333333333331</v>
      </c>
      <c r="I232" s="278">
        <v>436.01666666666659</v>
      </c>
      <c r="J232" s="278">
        <v>443.0333333333333</v>
      </c>
      <c r="K232" s="276">
        <v>429</v>
      </c>
      <c r="L232" s="276">
        <v>415.55</v>
      </c>
      <c r="M232" s="276">
        <v>22.571709999999999</v>
      </c>
    </row>
    <row r="233" spans="1:13">
      <c r="A233" s="267">
        <v>225</v>
      </c>
      <c r="B233" s="276" t="s">
        <v>407</v>
      </c>
      <c r="C233" s="277">
        <v>89.9</v>
      </c>
      <c r="D233" s="278">
        <v>88.366666666666674</v>
      </c>
      <c r="E233" s="278">
        <v>85.933333333333351</v>
      </c>
      <c r="F233" s="278">
        <v>81.966666666666683</v>
      </c>
      <c r="G233" s="278">
        <v>79.53333333333336</v>
      </c>
      <c r="H233" s="278">
        <v>92.333333333333343</v>
      </c>
      <c r="I233" s="278">
        <v>94.76666666666668</v>
      </c>
      <c r="J233" s="278">
        <v>98.733333333333334</v>
      </c>
      <c r="K233" s="276">
        <v>90.8</v>
      </c>
      <c r="L233" s="276">
        <v>84.4</v>
      </c>
      <c r="M233" s="276">
        <v>8.2638999999999996</v>
      </c>
    </row>
    <row r="234" spans="1:13">
      <c r="A234" s="267">
        <v>226</v>
      </c>
      <c r="B234" s="276" t="s">
        <v>1603</v>
      </c>
      <c r="C234" s="277">
        <v>897.9</v>
      </c>
      <c r="D234" s="278">
        <v>902.7833333333333</v>
      </c>
      <c r="E234" s="278">
        <v>889.11666666666656</v>
      </c>
      <c r="F234" s="278">
        <v>880.33333333333326</v>
      </c>
      <c r="G234" s="278">
        <v>866.66666666666652</v>
      </c>
      <c r="H234" s="278">
        <v>911.56666666666661</v>
      </c>
      <c r="I234" s="278">
        <v>925.23333333333335</v>
      </c>
      <c r="J234" s="278">
        <v>934.01666666666665</v>
      </c>
      <c r="K234" s="276">
        <v>916.45</v>
      </c>
      <c r="L234" s="276">
        <v>894</v>
      </c>
      <c r="M234" s="276">
        <v>9.0440000000000006E-2</v>
      </c>
    </row>
    <row r="235" spans="1:13">
      <c r="A235" s="267">
        <v>227</v>
      </c>
      <c r="B235" s="276" t="s">
        <v>260</v>
      </c>
      <c r="C235" s="277">
        <v>113.7</v>
      </c>
      <c r="D235" s="278">
        <v>111.7</v>
      </c>
      <c r="E235" s="278">
        <v>107</v>
      </c>
      <c r="F235" s="278">
        <v>100.3</v>
      </c>
      <c r="G235" s="278">
        <v>95.6</v>
      </c>
      <c r="H235" s="278">
        <v>118.4</v>
      </c>
      <c r="I235" s="278">
        <v>123.10000000000002</v>
      </c>
      <c r="J235" s="278">
        <v>129.80000000000001</v>
      </c>
      <c r="K235" s="276">
        <v>116.4</v>
      </c>
      <c r="L235" s="276">
        <v>105</v>
      </c>
      <c r="M235" s="276">
        <v>186.66049000000001</v>
      </c>
    </row>
    <row r="236" spans="1:13">
      <c r="A236" s="267">
        <v>228</v>
      </c>
      <c r="B236" s="276" t="s">
        <v>412</v>
      </c>
      <c r="C236" s="277">
        <v>118.35</v>
      </c>
      <c r="D236" s="278">
        <v>119.31666666666666</v>
      </c>
      <c r="E236" s="278">
        <v>117.03333333333333</v>
      </c>
      <c r="F236" s="278">
        <v>115.71666666666667</v>
      </c>
      <c r="G236" s="278">
        <v>113.43333333333334</v>
      </c>
      <c r="H236" s="278">
        <v>120.63333333333333</v>
      </c>
      <c r="I236" s="278">
        <v>122.91666666666666</v>
      </c>
      <c r="J236" s="278">
        <v>124.23333333333332</v>
      </c>
      <c r="K236" s="276">
        <v>121.6</v>
      </c>
      <c r="L236" s="276">
        <v>118</v>
      </c>
      <c r="M236" s="276">
        <v>6.3708400000000003</v>
      </c>
    </row>
    <row r="237" spans="1:13">
      <c r="A237" s="267">
        <v>229</v>
      </c>
      <c r="B237" s="276" t="s">
        <v>1615</v>
      </c>
      <c r="C237" s="277">
        <v>4972.1499999999996</v>
      </c>
      <c r="D237" s="278">
        <v>4845.7166666666662</v>
      </c>
      <c r="E237" s="278">
        <v>4641.4333333333325</v>
      </c>
      <c r="F237" s="278">
        <v>4310.7166666666662</v>
      </c>
      <c r="G237" s="278">
        <v>4106.4333333333325</v>
      </c>
      <c r="H237" s="278">
        <v>5176.4333333333325</v>
      </c>
      <c r="I237" s="278">
        <v>5380.7166666666672</v>
      </c>
      <c r="J237" s="278">
        <v>5711.4333333333325</v>
      </c>
      <c r="K237" s="276">
        <v>5050</v>
      </c>
      <c r="L237" s="276">
        <v>4515</v>
      </c>
      <c r="M237" s="276">
        <v>0.92808999999999997</v>
      </c>
    </row>
    <row r="238" spans="1:13">
      <c r="A238" s="267">
        <v>230</v>
      </c>
      <c r="B238" s="276" t="s">
        <v>259</v>
      </c>
      <c r="C238" s="277">
        <v>63.75</v>
      </c>
      <c r="D238" s="278">
        <v>62.866666666666667</v>
      </c>
      <c r="E238" s="278">
        <v>61.733333333333334</v>
      </c>
      <c r="F238" s="278">
        <v>59.716666666666669</v>
      </c>
      <c r="G238" s="278">
        <v>58.583333333333336</v>
      </c>
      <c r="H238" s="278">
        <v>64.883333333333326</v>
      </c>
      <c r="I238" s="278">
        <v>66.01666666666668</v>
      </c>
      <c r="J238" s="278">
        <v>68.033333333333331</v>
      </c>
      <c r="K238" s="276">
        <v>64</v>
      </c>
      <c r="L238" s="276">
        <v>60.85</v>
      </c>
      <c r="M238" s="276">
        <v>29.954270000000001</v>
      </c>
    </row>
    <row r="239" spans="1:13">
      <c r="A239" s="267">
        <v>231</v>
      </c>
      <c r="B239" s="276" t="s">
        <v>123</v>
      </c>
      <c r="C239" s="277">
        <v>1627.55</v>
      </c>
      <c r="D239" s="278">
        <v>1605.75</v>
      </c>
      <c r="E239" s="278">
        <v>1571.8</v>
      </c>
      <c r="F239" s="278">
        <v>1516.05</v>
      </c>
      <c r="G239" s="278">
        <v>1482.1</v>
      </c>
      <c r="H239" s="278">
        <v>1661.5</v>
      </c>
      <c r="I239" s="278">
        <v>1695.4499999999998</v>
      </c>
      <c r="J239" s="278">
        <v>1751.2</v>
      </c>
      <c r="K239" s="276">
        <v>1639.7</v>
      </c>
      <c r="L239" s="276">
        <v>1550</v>
      </c>
      <c r="M239" s="276">
        <v>59.176270000000002</v>
      </c>
    </row>
    <row r="240" spans="1:13">
      <c r="A240" s="267">
        <v>232</v>
      </c>
      <c r="B240" s="276" t="s">
        <v>1622</v>
      </c>
      <c r="C240" s="277">
        <v>255.5</v>
      </c>
      <c r="D240" s="278">
        <v>255.26666666666665</v>
      </c>
      <c r="E240" s="278">
        <v>252.5333333333333</v>
      </c>
      <c r="F240" s="278">
        <v>249.56666666666666</v>
      </c>
      <c r="G240" s="278">
        <v>246.83333333333331</v>
      </c>
      <c r="H240" s="278">
        <v>258.23333333333329</v>
      </c>
      <c r="I240" s="278">
        <v>260.96666666666664</v>
      </c>
      <c r="J240" s="278">
        <v>263.93333333333328</v>
      </c>
      <c r="K240" s="276">
        <v>258</v>
      </c>
      <c r="L240" s="276">
        <v>252.3</v>
      </c>
      <c r="M240" s="276">
        <v>1.0846899999999999</v>
      </c>
    </row>
    <row r="241" spans="1:13">
      <c r="A241" s="267">
        <v>233</v>
      </c>
      <c r="B241" s="276" t="s">
        <v>418</v>
      </c>
      <c r="C241" s="277">
        <v>296.3</v>
      </c>
      <c r="D241" s="278">
        <v>295.25</v>
      </c>
      <c r="E241" s="278">
        <v>287.05</v>
      </c>
      <c r="F241" s="278">
        <v>277.8</v>
      </c>
      <c r="G241" s="278">
        <v>269.60000000000002</v>
      </c>
      <c r="H241" s="278">
        <v>304.5</v>
      </c>
      <c r="I241" s="278">
        <v>312.70000000000005</v>
      </c>
      <c r="J241" s="278">
        <v>321.95</v>
      </c>
      <c r="K241" s="276">
        <v>303.45</v>
      </c>
      <c r="L241" s="276">
        <v>286</v>
      </c>
      <c r="M241" s="276">
        <v>0.28309000000000001</v>
      </c>
    </row>
    <row r="242" spans="1:13">
      <c r="A242" s="267">
        <v>234</v>
      </c>
      <c r="B242" s="276" t="s">
        <v>124</v>
      </c>
      <c r="C242" s="277">
        <v>835.2</v>
      </c>
      <c r="D242" s="278">
        <v>829.4</v>
      </c>
      <c r="E242" s="278">
        <v>788.8</v>
      </c>
      <c r="F242" s="278">
        <v>742.4</v>
      </c>
      <c r="G242" s="278">
        <v>701.8</v>
      </c>
      <c r="H242" s="278">
        <v>875.8</v>
      </c>
      <c r="I242" s="278">
        <v>916.40000000000009</v>
      </c>
      <c r="J242" s="278">
        <v>962.8</v>
      </c>
      <c r="K242" s="276">
        <v>870</v>
      </c>
      <c r="L242" s="276">
        <v>783</v>
      </c>
      <c r="M242" s="276">
        <v>597.58713</v>
      </c>
    </row>
    <row r="243" spans="1:13">
      <c r="A243" s="267">
        <v>235</v>
      </c>
      <c r="B243" s="276" t="s">
        <v>419</v>
      </c>
      <c r="C243" s="277">
        <v>83.1</v>
      </c>
      <c r="D243" s="278">
        <v>82.683333333333337</v>
      </c>
      <c r="E243" s="278">
        <v>81.866666666666674</v>
      </c>
      <c r="F243" s="278">
        <v>80.63333333333334</v>
      </c>
      <c r="G243" s="278">
        <v>79.816666666666677</v>
      </c>
      <c r="H243" s="278">
        <v>83.916666666666671</v>
      </c>
      <c r="I243" s="278">
        <v>84.733333333333334</v>
      </c>
      <c r="J243" s="278">
        <v>85.966666666666669</v>
      </c>
      <c r="K243" s="276">
        <v>83.5</v>
      </c>
      <c r="L243" s="276">
        <v>81.45</v>
      </c>
      <c r="M243" s="276">
        <v>7.7383100000000002</v>
      </c>
    </row>
    <row r="244" spans="1:13">
      <c r="A244" s="267">
        <v>236</v>
      </c>
      <c r="B244" s="276" t="s">
        <v>125</v>
      </c>
      <c r="C244" s="277">
        <v>177</v>
      </c>
      <c r="D244" s="278">
        <v>177.41666666666666</v>
      </c>
      <c r="E244" s="278">
        <v>174.83333333333331</v>
      </c>
      <c r="F244" s="278">
        <v>172.66666666666666</v>
      </c>
      <c r="G244" s="278">
        <v>170.08333333333331</v>
      </c>
      <c r="H244" s="278">
        <v>179.58333333333331</v>
      </c>
      <c r="I244" s="278">
        <v>182.16666666666663</v>
      </c>
      <c r="J244" s="278">
        <v>184.33333333333331</v>
      </c>
      <c r="K244" s="276">
        <v>180</v>
      </c>
      <c r="L244" s="276">
        <v>175.25</v>
      </c>
      <c r="M244" s="276">
        <v>51.153219999999997</v>
      </c>
    </row>
    <row r="245" spans="1:13">
      <c r="A245" s="267">
        <v>237</v>
      </c>
      <c r="B245" s="276" t="s">
        <v>126</v>
      </c>
      <c r="C245" s="277">
        <v>1091.05</v>
      </c>
      <c r="D245" s="278">
        <v>1094.3</v>
      </c>
      <c r="E245" s="278">
        <v>1074.75</v>
      </c>
      <c r="F245" s="278">
        <v>1058.45</v>
      </c>
      <c r="G245" s="278">
        <v>1038.9000000000001</v>
      </c>
      <c r="H245" s="278">
        <v>1110.5999999999999</v>
      </c>
      <c r="I245" s="278">
        <v>1130.1499999999996</v>
      </c>
      <c r="J245" s="278">
        <v>1146.4499999999998</v>
      </c>
      <c r="K245" s="276">
        <v>1113.8499999999999</v>
      </c>
      <c r="L245" s="276">
        <v>1078</v>
      </c>
      <c r="M245" s="276">
        <v>156.22869</v>
      </c>
    </row>
    <row r="246" spans="1:13">
      <c r="A246" s="267">
        <v>238</v>
      </c>
      <c r="B246" s="276" t="s">
        <v>1645</v>
      </c>
      <c r="C246" s="277">
        <v>582.29999999999995</v>
      </c>
      <c r="D246" s="278">
        <v>584.93333333333328</v>
      </c>
      <c r="E246" s="278">
        <v>577.86666666666656</v>
      </c>
      <c r="F246" s="278">
        <v>573.43333333333328</v>
      </c>
      <c r="G246" s="278">
        <v>566.36666666666656</v>
      </c>
      <c r="H246" s="278">
        <v>589.36666666666656</v>
      </c>
      <c r="I246" s="278">
        <v>596.43333333333339</v>
      </c>
      <c r="J246" s="278">
        <v>600.86666666666656</v>
      </c>
      <c r="K246" s="276">
        <v>592</v>
      </c>
      <c r="L246" s="276">
        <v>580.5</v>
      </c>
      <c r="M246" s="276">
        <v>0.11086</v>
      </c>
    </row>
    <row r="247" spans="1:13">
      <c r="A247" s="267">
        <v>239</v>
      </c>
      <c r="B247" s="276" t="s">
        <v>420</v>
      </c>
      <c r="C247" s="277">
        <v>273.10000000000002</v>
      </c>
      <c r="D247" s="278">
        <v>274.63333333333338</v>
      </c>
      <c r="E247" s="278">
        <v>269.26666666666677</v>
      </c>
      <c r="F247" s="278">
        <v>265.43333333333339</v>
      </c>
      <c r="G247" s="278">
        <v>260.06666666666678</v>
      </c>
      <c r="H247" s="278">
        <v>278.46666666666675</v>
      </c>
      <c r="I247" s="278">
        <v>283.83333333333343</v>
      </c>
      <c r="J247" s="278">
        <v>287.66666666666674</v>
      </c>
      <c r="K247" s="276">
        <v>280</v>
      </c>
      <c r="L247" s="276">
        <v>270.8</v>
      </c>
      <c r="M247" s="276">
        <v>12.681469999999999</v>
      </c>
    </row>
    <row r="248" spans="1:13">
      <c r="A248" s="267">
        <v>240</v>
      </c>
      <c r="B248" s="276" t="s">
        <v>421</v>
      </c>
      <c r="C248" s="277">
        <v>240.7</v>
      </c>
      <c r="D248" s="278">
        <v>238.45000000000002</v>
      </c>
      <c r="E248" s="278">
        <v>229.60000000000002</v>
      </c>
      <c r="F248" s="278">
        <v>218.5</v>
      </c>
      <c r="G248" s="278">
        <v>209.65</v>
      </c>
      <c r="H248" s="278">
        <v>249.55000000000004</v>
      </c>
      <c r="I248" s="278">
        <v>258.39999999999998</v>
      </c>
      <c r="J248" s="278">
        <v>269.50000000000006</v>
      </c>
      <c r="K248" s="276">
        <v>247.3</v>
      </c>
      <c r="L248" s="276">
        <v>227.35</v>
      </c>
      <c r="M248" s="276">
        <v>2.7850899999999998</v>
      </c>
    </row>
    <row r="249" spans="1:13">
      <c r="A249" s="267">
        <v>241</v>
      </c>
      <c r="B249" s="276" t="s">
        <v>417</v>
      </c>
      <c r="C249" s="277">
        <v>9.4499999999999993</v>
      </c>
      <c r="D249" s="278">
        <v>9.4166666666666661</v>
      </c>
      <c r="E249" s="278">
        <v>9.3333333333333321</v>
      </c>
      <c r="F249" s="278">
        <v>9.2166666666666668</v>
      </c>
      <c r="G249" s="278">
        <v>9.1333333333333329</v>
      </c>
      <c r="H249" s="278">
        <v>9.5333333333333314</v>
      </c>
      <c r="I249" s="278">
        <v>9.6166666666666636</v>
      </c>
      <c r="J249" s="278">
        <v>9.7333333333333307</v>
      </c>
      <c r="K249" s="276">
        <v>9.5</v>
      </c>
      <c r="L249" s="276">
        <v>9.3000000000000007</v>
      </c>
      <c r="M249" s="276">
        <v>18.46265</v>
      </c>
    </row>
    <row r="250" spans="1:13">
      <c r="A250" s="267">
        <v>242</v>
      </c>
      <c r="B250" s="276" t="s">
        <v>127</v>
      </c>
      <c r="C250" s="277">
        <v>84.25</v>
      </c>
      <c r="D250" s="278">
        <v>83.266666666666666</v>
      </c>
      <c r="E250" s="278">
        <v>82.083333333333329</v>
      </c>
      <c r="F250" s="278">
        <v>79.916666666666657</v>
      </c>
      <c r="G250" s="278">
        <v>78.73333333333332</v>
      </c>
      <c r="H250" s="278">
        <v>85.433333333333337</v>
      </c>
      <c r="I250" s="278">
        <v>86.616666666666674</v>
      </c>
      <c r="J250" s="278">
        <v>88.783333333333346</v>
      </c>
      <c r="K250" s="276">
        <v>84.45</v>
      </c>
      <c r="L250" s="276">
        <v>81.099999999999994</v>
      </c>
      <c r="M250" s="276">
        <v>219.76849000000001</v>
      </c>
    </row>
    <row r="251" spans="1:13">
      <c r="A251" s="267">
        <v>243</v>
      </c>
      <c r="B251" s="276" t="s">
        <v>262</v>
      </c>
      <c r="C251" s="277">
        <v>2061.35</v>
      </c>
      <c r="D251" s="278">
        <v>2102.8166666666671</v>
      </c>
      <c r="E251" s="278">
        <v>1920.6333333333341</v>
      </c>
      <c r="F251" s="278">
        <v>1779.916666666667</v>
      </c>
      <c r="G251" s="278">
        <v>1597.733333333334</v>
      </c>
      <c r="H251" s="278">
        <v>2243.5333333333342</v>
      </c>
      <c r="I251" s="278">
        <v>2425.7166666666676</v>
      </c>
      <c r="J251" s="278">
        <v>2566.4333333333343</v>
      </c>
      <c r="K251" s="276">
        <v>2285</v>
      </c>
      <c r="L251" s="276">
        <v>1962.1</v>
      </c>
      <c r="M251" s="276">
        <v>17.510670000000001</v>
      </c>
    </row>
    <row r="252" spans="1:13">
      <c r="A252" s="267">
        <v>244</v>
      </c>
      <c r="B252" s="276" t="s">
        <v>408</v>
      </c>
      <c r="C252" s="277">
        <v>111.8</v>
      </c>
      <c r="D252" s="278">
        <v>112.33333333333333</v>
      </c>
      <c r="E252" s="278">
        <v>110.66666666666666</v>
      </c>
      <c r="F252" s="278">
        <v>109.53333333333333</v>
      </c>
      <c r="G252" s="278">
        <v>107.86666666666666</v>
      </c>
      <c r="H252" s="278">
        <v>113.46666666666665</v>
      </c>
      <c r="I252" s="278">
        <v>115.13333333333331</v>
      </c>
      <c r="J252" s="278">
        <v>116.26666666666665</v>
      </c>
      <c r="K252" s="276">
        <v>114</v>
      </c>
      <c r="L252" s="276">
        <v>111.2</v>
      </c>
      <c r="M252" s="276">
        <v>3.8740800000000002</v>
      </c>
    </row>
    <row r="253" spans="1:13">
      <c r="A253" s="267">
        <v>245</v>
      </c>
      <c r="B253" s="276" t="s">
        <v>409</v>
      </c>
      <c r="C253" s="277">
        <v>83.2</v>
      </c>
      <c r="D253" s="278">
        <v>81.083333333333343</v>
      </c>
      <c r="E253" s="278">
        <v>78.51666666666668</v>
      </c>
      <c r="F253" s="278">
        <v>73.833333333333343</v>
      </c>
      <c r="G253" s="278">
        <v>71.26666666666668</v>
      </c>
      <c r="H253" s="278">
        <v>85.76666666666668</v>
      </c>
      <c r="I253" s="278">
        <v>88.333333333333343</v>
      </c>
      <c r="J253" s="278">
        <v>93.01666666666668</v>
      </c>
      <c r="K253" s="276">
        <v>83.65</v>
      </c>
      <c r="L253" s="276">
        <v>76.400000000000006</v>
      </c>
      <c r="M253" s="276">
        <v>28.070160000000001</v>
      </c>
    </row>
    <row r="254" spans="1:13">
      <c r="A254" s="267">
        <v>246</v>
      </c>
      <c r="B254" s="276" t="s">
        <v>2931</v>
      </c>
      <c r="C254" s="277">
        <v>1374.35</v>
      </c>
      <c r="D254" s="278">
        <v>1371.0833333333333</v>
      </c>
      <c r="E254" s="278">
        <v>1325.3166666666666</v>
      </c>
      <c r="F254" s="278">
        <v>1276.2833333333333</v>
      </c>
      <c r="G254" s="278">
        <v>1230.5166666666667</v>
      </c>
      <c r="H254" s="278">
        <v>1420.1166666666666</v>
      </c>
      <c r="I254" s="278">
        <v>1465.8833333333334</v>
      </c>
      <c r="J254" s="278">
        <v>1514.9166666666665</v>
      </c>
      <c r="K254" s="276">
        <v>1416.85</v>
      </c>
      <c r="L254" s="276">
        <v>1322.05</v>
      </c>
      <c r="M254" s="276">
        <v>18.899229999999999</v>
      </c>
    </row>
    <row r="255" spans="1:13">
      <c r="A255" s="267">
        <v>247</v>
      </c>
      <c r="B255" s="276" t="s">
        <v>402</v>
      </c>
      <c r="C255" s="277">
        <v>451.65</v>
      </c>
      <c r="D255" s="278">
        <v>455.5</v>
      </c>
      <c r="E255" s="278">
        <v>445.15</v>
      </c>
      <c r="F255" s="278">
        <v>438.65</v>
      </c>
      <c r="G255" s="278">
        <v>428.29999999999995</v>
      </c>
      <c r="H255" s="278">
        <v>462</v>
      </c>
      <c r="I255" s="278">
        <v>472.35</v>
      </c>
      <c r="J255" s="278">
        <v>478.85</v>
      </c>
      <c r="K255" s="276">
        <v>465.85</v>
      </c>
      <c r="L255" s="276">
        <v>449</v>
      </c>
      <c r="M255" s="276">
        <v>3.40543</v>
      </c>
    </row>
    <row r="256" spans="1:13">
      <c r="A256" s="267">
        <v>248</v>
      </c>
      <c r="B256" s="276" t="s">
        <v>128</v>
      </c>
      <c r="C256" s="277">
        <v>178.35</v>
      </c>
      <c r="D256" s="278">
        <v>176.58333333333334</v>
      </c>
      <c r="E256" s="278">
        <v>173.61666666666667</v>
      </c>
      <c r="F256" s="278">
        <v>168.88333333333333</v>
      </c>
      <c r="G256" s="278">
        <v>165.91666666666666</v>
      </c>
      <c r="H256" s="278">
        <v>181.31666666666669</v>
      </c>
      <c r="I256" s="278">
        <v>184.28333333333333</v>
      </c>
      <c r="J256" s="278">
        <v>189.01666666666671</v>
      </c>
      <c r="K256" s="276">
        <v>179.55</v>
      </c>
      <c r="L256" s="276">
        <v>171.85</v>
      </c>
      <c r="M256" s="276">
        <v>574.59436000000005</v>
      </c>
    </row>
    <row r="257" spans="1:13">
      <c r="A257" s="267">
        <v>249</v>
      </c>
      <c r="B257" s="276" t="s">
        <v>413</v>
      </c>
      <c r="C257" s="277">
        <v>236.55</v>
      </c>
      <c r="D257" s="278">
        <v>233.86666666666665</v>
      </c>
      <c r="E257" s="278">
        <v>227.8833333333333</v>
      </c>
      <c r="F257" s="278">
        <v>219.21666666666664</v>
      </c>
      <c r="G257" s="278">
        <v>213.23333333333329</v>
      </c>
      <c r="H257" s="278">
        <v>242.5333333333333</v>
      </c>
      <c r="I257" s="278">
        <v>248.51666666666665</v>
      </c>
      <c r="J257" s="278">
        <v>257.18333333333328</v>
      </c>
      <c r="K257" s="276">
        <v>239.85</v>
      </c>
      <c r="L257" s="276">
        <v>225.2</v>
      </c>
      <c r="M257" s="276">
        <v>1.6858200000000001</v>
      </c>
    </row>
    <row r="258" spans="1:13">
      <c r="A258" s="267">
        <v>250</v>
      </c>
      <c r="B258" s="276" t="s">
        <v>411</v>
      </c>
      <c r="C258" s="277">
        <v>121.5</v>
      </c>
      <c r="D258" s="278">
        <v>122</v>
      </c>
      <c r="E258" s="278">
        <v>119.5</v>
      </c>
      <c r="F258" s="278">
        <v>117.5</v>
      </c>
      <c r="G258" s="278">
        <v>115</v>
      </c>
      <c r="H258" s="278">
        <v>124</v>
      </c>
      <c r="I258" s="278">
        <v>126.5</v>
      </c>
      <c r="J258" s="278">
        <v>128.5</v>
      </c>
      <c r="K258" s="276">
        <v>124.5</v>
      </c>
      <c r="L258" s="276">
        <v>120</v>
      </c>
      <c r="M258" s="276">
        <v>3.3525800000000001</v>
      </c>
    </row>
    <row r="259" spans="1:13">
      <c r="A259" s="267">
        <v>251</v>
      </c>
      <c r="B259" s="276" t="s">
        <v>431</v>
      </c>
      <c r="C259" s="277">
        <v>15.8</v>
      </c>
      <c r="D259" s="278">
        <v>15.866666666666669</v>
      </c>
      <c r="E259" s="278">
        <v>15.383333333333336</v>
      </c>
      <c r="F259" s="278">
        <v>14.966666666666667</v>
      </c>
      <c r="G259" s="278">
        <v>14.483333333333334</v>
      </c>
      <c r="H259" s="278">
        <v>16.283333333333339</v>
      </c>
      <c r="I259" s="278">
        <v>16.766666666666669</v>
      </c>
      <c r="J259" s="278">
        <v>17.183333333333341</v>
      </c>
      <c r="K259" s="276">
        <v>16.350000000000001</v>
      </c>
      <c r="L259" s="276">
        <v>15.45</v>
      </c>
      <c r="M259" s="276">
        <v>26.69003</v>
      </c>
    </row>
    <row r="260" spans="1:13">
      <c r="A260" s="267">
        <v>252</v>
      </c>
      <c r="B260" s="276" t="s">
        <v>428</v>
      </c>
      <c r="C260" s="277">
        <v>36.85</v>
      </c>
      <c r="D260" s="278">
        <v>36.983333333333327</v>
      </c>
      <c r="E260" s="278">
        <v>36.466666666666654</v>
      </c>
      <c r="F260" s="278">
        <v>36.083333333333329</v>
      </c>
      <c r="G260" s="278">
        <v>35.566666666666656</v>
      </c>
      <c r="H260" s="278">
        <v>37.366666666666653</v>
      </c>
      <c r="I260" s="278">
        <v>37.883333333333319</v>
      </c>
      <c r="J260" s="278">
        <v>38.266666666666652</v>
      </c>
      <c r="K260" s="276">
        <v>37.5</v>
      </c>
      <c r="L260" s="276">
        <v>36.6</v>
      </c>
      <c r="M260" s="276">
        <v>2.08189</v>
      </c>
    </row>
    <row r="261" spans="1:13">
      <c r="A261" s="267">
        <v>253</v>
      </c>
      <c r="B261" s="276" t="s">
        <v>429</v>
      </c>
      <c r="C261" s="277">
        <v>84.95</v>
      </c>
      <c r="D261" s="278">
        <v>85.350000000000009</v>
      </c>
      <c r="E261" s="278">
        <v>83.90000000000002</v>
      </c>
      <c r="F261" s="278">
        <v>82.850000000000009</v>
      </c>
      <c r="G261" s="278">
        <v>81.40000000000002</v>
      </c>
      <c r="H261" s="278">
        <v>86.40000000000002</v>
      </c>
      <c r="I261" s="278">
        <v>87.850000000000009</v>
      </c>
      <c r="J261" s="278">
        <v>88.90000000000002</v>
      </c>
      <c r="K261" s="276">
        <v>86.8</v>
      </c>
      <c r="L261" s="276">
        <v>84.3</v>
      </c>
      <c r="M261" s="276">
        <v>9.1163500000000006</v>
      </c>
    </row>
    <row r="262" spans="1:13">
      <c r="A262" s="267">
        <v>254</v>
      </c>
      <c r="B262" s="276" t="s">
        <v>432</v>
      </c>
      <c r="C262" s="277">
        <v>48.3</v>
      </c>
      <c r="D262" s="278">
        <v>47.666666666666664</v>
      </c>
      <c r="E262" s="278">
        <v>46.833333333333329</v>
      </c>
      <c r="F262" s="278">
        <v>45.366666666666667</v>
      </c>
      <c r="G262" s="278">
        <v>44.533333333333331</v>
      </c>
      <c r="H262" s="278">
        <v>49.133333333333326</v>
      </c>
      <c r="I262" s="278">
        <v>49.966666666666654</v>
      </c>
      <c r="J262" s="278">
        <v>51.433333333333323</v>
      </c>
      <c r="K262" s="276">
        <v>48.5</v>
      </c>
      <c r="L262" s="276">
        <v>46.2</v>
      </c>
      <c r="M262" s="276">
        <v>27.290669999999999</v>
      </c>
    </row>
    <row r="263" spans="1:13">
      <c r="A263" s="267">
        <v>255</v>
      </c>
      <c r="B263" s="276" t="s">
        <v>422</v>
      </c>
      <c r="C263" s="277">
        <v>970.5</v>
      </c>
      <c r="D263" s="278">
        <v>982.48333333333323</v>
      </c>
      <c r="E263" s="278">
        <v>953.01666666666642</v>
      </c>
      <c r="F263" s="278">
        <v>935.53333333333319</v>
      </c>
      <c r="G263" s="278">
        <v>906.06666666666638</v>
      </c>
      <c r="H263" s="278">
        <v>999.96666666666647</v>
      </c>
      <c r="I263" s="278">
        <v>1029.4333333333334</v>
      </c>
      <c r="J263" s="278">
        <v>1046.9166666666665</v>
      </c>
      <c r="K263" s="276">
        <v>1011.95</v>
      </c>
      <c r="L263" s="276">
        <v>965</v>
      </c>
      <c r="M263" s="276">
        <v>1.5959300000000001</v>
      </c>
    </row>
    <row r="264" spans="1:13">
      <c r="A264" s="267">
        <v>256</v>
      </c>
      <c r="B264" s="276" t="s">
        <v>436</v>
      </c>
      <c r="C264" s="277">
        <v>2158.6</v>
      </c>
      <c r="D264" s="278">
        <v>2171.5333333333333</v>
      </c>
      <c r="E264" s="278">
        <v>2138.0666666666666</v>
      </c>
      <c r="F264" s="278">
        <v>2117.5333333333333</v>
      </c>
      <c r="G264" s="278">
        <v>2084.0666666666666</v>
      </c>
      <c r="H264" s="278">
        <v>2192.0666666666666</v>
      </c>
      <c r="I264" s="278">
        <v>2225.5333333333328</v>
      </c>
      <c r="J264" s="278">
        <v>2246.0666666666666</v>
      </c>
      <c r="K264" s="276">
        <v>2205</v>
      </c>
      <c r="L264" s="276">
        <v>2151</v>
      </c>
      <c r="M264" s="276">
        <v>6.9000000000000006E-2</v>
      </c>
    </row>
    <row r="265" spans="1:13">
      <c r="A265" s="267">
        <v>257</v>
      </c>
      <c r="B265" s="276" t="s">
        <v>433</v>
      </c>
      <c r="C265" s="277">
        <v>61.6</v>
      </c>
      <c r="D265" s="278">
        <v>61.666666666666664</v>
      </c>
      <c r="E265" s="278">
        <v>60.93333333333333</v>
      </c>
      <c r="F265" s="278">
        <v>60.266666666666666</v>
      </c>
      <c r="G265" s="278">
        <v>59.533333333333331</v>
      </c>
      <c r="H265" s="278">
        <v>62.333333333333329</v>
      </c>
      <c r="I265" s="278">
        <v>63.066666666666663</v>
      </c>
      <c r="J265" s="278">
        <v>63.733333333333327</v>
      </c>
      <c r="K265" s="276">
        <v>62.4</v>
      </c>
      <c r="L265" s="276">
        <v>61</v>
      </c>
      <c r="M265" s="276">
        <v>7.95425</v>
      </c>
    </row>
    <row r="266" spans="1:13">
      <c r="A266" s="267">
        <v>258</v>
      </c>
      <c r="B266" s="276" t="s">
        <v>129</v>
      </c>
      <c r="C266" s="277">
        <v>213.85</v>
      </c>
      <c r="D266" s="278">
        <v>212.18333333333331</v>
      </c>
      <c r="E266" s="278">
        <v>209.76666666666662</v>
      </c>
      <c r="F266" s="278">
        <v>205.68333333333331</v>
      </c>
      <c r="G266" s="278">
        <v>203.26666666666662</v>
      </c>
      <c r="H266" s="278">
        <v>216.26666666666662</v>
      </c>
      <c r="I266" s="278">
        <v>218.68333333333331</v>
      </c>
      <c r="J266" s="278">
        <v>222.76666666666662</v>
      </c>
      <c r="K266" s="276">
        <v>214.6</v>
      </c>
      <c r="L266" s="276">
        <v>208.1</v>
      </c>
      <c r="M266" s="276">
        <v>67.090959999999995</v>
      </c>
    </row>
    <row r="267" spans="1:13">
      <c r="A267" s="267">
        <v>259</v>
      </c>
      <c r="B267" s="276" t="s">
        <v>423</v>
      </c>
      <c r="C267" s="277">
        <v>1867.65</v>
      </c>
      <c r="D267" s="278">
        <v>1899.9333333333334</v>
      </c>
      <c r="E267" s="278">
        <v>1799.4166666666667</v>
      </c>
      <c r="F267" s="278">
        <v>1731.1833333333334</v>
      </c>
      <c r="G267" s="278">
        <v>1630.6666666666667</v>
      </c>
      <c r="H267" s="278">
        <v>1968.1666666666667</v>
      </c>
      <c r="I267" s="278">
        <v>2068.6833333333334</v>
      </c>
      <c r="J267" s="278">
        <v>2136.916666666667</v>
      </c>
      <c r="K267" s="276">
        <v>2000.45</v>
      </c>
      <c r="L267" s="276">
        <v>1831.7</v>
      </c>
      <c r="M267" s="276">
        <v>3.3007900000000001</v>
      </c>
    </row>
    <row r="268" spans="1:13">
      <c r="A268" s="267">
        <v>260</v>
      </c>
      <c r="B268" s="276" t="s">
        <v>424</v>
      </c>
      <c r="C268" s="277">
        <v>301.14999999999998</v>
      </c>
      <c r="D268" s="278">
        <v>298.2833333333333</v>
      </c>
      <c r="E268" s="278">
        <v>292.86666666666662</v>
      </c>
      <c r="F268" s="278">
        <v>284.58333333333331</v>
      </c>
      <c r="G268" s="278">
        <v>279.16666666666663</v>
      </c>
      <c r="H268" s="278">
        <v>306.56666666666661</v>
      </c>
      <c r="I268" s="278">
        <v>311.98333333333335</v>
      </c>
      <c r="J268" s="278">
        <v>320.26666666666659</v>
      </c>
      <c r="K268" s="276">
        <v>303.7</v>
      </c>
      <c r="L268" s="276">
        <v>290</v>
      </c>
      <c r="M268" s="276">
        <v>11.057410000000001</v>
      </c>
    </row>
    <row r="269" spans="1:13">
      <c r="A269" s="267">
        <v>261</v>
      </c>
      <c r="B269" s="276" t="s">
        <v>425</v>
      </c>
      <c r="C269" s="277">
        <v>91.45</v>
      </c>
      <c r="D269" s="278">
        <v>91.7</v>
      </c>
      <c r="E269" s="278">
        <v>90.050000000000011</v>
      </c>
      <c r="F269" s="278">
        <v>88.65</v>
      </c>
      <c r="G269" s="278">
        <v>87.000000000000014</v>
      </c>
      <c r="H269" s="278">
        <v>93.100000000000009</v>
      </c>
      <c r="I269" s="278">
        <v>94.750000000000014</v>
      </c>
      <c r="J269" s="278">
        <v>96.15</v>
      </c>
      <c r="K269" s="276">
        <v>93.35</v>
      </c>
      <c r="L269" s="276">
        <v>90.3</v>
      </c>
      <c r="M269" s="276">
        <v>10.307460000000001</v>
      </c>
    </row>
    <row r="270" spans="1:13">
      <c r="A270" s="267">
        <v>262</v>
      </c>
      <c r="B270" s="276" t="s">
        <v>426</v>
      </c>
      <c r="C270" s="277">
        <v>72.95</v>
      </c>
      <c r="D270" s="278">
        <v>72.95</v>
      </c>
      <c r="E270" s="278">
        <v>72.100000000000009</v>
      </c>
      <c r="F270" s="278">
        <v>71.25</v>
      </c>
      <c r="G270" s="278">
        <v>70.400000000000006</v>
      </c>
      <c r="H270" s="278">
        <v>73.800000000000011</v>
      </c>
      <c r="I270" s="278">
        <v>74.650000000000006</v>
      </c>
      <c r="J270" s="278">
        <v>75.500000000000014</v>
      </c>
      <c r="K270" s="276">
        <v>73.8</v>
      </c>
      <c r="L270" s="276">
        <v>72.099999999999994</v>
      </c>
      <c r="M270" s="276">
        <v>11.940630000000001</v>
      </c>
    </row>
    <row r="271" spans="1:13">
      <c r="A271" s="267">
        <v>263</v>
      </c>
      <c r="B271" s="276" t="s">
        <v>427</v>
      </c>
      <c r="C271" s="277">
        <v>76.150000000000006</v>
      </c>
      <c r="D271" s="278">
        <v>77.216666666666669</v>
      </c>
      <c r="E271" s="278">
        <v>74.433333333333337</v>
      </c>
      <c r="F271" s="278">
        <v>72.716666666666669</v>
      </c>
      <c r="G271" s="278">
        <v>69.933333333333337</v>
      </c>
      <c r="H271" s="278">
        <v>78.933333333333337</v>
      </c>
      <c r="I271" s="278">
        <v>81.716666666666669</v>
      </c>
      <c r="J271" s="278">
        <v>83.433333333333337</v>
      </c>
      <c r="K271" s="276">
        <v>80</v>
      </c>
      <c r="L271" s="276">
        <v>75.5</v>
      </c>
      <c r="M271" s="276">
        <v>22.871639999999999</v>
      </c>
    </row>
    <row r="272" spans="1:13">
      <c r="A272" s="267">
        <v>264</v>
      </c>
      <c r="B272" s="276" t="s">
        <v>435</v>
      </c>
      <c r="C272" s="277">
        <v>60.35</v>
      </c>
      <c r="D272" s="278">
        <v>60.133333333333333</v>
      </c>
      <c r="E272" s="278">
        <v>59.616666666666667</v>
      </c>
      <c r="F272" s="278">
        <v>58.883333333333333</v>
      </c>
      <c r="G272" s="278">
        <v>58.366666666666667</v>
      </c>
      <c r="H272" s="278">
        <v>60.866666666666667</v>
      </c>
      <c r="I272" s="278">
        <v>61.383333333333333</v>
      </c>
      <c r="J272" s="278">
        <v>62.116666666666667</v>
      </c>
      <c r="K272" s="276">
        <v>60.65</v>
      </c>
      <c r="L272" s="276">
        <v>59.4</v>
      </c>
      <c r="M272" s="276">
        <v>8.7058599999999995</v>
      </c>
    </row>
    <row r="273" spans="1:13">
      <c r="A273" s="267">
        <v>265</v>
      </c>
      <c r="B273" s="276" t="s">
        <v>434</v>
      </c>
      <c r="C273" s="277">
        <v>110.45</v>
      </c>
      <c r="D273" s="278">
        <v>109.78333333333335</v>
      </c>
      <c r="E273" s="278">
        <v>107.61666666666669</v>
      </c>
      <c r="F273" s="278">
        <v>104.78333333333335</v>
      </c>
      <c r="G273" s="278">
        <v>102.61666666666669</v>
      </c>
      <c r="H273" s="278">
        <v>112.61666666666669</v>
      </c>
      <c r="I273" s="278">
        <v>114.78333333333335</v>
      </c>
      <c r="J273" s="278">
        <v>117.61666666666669</v>
      </c>
      <c r="K273" s="276">
        <v>111.95</v>
      </c>
      <c r="L273" s="276">
        <v>106.95</v>
      </c>
      <c r="M273" s="276">
        <v>11.768649999999999</v>
      </c>
    </row>
    <row r="274" spans="1:13">
      <c r="A274" s="267">
        <v>266</v>
      </c>
      <c r="B274" s="276" t="s">
        <v>263</v>
      </c>
      <c r="C274" s="277">
        <v>59.65</v>
      </c>
      <c r="D274" s="278">
        <v>59.666666666666664</v>
      </c>
      <c r="E274" s="278">
        <v>58.883333333333326</v>
      </c>
      <c r="F274" s="278">
        <v>58.11666666666666</v>
      </c>
      <c r="G274" s="278">
        <v>57.333333333333321</v>
      </c>
      <c r="H274" s="278">
        <v>60.43333333333333</v>
      </c>
      <c r="I274" s="278">
        <v>61.216666666666676</v>
      </c>
      <c r="J274" s="278">
        <v>61.983333333333334</v>
      </c>
      <c r="K274" s="276">
        <v>60.45</v>
      </c>
      <c r="L274" s="276">
        <v>58.9</v>
      </c>
      <c r="M274" s="276">
        <v>9.0403400000000005</v>
      </c>
    </row>
    <row r="275" spans="1:13">
      <c r="A275" s="267">
        <v>267</v>
      </c>
      <c r="B275" s="276" t="s">
        <v>130</v>
      </c>
      <c r="C275" s="277">
        <v>334.8</v>
      </c>
      <c r="D275" s="278">
        <v>334.26666666666671</v>
      </c>
      <c r="E275" s="278">
        <v>330.88333333333344</v>
      </c>
      <c r="F275" s="278">
        <v>326.96666666666675</v>
      </c>
      <c r="G275" s="278">
        <v>323.58333333333348</v>
      </c>
      <c r="H275" s="278">
        <v>338.18333333333339</v>
      </c>
      <c r="I275" s="278">
        <v>341.56666666666672</v>
      </c>
      <c r="J275" s="278">
        <v>345.48333333333335</v>
      </c>
      <c r="K275" s="276">
        <v>337.65</v>
      </c>
      <c r="L275" s="276">
        <v>330.35</v>
      </c>
      <c r="M275" s="276">
        <v>60.04813</v>
      </c>
    </row>
    <row r="276" spans="1:13">
      <c r="A276" s="267">
        <v>268</v>
      </c>
      <c r="B276" s="276" t="s">
        <v>264</v>
      </c>
      <c r="C276" s="277">
        <v>682.95</v>
      </c>
      <c r="D276" s="278">
        <v>687.65</v>
      </c>
      <c r="E276" s="278">
        <v>674.3</v>
      </c>
      <c r="F276" s="278">
        <v>665.65</v>
      </c>
      <c r="G276" s="278">
        <v>652.29999999999995</v>
      </c>
      <c r="H276" s="278">
        <v>696.3</v>
      </c>
      <c r="I276" s="278">
        <v>709.65000000000009</v>
      </c>
      <c r="J276" s="278">
        <v>718.3</v>
      </c>
      <c r="K276" s="276">
        <v>701</v>
      </c>
      <c r="L276" s="276">
        <v>679</v>
      </c>
      <c r="M276" s="276">
        <v>1.8405</v>
      </c>
    </row>
    <row r="277" spans="1:13">
      <c r="A277" s="267">
        <v>269</v>
      </c>
      <c r="B277" s="276" t="s">
        <v>131</v>
      </c>
      <c r="C277" s="277">
        <v>2239.3000000000002</v>
      </c>
      <c r="D277" s="278">
        <v>2251.4666666666667</v>
      </c>
      <c r="E277" s="278">
        <v>2169.8333333333335</v>
      </c>
      <c r="F277" s="278">
        <v>2100.3666666666668</v>
      </c>
      <c r="G277" s="278">
        <v>2018.7333333333336</v>
      </c>
      <c r="H277" s="278">
        <v>2320.9333333333334</v>
      </c>
      <c r="I277" s="278">
        <v>2402.5666666666666</v>
      </c>
      <c r="J277" s="278">
        <v>2472.0333333333333</v>
      </c>
      <c r="K277" s="276">
        <v>2333.1</v>
      </c>
      <c r="L277" s="276">
        <v>2182</v>
      </c>
      <c r="M277" s="276">
        <v>14.170260000000001</v>
      </c>
    </row>
    <row r="278" spans="1:13">
      <c r="A278" s="267">
        <v>270</v>
      </c>
      <c r="B278" s="276" t="s">
        <v>132</v>
      </c>
      <c r="C278" s="277">
        <v>592.29999999999995</v>
      </c>
      <c r="D278" s="278">
        <v>598.1</v>
      </c>
      <c r="E278" s="278">
        <v>584.20000000000005</v>
      </c>
      <c r="F278" s="278">
        <v>576.1</v>
      </c>
      <c r="G278" s="278">
        <v>562.20000000000005</v>
      </c>
      <c r="H278" s="278">
        <v>606.20000000000005</v>
      </c>
      <c r="I278" s="278">
        <v>620.09999999999991</v>
      </c>
      <c r="J278" s="278">
        <v>628.20000000000005</v>
      </c>
      <c r="K278" s="276">
        <v>612</v>
      </c>
      <c r="L278" s="276">
        <v>590</v>
      </c>
      <c r="M278" s="276">
        <v>11.83958</v>
      </c>
    </row>
    <row r="279" spans="1:13">
      <c r="A279" s="267">
        <v>271</v>
      </c>
      <c r="B279" s="276" t="s">
        <v>437</v>
      </c>
      <c r="C279" s="277">
        <v>132.94999999999999</v>
      </c>
      <c r="D279" s="278">
        <v>133.71666666666667</v>
      </c>
      <c r="E279" s="278">
        <v>131.53333333333333</v>
      </c>
      <c r="F279" s="278">
        <v>130.11666666666667</v>
      </c>
      <c r="G279" s="278">
        <v>127.93333333333334</v>
      </c>
      <c r="H279" s="278">
        <v>135.13333333333333</v>
      </c>
      <c r="I279" s="278">
        <v>137.31666666666666</v>
      </c>
      <c r="J279" s="278">
        <v>138.73333333333332</v>
      </c>
      <c r="K279" s="276">
        <v>135.9</v>
      </c>
      <c r="L279" s="276">
        <v>132.30000000000001</v>
      </c>
      <c r="M279" s="276">
        <v>2.2707999999999999</v>
      </c>
    </row>
    <row r="280" spans="1:13">
      <c r="A280" s="267">
        <v>272</v>
      </c>
      <c r="B280" s="276" t="s">
        <v>443</v>
      </c>
      <c r="C280" s="277">
        <v>592.29999999999995</v>
      </c>
      <c r="D280" s="278">
        <v>590.81666666666661</v>
      </c>
      <c r="E280" s="278">
        <v>582.83333333333326</v>
      </c>
      <c r="F280" s="278">
        <v>573.36666666666667</v>
      </c>
      <c r="G280" s="278">
        <v>565.38333333333333</v>
      </c>
      <c r="H280" s="278">
        <v>600.28333333333319</v>
      </c>
      <c r="I280" s="278">
        <v>608.26666666666654</v>
      </c>
      <c r="J280" s="278">
        <v>617.73333333333312</v>
      </c>
      <c r="K280" s="276">
        <v>598.79999999999995</v>
      </c>
      <c r="L280" s="276">
        <v>581.35</v>
      </c>
      <c r="M280" s="276">
        <v>2.6921200000000001</v>
      </c>
    </row>
    <row r="281" spans="1:13">
      <c r="A281" s="267">
        <v>273</v>
      </c>
      <c r="B281" s="276" t="s">
        <v>444</v>
      </c>
      <c r="C281" s="277">
        <v>256.8</v>
      </c>
      <c r="D281" s="278">
        <v>256.95</v>
      </c>
      <c r="E281" s="278">
        <v>252.89999999999998</v>
      </c>
      <c r="F281" s="278">
        <v>249</v>
      </c>
      <c r="G281" s="278">
        <v>244.95</v>
      </c>
      <c r="H281" s="278">
        <v>260.84999999999997</v>
      </c>
      <c r="I281" s="278">
        <v>264.90000000000003</v>
      </c>
      <c r="J281" s="278">
        <v>268.79999999999995</v>
      </c>
      <c r="K281" s="276">
        <v>261</v>
      </c>
      <c r="L281" s="276">
        <v>253.05</v>
      </c>
      <c r="M281" s="276">
        <v>2.3477700000000001</v>
      </c>
    </row>
    <row r="282" spans="1:13">
      <c r="A282" s="267">
        <v>274</v>
      </c>
      <c r="B282" s="276" t="s">
        <v>445</v>
      </c>
      <c r="C282" s="277">
        <v>524.95000000000005</v>
      </c>
      <c r="D282" s="278">
        <v>526.0333333333333</v>
      </c>
      <c r="E282" s="278">
        <v>517.06666666666661</v>
      </c>
      <c r="F282" s="278">
        <v>509.18333333333328</v>
      </c>
      <c r="G282" s="278">
        <v>500.21666666666658</v>
      </c>
      <c r="H282" s="278">
        <v>533.91666666666663</v>
      </c>
      <c r="I282" s="278">
        <v>542.88333333333333</v>
      </c>
      <c r="J282" s="278">
        <v>550.76666666666665</v>
      </c>
      <c r="K282" s="276">
        <v>535</v>
      </c>
      <c r="L282" s="276">
        <v>518.15</v>
      </c>
      <c r="M282" s="276">
        <v>1.3374200000000001</v>
      </c>
    </row>
    <row r="283" spans="1:13">
      <c r="A283" s="267">
        <v>275</v>
      </c>
      <c r="B283" s="276" t="s">
        <v>447</v>
      </c>
      <c r="C283" s="277">
        <v>36.1</v>
      </c>
      <c r="D283" s="278">
        <v>35.883333333333333</v>
      </c>
      <c r="E283" s="278">
        <v>35.066666666666663</v>
      </c>
      <c r="F283" s="278">
        <v>34.033333333333331</v>
      </c>
      <c r="G283" s="278">
        <v>33.216666666666661</v>
      </c>
      <c r="H283" s="278">
        <v>36.916666666666664</v>
      </c>
      <c r="I283" s="278">
        <v>37.733333333333341</v>
      </c>
      <c r="J283" s="278">
        <v>38.766666666666666</v>
      </c>
      <c r="K283" s="276">
        <v>36.700000000000003</v>
      </c>
      <c r="L283" s="276">
        <v>34.85</v>
      </c>
      <c r="M283" s="276">
        <v>36.080970000000001</v>
      </c>
    </row>
    <row r="284" spans="1:13">
      <c r="A284" s="267">
        <v>276</v>
      </c>
      <c r="B284" s="276" t="s">
        <v>449</v>
      </c>
      <c r="C284" s="277">
        <v>335.1</v>
      </c>
      <c r="D284" s="278">
        <v>336.11666666666667</v>
      </c>
      <c r="E284" s="278">
        <v>333.08333333333337</v>
      </c>
      <c r="F284" s="278">
        <v>331.06666666666672</v>
      </c>
      <c r="G284" s="278">
        <v>328.03333333333342</v>
      </c>
      <c r="H284" s="278">
        <v>338.13333333333333</v>
      </c>
      <c r="I284" s="278">
        <v>341.16666666666663</v>
      </c>
      <c r="J284" s="278">
        <v>343.18333333333328</v>
      </c>
      <c r="K284" s="276">
        <v>339.15</v>
      </c>
      <c r="L284" s="276">
        <v>334.1</v>
      </c>
      <c r="M284" s="276">
        <v>0.92283999999999999</v>
      </c>
    </row>
    <row r="285" spans="1:13">
      <c r="A285" s="267">
        <v>277</v>
      </c>
      <c r="B285" s="276" t="s">
        <v>439</v>
      </c>
      <c r="C285" s="277">
        <v>345.55</v>
      </c>
      <c r="D285" s="278">
        <v>342.55</v>
      </c>
      <c r="E285" s="278">
        <v>338.20000000000005</v>
      </c>
      <c r="F285" s="278">
        <v>330.85</v>
      </c>
      <c r="G285" s="278">
        <v>326.50000000000006</v>
      </c>
      <c r="H285" s="278">
        <v>349.90000000000003</v>
      </c>
      <c r="I285" s="278">
        <v>354.25000000000006</v>
      </c>
      <c r="J285" s="278">
        <v>361.6</v>
      </c>
      <c r="K285" s="276">
        <v>346.9</v>
      </c>
      <c r="L285" s="276">
        <v>335.2</v>
      </c>
      <c r="M285" s="276">
        <v>4.8681599999999996</v>
      </c>
    </row>
    <row r="286" spans="1:13">
      <c r="A286" s="267">
        <v>278</v>
      </c>
      <c r="B286" s="276" t="s">
        <v>440</v>
      </c>
      <c r="C286" s="277">
        <v>255.4</v>
      </c>
      <c r="D286" s="278">
        <v>255.71666666666667</v>
      </c>
      <c r="E286" s="278">
        <v>251.78333333333336</v>
      </c>
      <c r="F286" s="278">
        <v>248.16666666666669</v>
      </c>
      <c r="G286" s="278">
        <v>244.23333333333338</v>
      </c>
      <c r="H286" s="278">
        <v>259.33333333333337</v>
      </c>
      <c r="I286" s="278">
        <v>263.26666666666665</v>
      </c>
      <c r="J286" s="278">
        <v>266.88333333333333</v>
      </c>
      <c r="K286" s="276">
        <v>259.64999999999998</v>
      </c>
      <c r="L286" s="276">
        <v>252.1</v>
      </c>
      <c r="M286" s="276">
        <v>0.56374000000000002</v>
      </c>
    </row>
    <row r="287" spans="1:13">
      <c r="A287" s="267">
        <v>279</v>
      </c>
      <c r="B287" s="276" t="s">
        <v>451</v>
      </c>
      <c r="C287" s="277">
        <v>169</v>
      </c>
      <c r="D287" s="278">
        <v>169.46666666666667</v>
      </c>
      <c r="E287" s="278">
        <v>167.23333333333335</v>
      </c>
      <c r="F287" s="278">
        <v>165.46666666666667</v>
      </c>
      <c r="G287" s="278">
        <v>163.23333333333335</v>
      </c>
      <c r="H287" s="278">
        <v>171.23333333333335</v>
      </c>
      <c r="I287" s="278">
        <v>173.46666666666664</v>
      </c>
      <c r="J287" s="278">
        <v>175.23333333333335</v>
      </c>
      <c r="K287" s="276">
        <v>171.7</v>
      </c>
      <c r="L287" s="276">
        <v>167.7</v>
      </c>
      <c r="M287" s="276">
        <v>0.34705999999999998</v>
      </c>
    </row>
    <row r="288" spans="1:13">
      <c r="A288" s="267">
        <v>280</v>
      </c>
      <c r="B288" s="276" t="s">
        <v>133</v>
      </c>
      <c r="C288" s="277">
        <v>1752.95</v>
      </c>
      <c r="D288" s="278">
        <v>1757.6166666666668</v>
      </c>
      <c r="E288" s="278">
        <v>1720.7833333333335</v>
      </c>
      <c r="F288" s="278">
        <v>1688.6166666666668</v>
      </c>
      <c r="G288" s="278">
        <v>1651.7833333333335</v>
      </c>
      <c r="H288" s="278">
        <v>1789.7833333333335</v>
      </c>
      <c r="I288" s="278">
        <v>1826.6166666666666</v>
      </c>
      <c r="J288" s="278">
        <v>1858.7833333333335</v>
      </c>
      <c r="K288" s="276">
        <v>1794.45</v>
      </c>
      <c r="L288" s="276">
        <v>1725.45</v>
      </c>
      <c r="M288" s="276">
        <v>80.038229999999999</v>
      </c>
    </row>
    <row r="289" spans="1:13">
      <c r="A289" s="267">
        <v>281</v>
      </c>
      <c r="B289" s="276" t="s">
        <v>441</v>
      </c>
      <c r="C289" s="277">
        <v>94.45</v>
      </c>
      <c r="D289" s="278">
        <v>95.083333333333329</v>
      </c>
      <c r="E289" s="278">
        <v>92.166666666666657</v>
      </c>
      <c r="F289" s="278">
        <v>89.883333333333326</v>
      </c>
      <c r="G289" s="278">
        <v>86.966666666666654</v>
      </c>
      <c r="H289" s="278">
        <v>97.36666666666666</v>
      </c>
      <c r="I289" s="278">
        <v>100.28333333333332</v>
      </c>
      <c r="J289" s="278">
        <v>102.56666666666666</v>
      </c>
      <c r="K289" s="276">
        <v>98</v>
      </c>
      <c r="L289" s="276">
        <v>92.8</v>
      </c>
      <c r="M289" s="276">
        <v>3.49979</v>
      </c>
    </row>
    <row r="290" spans="1:13">
      <c r="A290" s="267">
        <v>282</v>
      </c>
      <c r="B290" s="276" t="s">
        <v>438</v>
      </c>
      <c r="C290" s="277">
        <v>776.55</v>
      </c>
      <c r="D290" s="278">
        <v>777.18333333333339</v>
      </c>
      <c r="E290" s="278">
        <v>769.36666666666679</v>
      </c>
      <c r="F290" s="278">
        <v>762.18333333333339</v>
      </c>
      <c r="G290" s="278">
        <v>754.36666666666679</v>
      </c>
      <c r="H290" s="278">
        <v>784.36666666666679</v>
      </c>
      <c r="I290" s="278">
        <v>792.18333333333339</v>
      </c>
      <c r="J290" s="278">
        <v>799.36666666666679</v>
      </c>
      <c r="K290" s="276">
        <v>785</v>
      </c>
      <c r="L290" s="276">
        <v>770</v>
      </c>
      <c r="M290" s="276">
        <v>0.36847000000000002</v>
      </c>
    </row>
    <row r="291" spans="1:13">
      <c r="A291" s="267">
        <v>283</v>
      </c>
      <c r="B291" s="276" t="s">
        <v>442</v>
      </c>
      <c r="C291" s="277">
        <v>255.85</v>
      </c>
      <c r="D291" s="278">
        <v>258</v>
      </c>
      <c r="E291" s="278">
        <v>250.45</v>
      </c>
      <c r="F291" s="278">
        <v>245.04999999999998</v>
      </c>
      <c r="G291" s="278">
        <v>237.49999999999997</v>
      </c>
      <c r="H291" s="278">
        <v>263.39999999999998</v>
      </c>
      <c r="I291" s="278">
        <v>270.94999999999993</v>
      </c>
      <c r="J291" s="278">
        <v>276.35000000000002</v>
      </c>
      <c r="K291" s="276">
        <v>265.55</v>
      </c>
      <c r="L291" s="276">
        <v>252.6</v>
      </c>
      <c r="M291" s="276">
        <v>2.7909600000000001</v>
      </c>
    </row>
    <row r="292" spans="1:13">
      <c r="A292" s="267">
        <v>284</v>
      </c>
      <c r="B292" s="276" t="s">
        <v>1830</v>
      </c>
      <c r="C292" s="277">
        <v>495.05</v>
      </c>
      <c r="D292" s="278">
        <v>497.56666666666666</v>
      </c>
      <c r="E292" s="278">
        <v>487.48333333333335</v>
      </c>
      <c r="F292" s="278">
        <v>479.91666666666669</v>
      </c>
      <c r="G292" s="278">
        <v>469.83333333333337</v>
      </c>
      <c r="H292" s="278">
        <v>505.13333333333333</v>
      </c>
      <c r="I292" s="278">
        <v>515.2166666666667</v>
      </c>
      <c r="J292" s="278">
        <v>522.7833333333333</v>
      </c>
      <c r="K292" s="276">
        <v>507.65</v>
      </c>
      <c r="L292" s="276">
        <v>490</v>
      </c>
      <c r="M292" s="276">
        <v>0.32184000000000001</v>
      </c>
    </row>
    <row r="293" spans="1:13">
      <c r="A293" s="267">
        <v>285</v>
      </c>
      <c r="B293" s="276" t="s">
        <v>448</v>
      </c>
      <c r="C293" s="277">
        <v>527.4</v>
      </c>
      <c r="D293" s="278">
        <v>529.80000000000007</v>
      </c>
      <c r="E293" s="278">
        <v>515.60000000000014</v>
      </c>
      <c r="F293" s="278">
        <v>503.80000000000007</v>
      </c>
      <c r="G293" s="278">
        <v>489.60000000000014</v>
      </c>
      <c r="H293" s="278">
        <v>541.60000000000014</v>
      </c>
      <c r="I293" s="278">
        <v>555.80000000000018</v>
      </c>
      <c r="J293" s="278">
        <v>567.60000000000014</v>
      </c>
      <c r="K293" s="276">
        <v>544</v>
      </c>
      <c r="L293" s="276">
        <v>518</v>
      </c>
      <c r="M293" s="276">
        <v>3.9298600000000001</v>
      </c>
    </row>
    <row r="294" spans="1:13">
      <c r="A294" s="267">
        <v>286</v>
      </c>
      <c r="B294" s="276" t="s">
        <v>446</v>
      </c>
      <c r="C294" s="277">
        <v>44.55</v>
      </c>
      <c r="D294" s="278">
        <v>44.54999999999999</v>
      </c>
      <c r="E294" s="278">
        <v>43.799999999999983</v>
      </c>
      <c r="F294" s="278">
        <v>43.04999999999999</v>
      </c>
      <c r="G294" s="278">
        <v>42.299999999999983</v>
      </c>
      <c r="H294" s="278">
        <v>45.299999999999983</v>
      </c>
      <c r="I294" s="278">
        <v>46.05</v>
      </c>
      <c r="J294" s="278">
        <v>46.799999999999983</v>
      </c>
      <c r="K294" s="276">
        <v>45.3</v>
      </c>
      <c r="L294" s="276">
        <v>43.8</v>
      </c>
      <c r="M294" s="276">
        <v>19.183240000000001</v>
      </c>
    </row>
    <row r="295" spans="1:13">
      <c r="A295" s="267">
        <v>287</v>
      </c>
      <c r="B295" s="276" t="s">
        <v>134</v>
      </c>
      <c r="C295" s="277">
        <v>69.8</v>
      </c>
      <c r="D295" s="278">
        <v>69.116666666666674</v>
      </c>
      <c r="E295" s="278">
        <v>68.233333333333348</v>
      </c>
      <c r="F295" s="278">
        <v>66.666666666666671</v>
      </c>
      <c r="G295" s="278">
        <v>65.783333333333346</v>
      </c>
      <c r="H295" s="278">
        <v>70.683333333333351</v>
      </c>
      <c r="I295" s="278">
        <v>71.566666666666677</v>
      </c>
      <c r="J295" s="278">
        <v>73.133333333333354</v>
      </c>
      <c r="K295" s="276">
        <v>70</v>
      </c>
      <c r="L295" s="276">
        <v>67.55</v>
      </c>
      <c r="M295" s="276">
        <v>237.14091999999999</v>
      </c>
    </row>
    <row r="296" spans="1:13">
      <c r="A296" s="267">
        <v>288</v>
      </c>
      <c r="B296" s="276" t="s">
        <v>358</v>
      </c>
      <c r="C296" s="277">
        <v>2128.9</v>
      </c>
      <c r="D296" s="278">
        <v>2161.7000000000003</v>
      </c>
      <c r="E296" s="278">
        <v>2060.2000000000007</v>
      </c>
      <c r="F296" s="278">
        <v>1991.5000000000005</v>
      </c>
      <c r="G296" s="278">
        <v>1890.0000000000009</v>
      </c>
      <c r="H296" s="278">
        <v>2230.4000000000005</v>
      </c>
      <c r="I296" s="278">
        <v>2331.8999999999996</v>
      </c>
      <c r="J296" s="278">
        <v>2400.6000000000004</v>
      </c>
      <c r="K296" s="276">
        <v>2263.1999999999998</v>
      </c>
      <c r="L296" s="276">
        <v>2093</v>
      </c>
      <c r="M296" s="276">
        <v>3.9732500000000002</v>
      </c>
    </row>
    <row r="297" spans="1:13">
      <c r="A297" s="267">
        <v>289</v>
      </c>
      <c r="B297" s="276" t="s">
        <v>1841</v>
      </c>
      <c r="C297" s="277">
        <v>209.3</v>
      </c>
      <c r="D297" s="278">
        <v>210.61666666666667</v>
      </c>
      <c r="E297" s="278">
        <v>206.58333333333334</v>
      </c>
      <c r="F297" s="278">
        <v>203.86666666666667</v>
      </c>
      <c r="G297" s="278">
        <v>199.83333333333334</v>
      </c>
      <c r="H297" s="278">
        <v>213.33333333333334</v>
      </c>
      <c r="I297" s="278">
        <v>217.36666666666665</v>
      </c>
      <c r="J297" s="278">
        <v>220.08333333333334</v>
      </c>
      <c r="K297" s="276">
        <v>214.65</v>
      </c>
      <c r="L297" s="276">
        <v>207.9</v>
      </c>
      <c r="M297" s="276">
        <v>0.51707000000000003</v>
      </c>
    </row>
    <row r="298" spans="1:13">
      <c r="A298" s="267">
        <v>290</v>
      </c>
      <c r="B298" s="276" t="s">
        <v>454</v>
      </c>
      <c r="C298" s="277">
        <v>259.5</v>
      </c>
      <c r="D298" s="278">
        <v>263.0333333333333</v>
      </c>
      <c r="E298" s="278">
        <v>250.66666666666663</v>
      </c>
      <c r="F298" s="278">
        <v>241.83333333333331</v>
      </c>
      <c r="G298" s="278">
        <v>229.46666666666664</v>
      </c>
      <c r="H298" s="278">
        <v>271.86666666666662</v>
      </c>
      <c r="I298" s="278">
        <v>284.23333333333329</v>
      </c>
      <c r="J298" s="278">
        <v>293.06666666666661</v>
      </c>
      <c r="K298" s="276">
        <v>275.39999999999998</v>
      </c>
      <c r="L298" s="276">
        <v>254.2</v>
      </c>
      <c r="M298" s="276">
        <v>91.122720000000001</v>
      </c>
    </row>
    <row r="299" spans="1:13">
      <c r="A299" s="267">
        <v>291</v>
      </c>
      <c r="B299" s="276" t="s">
        <v>452</v>
      </c>
      <c r="C299" s="277">
        <v>4004.15</v>
      </c>
      <c r="D299" s="278">
        <v>4010.9833333333336</v>
      </c>
      <c r="E299" s="278">
        <v>3993.166666666667</v>
      </c>
      <c r="F299" s="278">
        <v>3982.1833333333334</v>
      </c>
      <c r="G299" s="278">
        <v>3964.3666666666668</v>
      </c>
      <c r="H299" s="278">
        <v>4021.9666666666672</v>
      </c>
      <c r="I299" s="278">
        <v>4039.7833333333338</v>
      </c>
      <c r="J299" s="278">
        <v>4050.7666666666673</v>
      </c>
      <c r="K299" s="276">
        <v>4028.8</v>
      </c>
      <c r="L299" s="276">
        <v>4000</v>
      </c>
      <c r="M299" s="276">
        <v>6.3399999999999998E-2</v>
      </c>
    </row>
    <row r="300" spans="1:13">
      <c r="A300" s="267">
        <v>292</v>
      </c>
      <c r="B300" s="276" t="s">
        <v>455</v>
      </c>
      <c r="C300" s="277">
        <v>30.9</v>
      </c>
      <c r="D300" s="278">
        <v>30.333333333333332</v>
      </c>
      <c r="E300" s="278">
        <v>29.766666666666666</v>
      </c>
      <c r="F300" s="278">
        <v>28.633333333333333</v>
      </c>
      <c r="G300" s="278">
        <v>28.066666666666666</v>
      </c>
      <c r="H300" s="278">
        <v>31.466666666666665</v>
      </c>
      <c r="I300" s="278">
        <v>32.033333333333331</v>
      </c>
      <c r="J300" s="278">
        <v>33.166666666666664</v>
      </c>
      <c r="K300" s="276">
        <v>30.9</v>
      </c>
      <c r="L300" s="276">
        <v>29.2</v>
      </c>
      <c r="M300" s="276">
        <v>47.991810000000001</v>
      </c>
    </row>
    <row r="301" spans="1:13">
      <c r="A301" s="267">
        <v>293</v>
      </c>
      <c r="B301" s="276" t="s">
        <v>135</v>
      </c>
      <c r="C301" s="277">
        <v>321.89999999999998</v>
      </c>
      <c r="D301" s="278">
        <v>316.38333333333333</v>
      </c>
      <c r="E301" s="278">
        <v>308.76666666666665</v>
      </c>
      <c r="F301" s="278">
        <v>295.63333333333333</v>
      </c>
      <c r="G301" s="278">
        <v>288.01666666666665</v>
      </c>
      <c r="H301" s="278">
        <v>329.51666666666665</v>
      </c>
      <c r="I301" s="278">
        <v>337.13333333333333</v>
      </c>
      <c r="J301" s="278">
        <v>350.26666666666665</v>
      </c>
      <c r="K301" s="276">
        <v>324</v>
      </c>
      <c r="L301" s="276">
        <v>303.25</v>
      </c>
      <c r="M301" s="276">
        <v>114.18261</v>
      </c>
    </row>
    <row r="302" spans="1:13">
      <c r="A302" s="267">
        <v>294</v>
      </c>
      <c r="B302" s="276" t="s">
        <v>456</v>
      </c>
      <c r="C302" s="277">
        <v>865.7</v>
      </c>
      <c r="D302" s="278">
        <v>874.91666666666663</v>
      </c>
      <c r="E302" s="278">
        <v>844.7833333333333</v>
      </c>
      <c r="F302" s="278">
        <v>823.86666666666667</v>
      </c>
      <c r="G302" s="278">
        <v>793.73333333333335</v>
      </c>
      <c r="H302" s="278">
        <v>895.83333333333326</v>
      </c>
      <c r="I302" s="278">
        <v>925.9666666666667</v>
      </c>
      <c r="J302" s="278">
        <v>946.88333333333321</v>
      </c>
      <c r="K302" s="276">
        <v>905.05</v>
      </c>
      <c r="L302" s="276">
        <v>854</v>
      </c>
      <c r="M302" s="276">
        <v>0.67754999999999999</v>
      </c>
    </row>
    <row r="303" spans="1:13">
      <c r="A303" s="267">
        <v>295</v>
      </c>
      <c r="B303" s="276" t="s">
        <v>136</v>
      </c>
      <c r="C303" s="277">
        <v>1033.7</v>
      </c>
      <c r="D303" s="278">
        <v>1014.0666666666667</v>
      </c>
      <c r="E303" s="278">
        <v>991.23333333333335</v>
      </c>
      <c r="F303" s="278">
        <v>948.76666666666665</v>
      </c>
      <c r="G303" s="278">
        <v>925.93333333333328</v>
      </c>
      <c r="H303" s="278">
        <v>1056.5333333333333</v>
      </c>
      <c r="I303" s="278">
        <v>1079.3666666666668</v>
      </c>
      <c r="J303" s="278">
        <v>1121.8333333333335</v>
      </c>
      <c r="K303" s="276">
        <v>1036.9000000000001</v>
      </c>
      <c r="L303" s="276">
        <v>971.6</v>
      </c>
      <c r="M303" s="276">
        <v>121.49415999999999</v>
      </c>
    </row>
    <row r="304" spans="1:13">
      <c r="A304" s="267">
        <v>296</v>
      </c>
      <c r="B304" s="276" t="s">
        <v>266</v>
      </c>
      <c r="C304" s="277">
        <v>3023.8</v>
      </c>
      <c r="D304" s="278">
        <v>3100.2666666666664</v>
      </c>
      <c r="E304" s="278">
        <v>2923.5333333333328</v>
      </c>
      <c r="F304" s="278">
        <v>2823.2666666666664</v>
      </c>
      <c r="G304" s="278">
        <v>2646.5333333333328</v>
      </c>
      <c r="H304" s="278">
        <v>3200.5333333333328</v>
      </c>
      <c r="I304" s="278">
        <v>3377.2666666666664</v>
      </c>
      <c r="J304" s="278">
        <v>3477.5333333333328</v>
      </c>
      <c r="K304" s="276">
        <v>3277</v>
      </c>
      <c r="L304" s="276">
        <v>3000</v>
      </c>
      <c r="M304" s="276">
        <v>5.12059</v>
      </c>
    </row>
    <row r="305" spans="1:13">
      <c r="A305" s="267">
        <v>297</v>
      </c>
      <c r="B305" s="276" t="s">
        <v>265</v>
      </c>
      <c r="C305" s="277">
        <v>1671.35</v>
      </c>
      <c r="D305" s="278">
        <v>1679.1166666666668</v>
      </c>
      <c r="E305" s="278">
        <v>1637.2333333333336</v>
      </c>
      <c r="F305" s="278">
        <v>1603.1166666666668</v>
      </c>
      <c r="G305" s="278">
        <v>1561.2333333333336</v>
      </c>
      <c r="H305" s="278">
        <v>1713.2333333333336</v>
      </c>
      <c r="I305" s="278">
        <v>1755.1166666666668</v>
      </c>
      <c r="J305" s="278">
        <v>1789.2333333333336</v>
      </c>
      <c r="K305" s="276">
        <v>1721</v>
      </c>
      <c r="L305" s="276">
        <v>1645</v>
      </c>
      <c r="M305" s="276">
        <v>0.84570000000000001</v>
      </c>
    </row>
    <row r="306" spans="1:13">
      <c r="A306" s="267">
        <v>298</v>
      </c>
      <c r="B306" s="276" t="s">
        <v>137</v>
      </c>
      <c r="C306" s="277">
        <v>858.7</v>
      </c>
      <c r="D306" s="278">
        <v>878.01666666666677</v>
      </c>
      <c r="E306" s="278">
        <v>836.03333333333353</v>
      </c>
      <c r="F306" s="278">
        <v>813.36666666666679</v>
      </c>
      <c r="G306" s="278">
        <v>771.38333333333355</v>
      </c>
      <c r="H306" s="278">
        <v>900.68333333333351</v>
      </c>
      <c r="I306" s="278">
        <v>942.66666666666686</v>
      </c>
      <c r="J306" s="278">
        <v>965.33333333333348</v>
      </c>
      <c r="K306" s="276">
        <v>920</v>
      </c>
      <c r="L306" s="276">
        <v>855.35</v>
      </c>
      <c r="M306" s="276">
        <v>71.110119999999995</v>
      </c>
    </row>
    <row r="307" spans="1:13">
      <c r="A307" s="267">
        <v>299</v>
      </c>
      <c r="B307" s="276" t="s">
        <v>457</v>
      </c>
      <c r="C307" s="277">
        <v>1430.2</v>
      </c>
      <c r="D307" s="278">
        <v>1433.2666666666667</v>
      </c>
      <c r="E307" s="278">
        <v>1416.8333333333333</v>
      </c>
      <c r="F307" s="278">
        <v>1403.4666666666667</v>
      </c>
      <c r="G307" s="278">
        <v>1387.0333333333333</v>
      </c>
      <c r="H307" s="278">
        <v>1446.6333333333332</v>
      </c>
      <c r="I307" s="278">
        <v>1463.0666666666666</v>
      </c>
      <c r="J307" s="278">
        <v>1476.4333333333332</v>
      </c>
      <c r="K307" s="276">
        <v>1449.7</v>
      </c>
      <c r="L307" s="276">
        <v>1419.9</v>
      </c>
      <c r="M307" s="276">
        <v>0.91071999999999997</v>
      </c>
    </row>
    <row r="308" spans="1:13">
      <c r="A308" s="267">
        <v>300</v>
      </c>
      <c r="B308" s="276" t="s">
        <v>138</v>
      </c>
      <c r="C308" s="277">
        <v>619.95000000000005</v>
      </c>
      <c r="D308" s="278">
        <v>619.55000000000007</v>
      </c>
      <c r="E308" s="278">
        <v>611.40000000000009</v>
      </c>
      <c r="F308" s="278">
        <v>602.85</v>
      </c>
      <c r="G308" s="278">
        <v>594.70000000000005</v>
      </c>
      <c r="H308" s="278">
        <v>628.10000000000014</v>
      </c>
      <c r="I308" s="278">
        <v>636.25</v>
      </c>
      <c r="J308" s="278">
        <v>644.80000000000018</v>
      </c>
      <c r="K308" s="276">
        <v>627.70000000000005</v>
      </c>
      <c r="L308" s="276">
        <v>611</v>
      </c>
      <c r="M308" s="276">
        <v>78.761610000000005</v>
      </c>
    </row>
    <row r="309" spans="1:13">
      <c r="A309" s="267">
        <v>301</v>
      </c>
      <c r="B309" s="276" t="s">
        <v>139</v>
      </c>
      <c r="C309" s="277">
        <v>146.6</v>
      </c>
      <c r="D309" s="278">
        <v>143.28333333333333</v>
      </c>
      <c r="E309" s="278">
        <v>139.31666666666666</v>
      </c>
      <c r="F309" s="278">
        <v>132.03333333333333</v>
      </c>
      <c r="G309" s="278">
        <v>128.06666666666666</v>
      </c>
      <c r="H309" s="278">
        <v>150.56666666666666</v>
      </c>
      <c r="I309" s="278">
        <v>154.5333333333333</v>
      </c>
      <c r="J309" s="278">
        <v>161.81666666666666</v>
      </c>
      <c r="K309" s="276">
        <v>147.25</v>
      </c>
      <c r="L309" s="276">
        <v>136</v>
      </c>
      <c r="M309" s="276">
        <v>255.15912</v>
      </c>
    </row>
    <row r="310" spans="1:13">
      <c r="A310" s="267">
        <v>302</v>
      </c>
      <c r="B310" s="276" t="s">
        <v>319</v>
      </c>
      <c r="C310" s="277">
        <v>11.2</v>
      </c>
      <c r="D310" s="278">
        <v>11.233333333333334</v>
      </c>
      <c r="E310" s="278">
        <v>11.066666666666668</v>
      </c>
      <c r="F310" s="278">
        <v>10.933333333333334</v>
      </c>
      <c r="G310" s="278">
        <v>10.766666666666667</v>
      </c>
      <c r="H310" s="278">
        <v>11.366666666666669</v>
      </c>
      <c r="I310" s="278">
        <v>11.533333333333333</v>
      </c>
      <c r="J310" s="278">
        <v>11.66666666666667</v>
      </c>
      <c r="K310" s="276">
        <v>11.4</v>
      </c>
      <c r="L310" s="276">
        <v>11.1</v>
      </c>
      <c r="M310" s="276">
        <v>17.19659</v>
      </c>
    </row>
    <row r="311" spans="1:13">
      <c r="A311" s="267">
        <v>303</v>
      </c>
      <c r="B311" s="276" t="s">
        <v>464</v>
      </c>
      <c r="C311" s="277">
        <v>141.05000000000001</v>
      </c>
      <c r="D311" s="278">
        <v>140.93333333333331</v>
      </c>
      <c r="E311" s="278">
        <v>138.76666666666662</v>
      </c>
      <c r="F311" s="278">
        <v>136.48333333333332</v>
      </c>
      <c r="G311" s="278">
        <v>134.31666666666663</v>
      </c>
      <c r="H311" s="278">
        <v>143.21666666666661</v>
      </c>
      <c r="I311" s="278">
        <v>145.3833333333333</v>
      </c>
      <c r="J311" s="278">
        <v>147.6666666666666</v>
      </c>
      <c r="K311" s="276">
        <v>143.1</v>
      </c>
      <c r="L311" s="276">
        <v>138.65</v>
      </c>
      <c r="M311" s="276">
        <v>0.72241</v>
      </c>
    </row>
    <row r="312" spans="1:13">
      <c r="A312" s="267">
        <v>304</v>
      </c>
      <c r="B312" s="276" t="s">
        <v>466</v>
      </c>
      <c r="C312" s="277">
        <v>381.7</v>
      </c>
      <c r="D312" s="278">
        <v>382.29999999999995</v>
      </c>
      <c r="E312" s="278">
        <v>374.94999999999993</v>
      </c>
      <c r="F312" s="278">
        <v>368.2</v>
      </c>
      <c r="G312" s="278">
        <v>360.84999999999997</v>
      </c>
      <c r="H312" s="278">
        <v>389.0499999999999</v>
      </c>
      <c r="I312" s="278">
        <v>396.39999999999992</v>
      </c>
      <c r="J312" s="278">
        <v>403.14999999999986</v>
      </c>
      <c r="K312" s="276">
        <v>389.65</v>
      </c>
      <c r="L312" s="276">
        <v>375.55</v>
      </c>
      <c r="M312" s="276">
        <v>0.23563000000000001</v>
      </c>
    </row>
    <row r="313" spans="1:13">
      <c r="A313" s="267">
        <v>305</v>
      </c>
      <c r="B313" s="276" t="s">
        <v>462</v>
      </c>
      <c r="C313" s="277">
        <v>3211.45</v>
      </c>
      <c r="D313" s="278">
        <v>3170.5333333333333</v>
      </c>
      <c r="E313" s="278">
        <v>3089.0666666666666</v>
      </c>
      <c r="F313" s="278">
        <v>2966.6833333333334</v>
      </c>
      <c r="G313" s="278">
        <v>2885.2166666666667</v>
      </c>
      <c r="H313" s="278">
        <v>3292.9166666666665</v>
      </c>
      <c r="I313" s="278">
        <v>3374.3833333333328</v>
      </c>
      <c r="J313" s="278">
        <v>3496.7666666666664</v>
      </c>
      <c r="K313" s="276">
        <v>3252</v>
      </c>
      <c r="L313" s="276">
        <v>3048.15</v>
      </c>
      <c r="M313" s="276">
        <v>0.31758999999999998</v>
      </c>
    </row>
    <row r="314" spans="1:13">
      <c r="A314" s="267">
        <v>306</v>
      </c>
      <c r="B314" s="276" t="s">
        <v>463</v>
      </c>
      <c r="C314" s="277">
        <v>233.35</v>
      </c>
      <c r="D314" s="278">
        <v>234.80000000000004</v>
      </c>
      <c r="E314" s="278">
        <v>230.10000000000008</v>
      </c>
      <c r="F314" s="278">
        <v>226.85000000000005</v>
      </c>
      <c r="G314" s="278">
        <v>222.15000000000009</v>
      </c>
      <c r="H314" s="278">
        <v>238.05000000000007</v>
      </c>
      <c r="I314" s="278">
        <v>242.75000000000006</v>
      </c>
      <c r="J314" s="278">
        <v>246.00000000000006</v>
      </c>
      <c r="K314" s="276">
        <v>239.5</v>
      </c>
      <c r="L314" s="276">
        <v>231.55</v>
      </c>
      <c r="M314" s="276">
        <v>0.43443999999999999</v>
      </c>
    </row>
    <row r="315" spans="1:13">
      <c r="A315" s="267">
        <v>307</v>
      </c>
      <c r="B315" s="276" t="s">
        <v>140</v>
      </c>
      <c r="C315" s="277">
        <v>156.9</v>
      </c>
      <c r="D315" s="278">
        <v>157.13333333333333</v>
      </c>
      <c r="E315" s="278">
        <v>153.76666666666665</v>
      </c>
      <c r="F315" s="278">
        <v>150.63333333333333</v>
      </c>
      <c r="G315" s="278">
        <v>147.26666666666665</v>
      </c>
      <c r="H315" s="278">
        <v>160.26666666666665</v>
      </c>
      <c r="I315" s="278">
        <v>163.63333333333333</v>
      </c>
      <c r="J315" s="278">
        <v>166.76666666666665</v>
      </c>
      <c r="K315" s="276">
        <v>160.5</v>
      </c>
      <c r="L315" s="276">
        <v>154</v>
      </c>
      <c r="M315" s="276">
        <v>120.75790000000001</v>
      </c>
    </row>
    <row r="316" spans="1:13">
      <c r="A316" s="267">
        <v>308</v>
      </c>
      <c r="B316" s="276" t="s">
        <v>141</v>
      </c>
      <c r="C316" s="277">
        <v>369.5</v>
      </c>
      <c r="D316" s="278">
        <v>374.15000000000003</v>
      </c>
      <c r="E316" s="278">
        <v>362.85000000000008</v>
      </c>
      <c r="F316" s="278">
        <v>356.20000000000005</v>
      </c>
      <c r="G316" s="278">
        <v>344.90000000000009</v>
      </c>
      <c r="H316" s="278">
        <v>380.80000000000007</v>
      </c>
      <c r="I316" s="278">
        <v>392.1</v>
      </c>
      <c r="J316" s="278">
        <v>398.75000000000006</v>
      </c>
      <c r="K316" s="276">
        <v>385.45</v>
      </c>
      <c r="L316" s="276">
        <v>367.5</v>
      </c>
      <c r="M316" s="276">
        <v>42.308950000000003</v>
      </c>
    </row>
    <row r="317" spans="1:13">
      <c r="A317" s="267">
        <v>309</v>
      </c>
      <c r="B317" s="276" t="s">
        <v>142</v>
      </c>
      <c r="C317" s="277">
        <v>6793.45</v>
      </c>
      <c r="D317" s="278">
        <v>6842.9666666666672</v>
      </c>
      <c r="E317" s="278">
        <v>6711.9333333333343</v>
      </c>
      <c r="F317" s="278">
        <v>6630.416666666667</v>
      </c>
      <c r="G317" s="278">
        <v>6499.3833333333341</v>
      </c>
      <c r="H317" s="278">
        <v>6924.4833333333345</v>
      </c>
      <c r="I317" s="278">
        <v>7055.5166666666673</v>
      </c>
      <c r="J317" s="278">
        <v>7137.0333333333347</v>
      </c>
      <c r="K317" s="276">
        <v>6974</v>
      </c>
      <c r="L317" s="276">
        <v>6761.45</v>
      </c>
      <c r="M317" s="276">
        <v>16.954129999999999</v>
      </c>
    </row>
    <row r="318" spans="1:13">
      <c r="A318" s="267">
        <v>310</v>
      </c>
      <c r="B318" s="276" t="s">
        <v>458</v>
      </c>
      <c r="C318" s="277">
        <v>828.05</v>
      </c>
      <c r="D318" s="278">
        <v>825.5</v>
      </c>
      <c r="E318" s="278">
        <v>808.85</v>
      </c>
      <c r="F318" s="278">
        <v>789.65</v>
      </c>
      <c r="G318" s="278">
        <v>773</v>
      </c>
      <c r="H318" s="278">
        <v>844.7</v>
      </c>
      <c r="I318" s="278">
        <v>861.35000000000014</v>
      </c>
      <c r="J318" s="278">
        <v>880.55000000000007</v>
      </c>
      <c r="K318" s="276">
        <v>842.15</v>
      </c>
      <c r="L318" s="276">
        <v>806.3</v>
      </c>
      <c r="M318" s="276">
        <v>0.17308000000000001</v>
      </c>
    </row>
    <row r="319" spans="1:13">
      <c r="A319" s="267">
        <v>311</v>
      </c>
      <c r="B319" s="276" t="s">
        <v>143</v>
      </c>
      <c r="C319" s="277">
        <v>563.95000000000005</v>
      </c>
      <c r="D319" s="278">
        <v>565.9</v>
      </c>
      <c r="E319" s="278">
        <v>556.04999999999995</v>
      </c>
      <c r="F319" s="278">
        <v>548.15</v>
      </c>
      <c r="G319" s="278">
        <v>538.29999999999995</v>
      </c>
      <c r="H319" s="278">
        <v>573.79999999999995</v>
      </c>
      <c r="I319" s="278">
        <v>583.65000000000009</v>
      </c>
      <c r="J319" s="278">
        <v>591.54999999999995</v>
      </c>
      <c r="K319" s="276">
        <v>575.75</v>
      </c>
      <c r="L319" s="276">
        <v>558</v>
      </c>
      <c r="M319" s="276">
        <v>39.050429999999999</v>
      </c>
    </row>
    <row r="320" spans="1:13">
      <c r="A320" s="267">
        <v>312</v>
      </c>
      <c r="B320" s="276" t="s">
        <v>472</v>
      </c>
      <c r="C320" s="277">
        <v>1660.65</v>
      </c>
      <c r="D320" s="278">
        <v>1676.55</v>
      </c>
      <c r="E320" s="278">
        <v>1634.1</v>
      </c>
      <c r="F320" s="278">
        <v>1607.55</v>
      </c>
      <c r="G320" s="278">
        <v>1565.1</v>
      </c>
      <c r="H320" s="278">
        <v>1703.1</v>
      </c>
      <c r="I320" s="278">
        <v>1745.5500000000002</v>
      </c>
      <c r="J320" s="278">
        <v>1772.1</v>
      </c>
      <c r="K320" s="276">
        <v>1719</v>
      </c>
      <c r="L320" s="276">
        <v>1650</v>
      </c>
      <c r="M320" s="276">
        <v>1.6454899999999999</v>
      </c>
    </row>
    <row r="321" spans="1:13">
      <c r="A321" s="267">
        <v>313</v>
      </c>
      <c r="B321" s="276" t="s">
        <v>468</v>
      </c>
      <c r="C321" s="277">
        <v>1861.85</v>
      </c>
      <c r="D321" s="278">
        <v>1885.1166666666668</v>
      </c>
      <c r="E321" s="278">
        <v>1798.2333333333336</v>
      </c>
      <c r="F321" s="278">
        <v>1734.6166666666668</v>
      </c>
      <c r="G321" s="278">
        <v>1647.7333333333336</v>
      </c>
      <c r="H321" s="278">
        <v>1948.7333333333336</v>
      </c>
      <c r="I321" s="278">
        <v>2035.6166666666668</v>
      </c>
      <c r="J321" s="278">
        <v>2099.2333333333336</v>
      </c>
      <c r="K321" s="276">
        <v>1972</v>
      </c>
      <c r="L321" s="276">
        <v>1821.5</v>
      </c>
      <c r="M321" s="276">
        <v>2.5576099999999999</v>
      </c>
    </row>
    <row r="322" spans="1:13">
      <c r="A322" s="267">
        <v>314</v>
      </c>
      <c r="B322" s="276" t="s">
        <v>144</v>
      </c>
      <c r="C322" s="277">
        <v>612.54999999999995</v>
      </c>
      <c r="D322" s="278">
        <v>615.1</v>
      </c>
      <c r="E322" s="278">
        <v>607</v>
      </c>
      <c r="F322" s="278">
        <v>601.44999999999993</v>
      </c>
      <c r="G322" s="278">
        <v>593.34999999999991</v>
      </c>
      <c r="H322" s="278">
        <v>620.65000000000009</v>
      </c>
      <c r="I322" s="278">
        <v>628.75000000000023</v>
      </c>
      <c r="J322" s="278">
        <v>634.30000000000018</v>
      </c>
      <c r="K322" s="276">
        <v>623.20000000000005</v>
      </c>
      <c r="L322" s="276">
        <v>609.54999999999995</v>
      </c>
      <c r="M322" s="276">
        <v>8.5012100000000004</v>
      </c>
    </row>
    <row r="323" spans="1:13">
      <c r="A323" s="267">
        <v>315</v>
      </c>
      <c r="B323" s="276" t="s">
        <v>145</v>
      </c>
      <c r="C323" s="277">
        <v>852.55</v>
      </c>
      <c r="D323" s="278">
        <v>852.66666666666663</v>
      </c>
      <c r="E323" s="278">
        <v>842.33333333333326</v>
      </c>
      <c r="F323" s="278">
        <v>832.11666666666667</v>
      </c>
      <c r="G323" s="278">
        <v>821.7833333333333</v>
      </c>
      <c r="H323" s="278">
        <v>862.88333333333321</v>
      </c>
      <c r="I323" s="278">
        <v>873.21666666666647</v>
      </c>
      <c r="J323" s="278">
        <v>883.43333333333317</v>
      </c>
      <c r="K323" s="276">
        <v>863</v>
      </c>
      <c r="L323" s="276">
        <v>842.45</v>
      </c>
      <c r="M323" s="276">
        <v>7.9239499999999996</v>
      </c>
    </row>
    <row r="324" spans="1:13">
      <c r="A324" s="267">
        <v>316</v>
      </c>
      <c r="B324" s="276" t="s">
        <v>465</v>
      </c>
      <c r="C324" s="277">
        <v>180.65</v>
      </c>
      <c r="D324" s="278">
        <v>181.88333333333333</v>
      </c>
      <c r="E324" s="278">
        <v>178.76666666666665</v>
      </c>
      <c r="F324" s="278">
        <v>176.88333333333333</v>
      </c>
      <c r="G324" s="278">
        <v>173.76666666666665</v>
      </c>
      <c r="H324" s="278">
        <v>183.76666666666665</v>
      </c>
      <c r="I324" s="278">
        <v>186.88333333333333</v>
      </c>
      <c r="J324" s="278">
        <v>188.76666666666665</v>
      </c>
      <c r="K324" s="276">
        <v>185</v>
      </c>
      <c r="L324" s="276">
        <v>180</v>
      </c>
      <c r="M324" s="276">
        <v>1.8579699999999999</v>
      </c>
    </row>
    <row r="325" spans="1:13">
      <c r="A325" s="267">
        <v>317</v>
      </c>
      <c r="B325" s="276" t="s">
        <v>1975</v>
      </c>
      <c r="C325" s="277">
        <v>185.1</v>
      </c>
      <c r="D325" s="278">
        <v>185.83333333333334</v>
      </c>
      <c r="E325" s="278">
        <v>182.86666666666667</v>
      </c>
      <c r="F325" s="278">
        <v>180.63333333333333</v>
      </c>
      <c r="G325" s="278">
        <v>177.66666666666666</v>
      </c>
      <c r="H325" s="278">
        <v>188.06666666666669</v>
      </c>
      <c r="I325" s="278">
        <v>191.03333333333333</v>
      </c>
      <c r="J325" s="278">
        <v>193.26666666666671</v>
      </c>
      <c r="K325" s="276">
        <v>188.8</v>
      </c>
      <c r="L325" s="276">
        <v>183.6</v>
      </c>
      <c r="M325" s="276">
        <v>1.91795</v>
      </c>
    </row>
    <row r="326" spans="1:13">
      <c r="A326" s="267">
        <v>318</v>
      </c>
      <c r="B326" s="276" t="s">
        <v>469</v>
      </c>
      <c r="C326" s="277">
        <v>67.75</v>
      </c>
      <c r="D326" s="278">
        <v>68.083333333333329</v>
      </c>
      <c r="E326" s="278">
        <v>67.166666666666657</v>
      </c>
      <c r="F326" s="278">
        <v>66.583333333333329</v>
      </c>
      <c r="G326" s="278">
        <v>65.666666666666657</v>
      </c>
      <c r="H326" s="278">
        <v>68.666666666666657</v>
      </c>
      <c r="I326" s="278">
        <v>69.583333333333314</v>
      </c>
      <c r="J326" s="278">
        <v>70.166666666666657</v>
      </c>
      <c r="K326" s="276">
        <v>69</v>
      </c>
      <c r="L326" s="276">
        <v>67.5</v>
      </c>
      <c r="M326" s="276">
        <v>3.4559099999999998</v>
      </c>
    </row>
    <row r="327" spans="1:13">
      <c r="A327" s="267">
        <v>319</v>
      </c>
      <c r="B327" s="276" t="s">
        <v>470</v>
      </c>
      <c r="C327" s="277">
        <v>337.55</v>
      </c>
      <c r="D327" s="278">
        <v>336.84999999999997</v>
      </c>
      <c r="E327" s="278">
        <v>327.69999999999993</v>
      </c>
      <c r="F327" s="278">
        <v>317.84999999999997</v>
      </c>
      <c r="G327" s="278">
        <v>308.69999999999993</v>
      </c>
      <c r="H327" s="278">
        <v>346.69999999999993</v>
      </c>
      <c r="I327" s="278">
        <v>355.84999999999991</v>
      </c>
      <c r="J327" s="278">
        <v>365.69999999999993</v>
      </c>
      <c r="K327" s="276">
        <v>346</v>
      </c>
      <c r="L327" s="276">
        <v>327</v>
      </c>
      <c r="M327" s="276">
        <v>3.5155099999999999</v>
      </c>
    </row>
    <row r="328" spans="1:13">
      <c r="A328" s="267">
        <v>320</v>
      </c>
      <c r="B328" s="276" t="s">
        <v>146</v>
      </c>
      <c r="C328" s="277">
        <v>1312</v>
      </c>
      <c r="D328" s="278">
        <v>1321.8333333333333</v>
      </c>
      <c r="E328" s="278">
        <v>1272.6666666666665</v>
      </c>
      <c r="F328" s="278">
        <v>1233.3333333333333</v>
      </c>
      <c r="G328" s="278">
        <v>1184.1666666666665</v>
      </c>
      <c r="H328" s="278">
        <v>1361.1666666666665</v>
      </c>
      <c r="I328" s="278">
        <v>1410.333333333333</v>
      </c>
      <c r="J328" s="278">
        <v>1449.6666666666665</v>
      </c>
      <c r="K328" s="276">
        <v>1371</v>
      </c>
      <c r="L328" s="276">
        <v>1282.5</v>
      </c>
      <c r="M328" s="276">
        <v>17.613880000000002</v>
      </c>
    </row>
    <row r="329" spans="1:13">
      <c r="A329" s="267">
        <v>321</v>
      </c>
      <c r="B329" s="276" t="s">
        <v>459</v>
      </c>
      <c r="C329" s="277">
        <v>16.600000000000001</v>
      </c>
      <c r="D329" s="278">
        <v>16.55</v>
      </c>
      <c r="E329" s="278">
        <v>16.25</v>
      </c>
      <c r="F329" s="278">
        <v>15.899999999999999</v>
      </c>
      <c r="G329" s="278">
        <v>15.599999999999998</v>
      </c>
      <c r="H329" s="278">
        <v>16.900000000000002</v>
      </c>
      <c r="I329" s="278">
        <v>17.200000000000006</v>
      </c>
      <c r="J329" s="278">
        <v>17.550000000000004</v>
      </c>
      <c r="K329" s="276">
        <v>16.850000000000001</v>
      </c>
      <c r="L329" s="276">
        <v>16.2</v>
      </c>
      <c r="M329" s="276">
        <v>8.6752000000000002</v>
      </c>
    </row>
    <row r="330" spans="1:13">
      <c r="A330" s="267">
        <v>322</v>
      </c>
      <c r="B330" s="276" t="s">
        <v>460</v>
      </c>
      <c r="C330" s="277">
        <v>123.25</v>
      </c>
      <c r="D330" s="278">
        <v>123.43333333333332</v>
      </c>
      <c r="E330" s="278">
        <v>122.41666666666664</v>
      </c>
      <c r="F330" s="278">
        <v>121.58333333333331</v>
      </c>
      <c r="G330" s="278">
        <v>120.56666666666663</v>
      </c>
      <c r="H330" s="278">
        <v>124.26666666666665</v>
      </c>
      <c r="I330" s="278">
        <v>125.28333333333333</v>
      </c>
      <c r="J330" s="278">
        <v>126.11666666666666</v>
      </c>
      <c r="K330" s="276">
        <v>124.45</v>
      </c>
      <c r="L330" s="276">
        <v>122.6</v>
      </c>
      <c r="M330" s="276">
        <v>1.7221500000000001</v>
      </c>
    </row>
    <row r="331" spans="1:13">
      <c r="A331" s="267">
        <v>323</v>
      </c>
      <c r="B331" s="276" t="s">
        <v>147</v>
      </c>
      <c r="C331" s="277">
        <v>127.4</v>
      </c>
      <c r="D331" s="278">
        <v>125.61666666666666</v>
      </c>
      <c r="E331" s="278">
        <v>122.23333333333332</v>
      </c>
      <c r="F331" s="278">
        <v>117.06666666666666</v>
      </c>
      <c r="G331" s="278">
        <v>113.68333333333332</v>
      </c>
      <c r="H331" s="278">
        <v>130.7833333333333</v>
      </c>
      <c r="I331" s="278">
        <v>134.16666666666669</v>
      </c>
      <c r="J331" s="278">
        <v>139.33333333333331</v>
      </c>
      <c r="K331" s="276">
        <v>129</v>
      </c>
      <c r="L331" s="276">
        <v>120.45</v>
      </c>
      <c r="M331" s="276">
        <v>476.99718999999999</v>
      </c>
    </row>
    <row r="332" spans="1:13">
      <c r="A332" s="267">
        <v>324</v>
      </c>
      <c r="B332" s="276" t="s">
        <v>471</v>
      </c>
      <c r="C332" s="277">
        <v>564.65</v>
      </c>
      <c r="D332" s="278">
        <v>568.58333333333337</v>
      </c>
      <c r="E332" s="278">
        <v>558.16666666666674</v>
      </c>
      <c r="F332" s="278">
        <v>551.68333333333339</v>
      </c>
      <c r="G332" s="278">
        <v>541.26666666666677</v>
      </c>
      <c r="H332" s="278">
        <v>575.06666666666672</v>
      </c>
      <c r="I332" s="278">
        <v>585.48333333333346</v>
      </c>
      <c r="J332" s="278">
        <v>591.9666666666667</v>
      </c>
      <c r="K332" s="276">
        <v>579</v>
      </c>
      <c r="L332" s="276">
        <v>562.1</v>
      </c>
      <c r="M332" s="276">
        <v>1.00604</v>
      </c>
    </row>
    <row r="333" spans="1:13">
      <c r="A333" s="267">
        <v>325</v>
      </c>
      <c r="B333" s="276" t="s">
        <v>268</v>
      </c>
      <c r="C333" s="277">
        <v>1310.2</v>
      </c>
      <c r="D333" s="278">
        <v>1313.4333333333332</v>
      </c>
      <c r="E333" s="278">
        <v>1277.8666666666663</v>
      </c>
      <c r="F333" s="278">
        <v>1245.5333333333331</v>
      </c>
      <c r="G333" s="278">
        <v>1209.9666666666662</v>
      </c>
      <c r="H333" s="278">
        <v>1345.7666666666664</v>
      </c>
      <c r="I333" s="278">
        <v>1381.3333333333335</v>
      </c>
      <c r="J333" s="278">
        <v>1413.6666666666665</v>
      </c>
      <c r="K333" s="276">
        <v>1349</v>
      </c>
      <c r="L333" s="276">
        <v>1281.0999999999999</v>
      </c>
      <c r="M333" s="276">
        <v>3.33616</v>
      </c>
    </row>
    <row r="334" spans="1:13">
      <c r="A334" s="267">
        <v>326</v>
      </c>
      <c r="B334" s="276" t="s">
        <v>148</v>
      </c>
      <c r="C334" s="277">
        <v>69367</v>
      </c>
      <c r="D334" s="278">
        <v>69692.416666666672</v>
      </c>
      <c r="E334" s="278">
        <v>68648.53333333334</v>
      </c>
      <c r="F334" s="278">
        <v>67930.066666666666</v>
      </c>
      <c r="G334" s="278">
        <v>66886.183333333334</v>
      </c>
      <c r="H334" s="278">
        <v>70410.883333333346</v>
      </c>
      <c r="I334" s="278">
        <v>71454.766666666677</v>
      </c>
      <c r="J334" s="278">
        <v>72173.233333333352</v>
      </c>
      <c r="K334" s="276">
        <v>70736.3</v>
      </c>
      <c r="L334" s="276">
        <v>68973.95</v>
      </c>
      <c r="M334" s="276">
        <v>0.3619</v>
      </c>
    </row>
    <row r="335" spans="1:13">
      <c r="A335" s="267">
        <v>327</v>
      </c>
      <c r="B335" s="276" t="s">
        <v>267</v>
      </c>
      <c r="C335" s="277">
        <v>27.9</v>
      </c>
      <c r="D335" s="278">
        <v>27.866666666666664</v>
      </c>
      <c r="E335" s="278">
        <v>27.683333333333326</v>
      </c>
      <c r="F335" s="278">
        <v>27.466666666666661</v>
      </c>
      <c r="G335" s="278">
        <v>27.283333333333324</v>
      </c>
      <c r="H335" s="278">
        <v>28.083333333333329</v>
      </c>
      <c r="I335" s="278">
        <v>28.266666666666666</v>
      </c>
      <c r="J335" s="278">
        <v>28.483333333333331</v>
      </c>
      <c r="K335" s="276">
        <v>28.05</v>
      </c>
      <c r="L335" s="276">
        <v>27.65</v>
      </c>
      <c r="M335" s="276">
        <v>5.8725500000000004</v>
      </c>
    </row>
    <row r="336" spans="1:13">
      <c r="A336" s="267">
        <v>328</v>
      </c>
      <c r="B336" s="276" t="s">
        <v>149</v>
      </c>
      <c r="C336" s="277">
        <v>1185.1500000000001</v>
      </c>
      <c r="D336" s="278">
        <v>1205.7833333333335</v>
      </c>
      <c r="E336" s="278">
        <v>1141.5666666666671</v>
      </c>
      <c r="F336" s="278">
        <v>1097.9833333333336</v>
      </c>
      <c r="G336" s="278">
        <v>1033.7666666666671</v>
      </c>
      <c r="H336" s="278">
        <v>1249.366666666667</v>
      </c>
      <c r="I336" s="278">
        <v>1313.5833333333337</v>
      </c>
      <c r="J336" s="278">
        <v>1357.166666666667</v>
      </c>
      <c r="K336" s="276">
        <v>1270</v>
      </c>
      <c r="L336" s="276">
        <v>1162.2</v>
      </c>
      <c r="M336" s="276">
        <v>57.129550000000002</v>
      </c>
    </row>
    <row r="337" spans="1:13">
      <c r="A337" s="267">
        <v>329</v>
      </c>
      <c r="B337" s="276" t="s">
        <v>3161</v>
      </c>
      <c r="C337" s="277">
        <v>285.05</v>
      </c>
      <c r="D337" s="278">
        <v>286.7833333333333</v>
      </c>
      <c r="E337" s="278">
        <v>282.06666666666661</v>
      </c>
      <c r="F337" s="278">
        <v>279.08333333333331</v>
      </c>
      <c r="G337" s="278">
        <v>274.36666666666662</v>
      </c>
      <c r="H337" s="278">
        <v>289.76666666666659</v>
      </c>
      <c r="I337" s="278">
        <v>294.48333333333329</v>
      </c>
      <c r="J337" s="278">
        <v>297.46666666666658</v>
      </c>
      <c r="K337" s="276">
        <v>291.5</v>
      </c>
      <c r="L337" s="276">
        <v>283.8</v>
      </c>
      <c r="M337" s="276">
        <v>4.9185100000000004</v>
      </c>
    </row>
    <row r="338" spans="1:13">
      <c r="A338" s="267">
        <v>330</v>
      </c>
      <c r="B338" s="276" t="s">
        <v>269</v>
      </c>
      <c r="C338" s="277">
        <v>888.85</v>
      </c>
      <c r="D338" s="278">
        <v>899.61666666666667</v>
      </c>
      <c r="E338" s="278">
        <v>864.23333333333335</v>
      </c>
      <c r="F338" s="278">
        <v>839.61666666666667</v>
      </c>
      <c r="G338" s="278">
        <v>804.23333333333335</v>
      </c>
      <c r="H338" s="278">
        <v>924.23333333333335</v>
      </c>
      <c r="I338" s="278">
        <v>959.61666666666679</v>
      </c>
      <c r="J338" s="278">
        <v>984.23333333333335</v>
      </c>
      <c r="K338" s="276">
        <v>935</v>
      </c>
      <c r="L338" s="276">
        <v>875</v>
      </c>
      <c r="M338" s="276">
        <v>4.0487000000000002</v>
      </c>
    </row>
    <row r="339" spans="1:13">
      <c r="A339" s="267">
        <v>331</v>
      </c>
      <c r="B339" s="276" t="s">
        <v>150</v>
      </c>
      <c r="C339" s="277">
        <v>33.799999999999997</v>
      </c>
      <c r="D339" s="278">
        <v>33.6</v>
      </c>
      <c r="E339" s="278">
        <v>33.150000000000006</v>
      </c>
      <c r="F339" s="278">
        <v>32.500000000000007</v>
      </c>
      <c r="G339" s="278">
        <v>32.050000000000011</v>
      </c>
      <c r="H339" s="278">
        <v>34.25</v>
      </c>
      <c r="I339" s="278">
        <v>34.700000000000003</v>
      </c>
      <c r="J339" s="278">
        <v>35.349999999999994</v>
      </c>
      <c r="K339" s="276">
        <v>34.049999999999997</v>
      </c>
      <c r="L339" s="276">
        <v>32.950000000000003</v>
      </c>
      <c r="M339" s="276">
        <v>86.663420000000002</v>
      </c>
    </row>
    <row r="340" spans="1:13">
      <c r="A340" s="267">
        <v>332</v>
      </c>
      <c r="B340" s="276" t="s">
        <v>261</v>
      </c>
      <c r="C340" s="277">
        <v>3536.7</v>
      </c>
      <c r="D340" s="278">
        <v>3535.9</v>
      </c>
      <c r="E340" s="278">
        <v>3402.8</v>
      </c>
      <c r="F340" s="278">
        <v>3268.9</v>
      </c>
      <c r="G340" s="278">
        <v>3135.8</v>
      </c>
      <c r="H340" s="278">
        <v>3669.8</v>
      </c>
      <c r="I340" s="278">
        <v>3802.8999999999996</v>
      </c>
      <c r="J340" s="278">
        <v>3936.8</v>
      </c>
      <c r="K340" s="276">
        <v>3669</v>
      </c>
      <c r="L340" s="276">
        <v>3402</v>
      </c>
      <c r="M340" s="276">
        <v>6.6017700000000001</v>
      </c>
    </row>
    <row r="341" spans="1:13">
      <c r="A341" s="267">
        <v>333</v>
      </c>
      <c r="B341" s="276" t="s">
        <v>478</v>
      </c>
      <c r="C341" s="277">
        <v>2487.35</v>
      </c>
      <c r="D341" s="278">
        <v>2462.6333333333332</v>
      </c>
      <c r="E341" s="278">
        <v>2410.9666666666662</v>
      </c>
      <c r="F341" s="278">
        <v>2334.583333333333</v>
      </c>
      <c r="G341" s="278">
        <v>2282.9166666666661</v>
      </c>
      <c r="H341" s="278">
        <v>2539.0166666666664</v>
      </c>
      <c r="I341" s="278">
        <v>2590.6833333333334</v>
      </c>
      <c r="J341" s="278">
        <v>2667.0666666666666</v>
      </c>
      <c r="K341" s="276">
        <v>2514.3000000000002</v>
      </c>
      <c r="L341" s="276">
        <v>2386.25</v>
      </c>
      <c r="M341" s="276">
        <v>0.99982000000000004</v>
      </c>
    </row>
    <row r="342" spans="1:13">
      <c r="A342" s="267">
        <v>334</v>
      </c>
      <c r="B342" s="276" t="s">
        <v>151</v>
      </c>
      <c r="C342" s="277">
        <v>24.05</v>
      </c>
      <c r="D342" s="278">
        <v>23.816666666666666</v>
      </c>
      <c r="E342" s="278">
        <v>23.233333333333334</v>
      </c>
      <c r="F342" s="278">
        <v>22.416666666666668</v>
      </c>
      <c r="G342" s="278">
        <v>21.833333333333336</v>
      </c>
      <c r="H342" s="278">
        <v>24.633333333333333</v>
      </c>
      <c r="I342" s="278">
        <v>25.216666666666669</v>
      </c>
      <c r="J342" s="278">
        <v>26.033333333333331</v>
      </c>
      <c r="K342" s="276">
        <v>24.4</v>
      </c>
      <c r="L342" s="276">
        <v>23</v>
      </c>
      <c r="M342" s="276">
        <v>101.83172</v>
      </c>
    </row>
    <row r="343" spans="1:13">
      <c r="A343" s="267">
        <v>335</v>
      </c>
      <c r="B343" s="276" t="s">
        <v>477</v>
      </c>
      <c r="C343" s="277">
        <v>49.85</v>
      </c>
      <c r="D343" s="278">
        <v>50.266666666666673</v>
      </c>
      <c r="E343" s="278">
        <v>49.033333333333346</v>
      </c>
      <c r="F343" s="278">
        <v>48.216666666666676</v>
      </c>
      <c r="G343" s="278">
        <v>46.983333333333348</v>
      </c>
      <c r="H343" s="278">
        <v>51.083333333333343</v>
      </c>
      <c r="I343" s="278">
        <v>52.316666666666677</v>
      </c>
      <c r="J343" s="278">
        <v>53.13333333333334</v>
      </c>
      <c r="K343" s="276">
        <v>51.5</v>
      </c>
      <c r="L343" s="276">
        <v>49.45</v>
      </c>
      <c r="M343" s="276">
        <v>5.9806299999999997</v>
      </c>
    </row>
    <row r="344" spans="1:13">
      <c r="A344" s="267">
        <v>336</v>
      </c>
      <c r="B344" s="276" t="s">
        <v>152</v>
      </c>
      <c r="C344" s="277">
        <v>36.1</v>
      </c>
      <c r="D344" s="278">
        <v>36</v>
      </c>
      <c r="E344" s="278">
        <v>35.25</v>
      </c>
      <c r="F344" s="278">
        <v>34.4</v>
      </c>
      <c r="G344" s="278">
        <v>33.65</v>
      </c>
      <c r="H344" s="278">
        <v>36.85</v>
      </c>
      <c r="I344" s="278">
        <v>37.6</v>
      </c>
      <c r="J344" s="278">
        <v>38.450000000000003</v>
      </c>
      <c r="K344" s="276">
        <v>36.75</v>
      </c>
      <c r="L344" s="276">
        <v>35.15</v>
      </c>
      <c r="M344" s="276">
        <v>103.19981</v>
      </c>
    </row>
    <row r="345" spans="1:13">
      <c r="A345" s="267">
        <v>337</v>
      </c>
      <c r="B345" s="276" t="s">
        <v>473</v>
      </c>
      <c r="C345" s="277">
        <v>516.1</v>
      </c>
      <c r="D345" s="278">
        <v>517.94999999999993</v>
      </c>
      <c r="E345" s="278">
        <v>509.89999999999986</v>
      </c>
      <c r="F345" s="278">
        <v>503.69999999999993</v>
      </c>
      <c r="G345" s="278">
        <v>495.64999999999986</v>
      </c>
      <c r="H345" s="278">
        <v>524.14999999999986</v>
      </c>
      <c r="I345" s="278">
        <v>532.19999999999982</v>
      </c>
      <c r="J345" s="278">
        <v>538.39999999999986</v>
      </c>
      <c r="K345" s="276">
        <v>526</v>
      </c>
      <c r="L345" s="276">
        <v>511.75</v>
      </c>
      <c r="M345" s="276">
        <v>0.63678999999999997</v>
      </c>
    </row>
    <row r="346" spans="1:13">
      <c r="A346" s="267">
        <v>338</v>
      </c>
      <c r="B346" s="276" t="s">
        <v>153</v>
      </c>
      <c r="C346" s="277">
        <v>16604.75</v>
      </c>
      <c r="D346" s="278">
        <v>16839.866666666665</v>
      </c>
      <c r="E346" s="278">
        <v>16347.73333333333</v>
      </c>
      <c r="F346" s="278">
        <v>16090.716666666664</v>
      </c>
      <c r="G346" s="278">
        <v>15598.583333333328</v>
      </c>
      <c r="H346" s="278">
        <v>17096.883333333331</v>
      </c>
      <c r="I346" s="278">
        <v>17589.01666666667</v>
      </c>
      <c r="J346" s="278">
        <v>17846.033333333333</v>
      </c>
      <c r="K346" s="276">
        <v>17332</v>
      </c>
      <c r="L346" s="276">
        <v>16582.849999999999</v>
      </c>
      <c r="M346" s="276">
        <v>2.8966599999999998</v>
      </c>
    </row>
    <row r="347" spans="1:13">
      <c r="A347" s="267">
        <v>339</v>
      </c>
      <c r="B347" s="276" t="s">
        <v>476</v>
      </c>
      <c r="C347" s="277">
        <v>32.5</v>
      </c>
      <c r="D347" s="278">
        <v>32.583333333333336</v>
      </c>
      <c r="E347" s="278">
        <v>32.166666666666671</v>
      </c>
      <c r="F347" s="278">
        <v>31.833333333333336</v>
      </c>
      <c r="G347" s="278">
        <v>31.416666666666671</v>
      </c>
      <c r="H347" s="278">
        <v>32.916666666666671</v>
      </c>
      <c r="I347" s="278">
        <v>33.333333333333343</v>
      </c>
      <c r="J347" s="278">
        <v>33.666666666666671</v>
      </c>
      <c r="K347" s="276">
        <v>33</v>
      </c>
      <c r="L347" s="276">
        <v>32.25</v>
      </c>
      <c r="M347" s="276">
        <v>3.8039800000000001</v>
      </c>
    </row>
    <row r="348" spans="1:13">
      <c r="A348" s="267">
        <v>340</v>
      </c>
      <c r="B348" s="276" t="s">
        <v>475</v>
      </c>
      <c r="C348" s="277">
        <v>331.2</v>
      </c>
      <c r="D348" s="278">
        <v>334.5</v>
      </c>
      <c r="E348" s="278">
        <v>325.55</v>
      </c>
      <c r="F348" s="278">
        <v>319.90000000000003</v>
      </c>
      <c r="G348" s="278">
        <v>310.95000000000005</v>
      </c>
      <c r="H348" s="278">
        <v>340.15</v>
      </c>
      <c r="I348" s="278">
        <v>349.1</v>
      </c>
      <c r="J348" s="278">
        <v>354.74999999999994</v>
      </c>
      <c r="K348" s="276">
        <v>343.45</v>
      </c>
      <c r="L348" s="276">
        <v>328.85</v>
      </c>
      <c r="M348" s="276">
        <v>1.0507</v>
      </c>
    </row>
    <row r="349" spans="1:13">
      <c r="A349" s="267">
        <v>341</v>
      </c>
      <c r="B349" s="276" t="s">
        <v>270</v>
      </c>
      <c r="C349" s="277">
        <v>21.1</v>
      </c>
      <c r="D349" s="278">
        <v>21.133333333333336</v>
      </c>
      <c r="E349" s="278">
        <v>20.966666666666672</v>
      </c>
      <c r="F349" s="278">
        <v>20.833333333333336</v>
      </c>
      <c r="G349" s="278">
        <v>20.666666666666671</v>
      </c>
      <c r="H349" s="278">
        <v>21.266666666666673</v>
      </c>
      <c r="I349" s="278">
        <v>21.433333333333337</v>
      </c>
      <c r="J349" s="278">
        <v>21.566666666666674</v>
      </c>
      <c r="K349" s="276">
        <v>21.3</v>
      </c>
      <c r="L349" s="276">
        <v>21</v>
      </c>
      <c r="M349" s="276">
        <v>27.876629999999999</v>
      </c>
    </row>
    <row r="350" spans="1:13">
      <c r="A350" s="267">
        <v>342</v>
      </c>
      <c r="B350" s="276" t="s">
        <v>283</v>
      </c>
      <c r="C350" s="277">
        <v>103.35</v>
      </c>
      <c r="D350" s="278">
        <v>102.98333333333333</v>
      </c>
      <c r="E350" s="278">
        <v>102.06666666666666</v>
      </c>
      <c r="F350" s="278">
        <v>100.78333333333333</v>
      </c>
      <c r="G350" s="278">
        <v>99.86666666666666</v>
      </c>
      <c r="H350" s="278">
        <v>104.26666666666667</v>
      </c>
      <c r="I350" s="278">
        <v>105.18333333333332</v>
      </c>
      <c r="J350" s="278">
        <v>106.46666666666667</v>
      </c>
      <c r="K350" s="276">
        <v>103.9</v>
      </c>
      <c r="L350" s="276">
        <v>101.7</v>
      </c>
      <c r="M350" s="276">
        <v>0.86787000000000003</v>
      </c>
    </row>
    <row r="351" spans="1:13">
      <c r="A351" s="267">
        <v>343</v>
      </c>
      <c r="B351" s="276" t="s">
        <v>479</v>
      </c>
      <c r="C351" s="277">
        <v>1350.2</v>
      </c>
      <c r="D351" s="278">
        <v>1352.8166666666666</v>
      </c>
      <c r="E351" s="278">
        <v>1340.6333333333332</v>
      </c>
      <c r="F351" s="278">
        <v>1331.0666666666666</v>
      </c>
      <c r="G351" s="278">
        <v>1318.8833333333332</v>
      </c>
      <c r="H351" s="278">
        <v>1362.3833333333332</v>
      </c>
      <c r="I351" s="278">
        <v>1374.5666666666666</v>
      </c>
      <c r="J351" s="278">
        <v>1384.1333333333332</v>
      </c>
      <c r="K351" s="276">
        <v>1365</v>
      </c>
      <c r="L351" s="276">
        <v>1343.25</v>
      </c>
      <c r="M351" s="276">
        <v>5.1810000000000002E-2</v>
      </c>
    </row>
    <row r="352" spans="1:13">
      <c r="A352" s="267">
        <v>344</v>
      </c>
      <c r="B352" s="276" t="s">
        <v>474</v>
      </c>
      <c r="C352" s="277">
        <v>50.1</v>
      </c>
      <c r="D352" s="278">
        <v>49.983333333333327</v>
      </c>
      <c r="E352" s="278">
        <v>49.566666666666656</v>
      </c>
      <c r="F352" s="278">
        <v>49.033333333333331</v>
      </c>
      <c r="G352" s="278">
        <v>48.61666666666666</v>
      </c>
      <c r="H352" s="278">
        <v>50.516666666666652</v>
      </c>
      <c r="I352" s="278">
        <v>50.933333333333323</v>
      </c>
      <c r="J352" s="278">
        <v>51.466666666666647</v>
      </c>
      <c r="K352" s="276">
        <v>50.4</v>
      </c>
      <c r="L352" s="276">
        <v>49.45</v>
      </c>
      <c r="M352" s="276">
        <v>3.4682499999999998</v>
      </c>
    </row>
    <row r="353" spans="1:13">
      <c r="A353" s="267">
        <v>345</v>
      </c>
      <c r="B353" s="276" t="s">
        <v>155</v>
      </c>
      <c r="C353" s="277">
        <v>94</v>
      </c>
      <c r="D353" s="278">
        <v>93.966666666666654</v>
      </c>
      <c r="E353" s="278">
        <v>92.533333333333303</v>
      </c>
      <c r="F353" s="278">
        <v>91.066666666666649</v>
      </c>
      <c r="G353" s="278">
        <v>89.633333333333297</v>
      </c>
      <c r="H353" s="278">
        <v>95.433333333333309</v>
      </c>
      <c r="I353" s="278">
        <v>96.866666666666674</v>
      </c>
      <c r="J353" s="278">
        <v>98.333333333333314</v>
      </c>
      <c r="K353" s="276">
        <v>95.4</v>
      </c>
      <c r="L353" s="276">
        <v>92.5</v>
      </c>
      <c r="M353" s="276">
        <v>86.062899999999999</v>
      </c>
    </row>
    <row r="354" spans="1:13">
      <c r="A354" s="267">
        <v>346</v>
      </c>
      <c r="B354" s="276" t="s">
        <v>156</v>
      </c>
      <c r="C354" s="277">
        <v>91.5</v>
      </c>
      <c r="D354" s="278">
        <v>90.933333333333337</v>
      </c>
      <c r="E354" s="278">
        <v>90.116666666666674</v>
      </c>
      <c r="F354" s="278">
        <v>88.733333333333334</v>
      </c>
      <c r="G354" s="278">
        <v>87.916666666666671</v>
      </c>
      <c r="H354" s="278">
        <v>92.316666666666677</v>
      </c>
      <c r="I354" s="278">
        <v>93.13333333333334</v>
      </c>
      <c r="J354" s="278">
        <v>94.51666666666668</v>
      </c>
      <c r="K354" s="276">
        <v>91.75</v>
      </c>
      <c r="L354" s="276">
        <v>89.55</v>
      </c>
      <c r="M354" s="276">
        <v>434.83222999999998</v>
      </c>
    </row>
    <row r="355" spans="1:13">
      <c r="A355" s="267">
        <v>347</v>
      </c>
      <c r="B355" s="276" t="s">
        <v>271</v>
      </c>
      <c r="C355" s="277">
        <v>433.6</v>
      </c>
      <c r="D355" s="278">
        <v>436.58333333333331</v>
      </c>
      <c r="E355" s="278">
        <v>425.16666666666663</v>
      </c>
      <c r="F355" s="278">
        <v>416.73333333333329</v>
      </c>
      <c r="G355" s="278">
        <v>405.31666666666661</v>
      </c>
      <c r="H355" s="278">
        <v>445.01666666666665</v>
      </c>
      <c r="I355" s="278">
        <v>456.43333333333328</v>
      </c>
      <c r="J355" s="278">
        <v>464.86666666666667</v>
      </c>
      <c r="K355" s="276">
        <v>448</v>
      </c>
      <c r="L355" s="276">
        <v>428.15</v>
      </c>
      <c r="M355" s="276">
        <v>4.8869999999999996</v>
      </c>
    </row>
    <row r="356" spans="1:13">
      <c r="A356" s="267">
        <v>348</v>
      </c>
      <c r="B356" s="276" t="s">
        <v>272</v>
      </c>
      <c r="C356" s="277">
        <v>3068.3</v>
      </c>
      <c r="D356" s="278">
        <v>3081.0333333333333</v>
      </c>
      <c r="E356" s="278">
        <v>3037.2666666666664</v>
      </c>
      <c r="F356" s="278">
        <v>3006.2333333333331</v>
      </c>
      <c r="G356" s="278">
        <v>2962.4666666666662</v>
      </c>
      <c r="H356" s="278">
        <v>3112.0666666666666</v>
      </c>
      <c r="I356" s="278">
        <v>3155.8333333333339</v>
      </c>
      <c r="J356" s="278">
        <v>3186.8666666666668</v>
      </c>
      <c r="K356" s="276">
        <v>3124.8</v>
      </c>
      <c r="L356" s="276">
        <v>3050</v>
      </c>
      <c r="M356" s="276">
        <v>0.33861999999999998</v>
      </c>
    </row>
    <row r="357" spans="1:13">
      <c r="A357" s="267">
        <v>349</v>
      </c>
      <c r="B357" s="276" t="s">
        <v>157</v>
      </c>
      <c r="C357" s="277">
        <v>88.75</v>
      </c>
      <c r="D357" s="278">
        <v>88.7</v>
      </c>
      <c r="E357" s="278">
        <v>88.050000000000011</v>
      </c>
      <c r="F357" s="278">
        <v>87.350000000000009</v>
      </c>
      <c r="G357" s="278">
        <v>86.700000000000017</v>
      </c>
      <c r="H357" s="278">
        <v>89.4</v>
      </c>
      <c r="I357" s="278">
        <v>90.050000000000011</v>
      </c>
      <c r="J357" s="278">
        <v>90.75</v>
      </c>
      <c r="K357" s="276">
        <v>89.35</v>
      </c>
      <c r="L357" s="276">
        <v>88</v>
      </c>
      <c r="M357" s="276">
        <v>12.14733</v>
      </c>
    </row>
    <row r="358" spans="1:13">
      <c r="A358" s="267">
        <v>350</v>
      </c>
      <c r="B358" s="276" t="s">
        <v>480</v>
      </c>
      <c r="C358" s="277">
        <v>69.05</v>
      </c>
      <c r="D358" s="278">
        <v>69.5</v>
      </c>
      <c r="E358" s="278">
        <v>67.55</v>
      </c>
      <c r="F358" s="278">
        <v>66.05</v>
      </c>
      <c r="G358" s="278">
        <v>64.099999999999994</v>
      </c>
      <c r="H358" s="278">
        <v>71</v>
      </c>
      <c r="I358" s="278">
        <v>72.949999999999989</v>
      </c>
      <c r="J358" s="278">
        <v>74.45</v>
      </c>
      <c r="K358" s="276">
        <v>71.45</v>
      </c>
      <c r="L358" s="276">
        <v>68</v>
      </c>
      <c r="M358" s="276">
        <v>1.10545</v>
      </c>
    </row>
    <row r="359" spans="1:13">
      <c r="A359" s="267">
        <v>351</v>
      </c>
      <c r="B359" s="276" t="s">
        <v>158</v>
      </c>
      <c r="C359" s="277">
        <v>70.75</v>
      </c>
      <c r="D359" s="278">
        <v>70.083333333333329</v>
      </c>
      <c r="E359" s="278">
        <v>69.166666666666657</v>
      </c>
      <c r="F359" s="278">
        <v>67.583333333333329</v>
      </c>
      <c r="G359" s="278">
        <v>66.666666666666657</v>
      </c>
      <c r="H359" s="278">
        <v>71.666666666666657</v>
      </c>
      <c r="I359" s="278">
        <v>72.583333333333314</v>
      </c>
      <c r="J359" s="278">
        <v>74.166666666666657</v>
      </c>
      <c r="K359" s="276">
        <v>71</v>
      </c>
      <c r="L359" s="276">
        <v>68.5</v>
      </c>
      <c r="M359" s="276">
        <v>337.95452999999998</v>
      </c>
    </row>
    <row r="360" spans="1:13">
      <c r="A360" s="267">
        <v>352</v>
      </c>
      <c r="B360" s="276" t="s">
        <v>481</v>
      </c>
      <c r="C360" s="277">
        <v>65.8</v>
      </c>
      <c r="D360" s="278">
        <v>65.849999999999994</v>
      </c>
      <c r="E360" s="278">
        <v>65.049999999999983</v>
      </c>
      <c r="F360" s="278">
        <v>64.299999999999983</v>
      </c>
      <c r="G360" s="278">
        <v>63.499999999999972</v>
      </c>
      <c r="H360" s="278">
        <v>66.599999999999994</v>
      </c>
      <c r="I360" s="278">
        <v>67.400000000000006</v>
      </c>
      <c r="J360" s="278">
        <v>68.150000000000006</v>
      </c>
      <c r="K360" s="276">
        <v>66.650000000000006</v>
      </c>
      <c r="L360" s="276">
        <v>65.099999999999994</v>
      </c>
      <c r="M360" s="276">
        <v>5.7413100000000004</v>
      </c>
    </row>
    <row r="361" spans="1:13">
      <c r="A361" s="267">
        <v>353</v>
      </c>
      <c r="B361" s="276" t="s">
        <v>482</v>
      </c>
      <c r="C361" s="277">
        <v>212.55</v>
      </c>
      <c r="D361" s="278">
        <v>211.70000000000002</v>
      </c>
      <c r="E361" s="278">
        <v>209.45000000000005</v>
      </c>
      <c r="F361" s="278">
        <v>206.35000000000002</v>
      </c>
      <c r="G361" s="278">
        <v>204.10000000000005</v>
      </c>
      <c r="H361" s="278">
        <v>214.80000000000004</v>
      </c>
      <c r="I361" s="278">
        <v>217.04999999999998</v>
      </c>
      <c r="J361" s="278">
        <v>220.15000000000003</v>
      </c>
      <c r="K361" s="276">
        <v>213.95</v>
      </c>
      <c r="L361" s="276">
        <v>208.6</v>
      </c>
      <c r="M361" s="276">
        <v>3.7892299999999999</v>
      </c>
    </row>
    <row r="362" spans="1:13">
      <c r="A362" s="267">
        <v>354</v>
      </c>
      <c r="B362" s="276" t="s">
        <v>483</v>
      </c>
      <c r="C362" s="277">
        <v>205.75</v>
      </c>
      <c r="D362" s="278">
        <v>205.61666666666667</v>
      </c>
      <c r="E362" s="278">
        <v>200.23333333333335</v>
      </c>
      <c r="F362" s="278">
        <v>194.71666666666667</v>
      </c>
      <c r="G362" s="278">
        <v>189.33333333333334</v>
      </c>
      <c r="H362" s="278">
        <v>211.13333333333335</v>
      </c>
      <c r="I362" s="278">
        <v>216.51666666666668</v>
      </c>
      <c r="J362" s="278">
        <v>222.03333333333336</v>
      </c>
      <c r="K362" s="276">
        <v>211</v>
      </c>
      <c r="L362" s="276">
        <v>200.1</v>
      </c>
      <c r="M362" s="276">
        <v>1.1367400000000001</v>
      </c>
    </row>
    <row r="363" spans="1:13">
      <c r="A363" s="267">
        <v>355</v>
      </c>
      <c r="B363" s="276" t="s">
        <v>159</v>
      </c>
      <c r="C363" s="277">
        <v>22084.25</v>
      </c>
      <c r="D363" s="278">
        <v>22022.95</v>
      </c>
      <c r="E363" s="278">
        <v>21737.9</v>
      </c>
      <c r="F363" s="278">
        <v>21391.55</v>
      </c>
      <c r="G363" s="278">
        <v>21106.5</v>
      </c>
      <c r="H363" s="278">
        <v>22369.300000000003</v>
      </c>
      <c r="I363" s="278">
        <v>22654.35</v>
      </c>
      <c r="J363" s="278">
        <v>23000.700000000004</v>
      </c>
      <c r="K363" s="276">
        <v>22308</v>
      </c>
      <c r="L363" s="276">
        <v>21676.6</v>
      </c>
      <c r="M363" s="276">
        <v>0.69489999999999996</v>
      </c>
    </row>
    <row r="364" spans="1:13">
      <c r="A364" s="267">
        <v>356</v>
      </c>
      <c r="B364" s="276" t="s">
        <v>160</v>
      </c>
      <c r="C364" s="277">
        <v>1381.75</v>
      </c>
      <c r="D364" s="278">
        <v>1396.1666666666667</v>
      </c>
      <c r="E364" s="278">
        <v>1355.5833333333335</v>
      </c>
      <c r="F364" s="278">
        <v>1329.4166666666667</v>
      </c>
      <c r="G364" s="278">
        <v>1288.8333333333335</v>
      </c>
      <c r="H364" s="278">
        <v>1422.3333333333335</v>
      </c>
      <c r="I364" s="278">
        <v>1462.916666666667</v>
      </c>
      <c r="J364" s="278">
        <v>1489.0833333333335</v>
      </c>
      <c r="K364" s="276">
        <v>1436.75</v>
      </c>
      <c r="L364" s="276">
        <v>1370</v>
      </c>
      <c r="M364" s="276">
        <v>17.673469999999998</v>
      </c>
    </row>
    <row r="365" spans="1:13">
      <c r="A365" s="267">
        <v>357</v>
      </c>
      <c r="B365" s="276" t="s">
        <v>488</v>
      </c>
      <c r="C365" s="277">
        <v>1121.3</v>
      </c>
      <c r="D365" s="278">
        <v>1134.1499999999999</v>
      </c>
      <c r="E365" s="278">
        <v>1098.4999999999998</v>
      </c>
      <c r="F365" s="278">
        <v>1075.6999999999998</v>
      </c>
      <c r="G365" s="278">
        <v>1040.0499999999997</v>
      </c>
      <c r="H365" s="278">
        <v>1156.9499999999998</v>
      </c>
      <c r="I365" s="278">
        <v>1192.5999999999999</v>
      </c>
      <c r="J365" s="278">
        <v>1215.3999999999999</v>
      </c>
      <c r="K365" s="276">
        <v>1169.8</v>
      </c>
      <c r="L365" s="276">
        <v>1111.3499999999999</v>
      </c>
      <c r="M365" s="276">
        <v>0.92605999999999999</v>
      </c>
    </row>
    <row r="366" spans="1:13">
      <c r="A366" s="267">
        <v>358</v>
      </c>
      <c r="B366" s="276" t="s">
        <v>161</v>
      </c>
      <c r="C366" s="277">
        <v>239.1</v>
      </c>
      <c r="D366" s="278">
        <v>238.41666666666666</v>
      </c>
      <c r="E366" s="278">
        <v>236.33333333333331</v>
      </c>
      <c r="F366" s="278">
        <v>233.56666666666666</v>
      </c>
      <c r="G366" s="278">
        <v>231.48333333333332</v>
      </c>
      <c r="H366" s="278">
        <v>241.18333333333331</v>
      </c>
      <c r="I366" s="278">
        <v>243.26666666666662</v>
      </c>
      <c r="J366" s="278">
        <v>246.0333333333333</v>
      </c>
      <c r="K366" s="276">
        <v>240.5</v>
      </c>
      <c r="L366" s="276">
        <v>235.65</v>
      </c>
      <c r="M366" s="276">
        <v>30.070440000000001</v>
      </c>
    </row>
    <row r="367" spans="1:13">
      <c r="A367" s="267">
        <v>359</v>
      </c>
      <c r="B367" s="276" t="s">
        <v>162</v>
      </c>
      <c r="C367" s="277">
        <v>97.95</v>
      </c>
      <c r="D367" s="278">
        <v>98.05</v>
      </c>
      <c r="E367" s="278">
        <v>96.399999999999991</v>
      </c>
      <c r="F367" s="278">
        <v>94.85</v>
      </c>
      <c r="G367" s="278">
        <v>93.199999999999989</v>
      </c>
      <c r="H367" s="278">
        <v>99.6</v>
      </c>
      <c r="I367" s="278">
        <v>101.25</v>
      </c>
      <c r="J367" s="278">
        <v>102.8</v>
      </c>
      <c r="K367" s="276">
        <v>99.7</v>
      </c>
      <c r="L367" s="276">
        <v>96.5</v>
      </c>
      <c r="M367" s="276">
        <v>90.380179999999996</v>
      </c>
    </row>
    <row r="368" spans="1:13">
      <c r="A368" s="267">
        <v>360</v>
      </c>
      <c r="B368" s="276" t="s">
        <v>275</v>
      </c>
      <c r="C368" s="277">
        <v>5057.8999999999996</v>
      </c>
      <c r="D368" s="278">
        <v>5319.3</v>
      </c>
      <c r="E368" s="278">
        <v>4738.6000000000004</v>
      </c>
      <c r="F368" s="278">
        <v>4419.3</v>
      </c>
      <c r="G368" s="278">
        <v>3838.6000000000004</v>
      </c>
      <c r="H368" s="278">
        <v>5638.6</v>
      </c>
      <c r="I368" s="278">
        <v>6219.2999999999993</v>
      </c>
      <c r="J368" s="278">
        <v>6538.6</v>
      </c>
      <c r="K368" s="276">
        <v>5900</v>
      </c>
      <c r="L368" s="276">
        <v>5000</v>
      </c>
      <c r="M368" s="276">
        <v>17.131799999999998</v>
      </c>
    </row>
    <row r="369" spans="1:13">
      <c r="A369" s="267">
        <v>361</v>
      </c>
      <c r="B369" s="276" t="s">
        <v>277</v>
      </c>
      <c r="C369" s="277">
        <v>11318.6</v>
      </c>
      <c r="D369" s="278">
        <v>11005.199999999999</v>
      </c>
      <c r="E369" s="278">
        <v>10294.399999999998</v>
      </c>
      <c r="F369" s="278">
        <v>9270.1999999999989</v>
      </c>
      <c r="G369" s="278">
        <v>8559.3999999999978</v>
      </c>
      <c r="H369" s="278">
        <v>12029.399999999998</v>
      </c>
      <c r="I369" s="278">
        <v>12740.199999999997</v>
      </c>
      <c r="J369" s="278">
        <v>13764.399999999998</v>
      </c>
      <c r="K369" s="276">
        <v>11716</v>
      </c>
      <c r="L369" s="276">
        <v>9981</v>
      </c>
      <c r="M369" s="276">
        <v>0.67479</v>
      </c>
    </row>
    <row r="370" spans="1:13">
      <c r="A370" s="267">
        <v>362</v>
      </c>
      <c r="B370" s="276" t="s">
        <v>494</v>
      </c>
      <c r="C370" s="277">
        <v>5324.2</v>
      </c>
      <c r="D370" s="278">
        <v>5311.6166666666668</v>
      </c>
      <c r="E370" s="278">
        <v>5270.2333333333336</v>
      </c>
      <c r="F370" s="278">
        <v>5216.2666666666664</v>
      </c>
      <c r="G370" s="278">
        <v>5174.8833333333332</v>
      </c>
      <c r="H370" s="278">
        <v>5365.5833333333339</v>
      </c>
      <c r="I370" s="278">
        <v>5406.9666666666672</v>
      </c>
      <c r="J370" s="278">
        <v>5460.9333333333343</v>
      </c>
      <c r="K370" s="276">
        <v>5353</v>
      </c>
      <c r="L370" s="276">
        <v>5257.65</v>
      </c>
      <c r="M370" s="276">
        <v>0.23849000000000001</v>
      </c>
    </row>
    <row r="371" spans="1:13">
      <c r="A371" s="267">
        <v>363</v>
      </c>
      <c r="B371" s="276" t="s">
        <v>489</v>
      </c>
      <c r="C371" s="277">
        <v>146.9</v>
      </c>
      <c r="D371" s="278">
        <v>148.53333333333333</v>
      </c>
      <c r="E371" s="278">
        <v>144.56666666666666</v>
      </c>
      <c r="F371" s="278">
        <v>142.23333333333332</v>
      </c>
      <c r="G371" s="278">
        <v>138.26666666666665</v>
      </c>
      <c r="H371" s="278">
        <v>150.86666666666667</v>
      </c>
      <c r="I371" s="278">
        <v>154.83333333333331</v>
      </c>
      <c r="J371" s="278">
        <v>157.16666666666669</v>
      </c>
      <c r="K371" s="276">
        <v>152.5</v>
      </c>
      <c r="L371" s="276">
        <v>146.19999999999999</v>
      </c>
      <c r="M371" s="276">
        <v>5.8092100000000002</v>
      </c>
    </row>
    <row r="372" spans="1:13">
      <c r="A372" s="267">
        <v>364</v>
      </c>
      <c r="B372" s="276" t="s">
        <v>490</v>
      </c>
      <c r="C372" s="277">
        <v>603.35</v>
      </c>
      <c r="D372" s="278">
        <v>599.11666666666667</v>
      </c>
      <c r="E372" s="278">
        <v>574.23333333333335</v>
      </c>
      <c r="F372" s="278">
        <v>545.11666666666667</v>
      </c>
      <c r="G372" s="278">
        <v>520.23333333333335</v>
      </c>
      <c r="H372" s="278">
        <v>628.23333333333335</v>
      </c>
      <c r="I372" s="278">
        <v>653.11666666666679</v>
      </c>
      <c r="J372" s="278">
        <v>682.23333333333335</v>
      </c>
      <c r="K372" s="276">
        <v>624</v>
      </c>
      <c r="L372" s="276">
        <v>570</v>
      </c>
      <c r="M372" s="276">
        <v>17.247669999999999</v>
      </c>
    </row>
    <row r="373" spans="1:13">
      <c r="A373" s="267">
        <v>365</v>
      </c>
      <c r="B373" s="276" t="s">
        <v>163</v>
      </c>
      <c r="C373" s="277">
        <v>1573.7</v>
      </c>
      <c r="D373" s="278">
        <v>1582.7833333333335</v>
      </c>
      <c r="E373" s="278">
        <v>1560.916666666667</v>
      </c>
      <c r="F373" s="278">
        <v>1548.1333333333334</v>
      </c>
      <c r="G373" s="278">
        <v>1526.2666666666669</v>
      </c>
      <c r="H373" s="278">
        <v>1595.5666666666671</v>
      </c>
      <c r="I373" s="278">
        <v>1617.4333333333334</v>
      </c>
      <c r="J373" s="278">
        <v>1630.2166666666672</v>
      </c>
      <c r="K373" s="276">
        <v>1604.65</v>
      </c>
      <c r="L373" s="276">
        <v>1570</v>
      </c>
      <c r="M373" s="276">
        <v>7.6284999999999998</v>
      </c>
    </row>
    <row r="374" spans="1:13">
      <c r="A374" s="267">
        <v>366</v>
      </c>
      <c r="B374" s="276" t="s">
        <v>273</v>
      </c>
      <c r="C374" s="277">
        <v>2253.3000000000002</v>
      </c>
      <c r="D374" s="278">
        <v>2272.1000000000004</v>
      </c>
      <c r="E374" s="278">
        <v>2199.8000000000006</v>
      </c>
      <c r="F374" s="278">
        <v>2146.3000000000002</v>
      </c>
      <c r="G374" s="278">
        <v>2074.0000000000005</v>
      </c>
      <c r="H374" s="278">
        <v>2325.6000000000008</v>
      </c>
      <c r="I374" s="278">
        <v>2397.9</v>
      </c>
      <c r="J374" s="278">
        <v>2451.400000000001</v>
      </c>
      <c r="K374" s="276">
        <v>2344.4</v>
      </c>
      <c r="L374" s="276">
        <v>2218.6</v>
      </c>
      <c r="M374" s="276">
        <v>3.08413</v>
      </c>
    </row>
    <row r="375" spans="1:13">
      <c r="A375" s="267">
        <v>367</v>
      </c>
      <c r="B375" s="276" t="s">
        <v>164</v>
      </c>
      <c r="C375" s="277">
        <v>29.6</v>
      </c>
      <c r="D375" s="278">
        <v>29.333333333333332</v>
      </c>
      <c r="E375" s="278">
        <v>28.866666666666664</v>
      </c>
      <c r="F375" s="278">
        <v>28.133333333333333</v>
      </c>
      <c r="G375" s="278">
        <v>27.666666666666664</v>
      </c>
      <c r="H375" s="278">
        <v>30.066666666666663</v>
      </c>
      <c r="I375" s="278">
        <v>30.533333333333331</v>
      </c>
      <c r="J375" s="278">
        <v>31.266666666666662</v>
      </c>
      <c r="K375" s="276">
        <v>29.8</v>
      </c>
      <c r="L375" s="276">
        <v>28.6</v>
      </c>
      <c r="M375" s="276">
        <v>464.93212999999997</v>
      </c>
    </row>
    <row r="376" spans="1:13">
      <c r="A376" s="267">
        <v>368</v>
      </c>
      <c r="B376" s="276" t="s">
        <v>274</v>
      </c>
      <c r="C376" s="277">
        <v>380.15</v>
      </c>
      <c r="D376" s="278">
        <v>379.31666666666666</v>
      </c>
      <c r="E376" s="278">
        <v>370.83333333333331</v>
      </c>
      <c r="F376" s="278">
        <v>361.51666666666665</v>
      </c>
      <c r="G376" s="278">
        <v>353.0333333333333</v>
      </c>
      <c r="H376" s="278">
        <v>388.63333333333333</v>
      </c>
      <c r="I376" s="278">
        <v>397.11666666666667</v>
      </c>
      <c r="J376" s="278">
        <v>406.43333333333334</v>
      </c>
      <c r="K376" s="276">
        <v>387.8</v>
      </c>
      <c r="L376" s="276">
        <v>370</v>
      </c>
      <c r="M376" s="276">
        <v>4.5074699999999996</v>
      </c>
    </row>
    <row r="377" spans="1:13">
      <c r="A377" s="267">
        <v>369</v>
      </c>
      <c r="B377" s="276" t="s">
        <v>485</v>
      </c>
      <c r="C377" s="277">
        <v>166.7</v>
      </c>
      <c r="D377" s="278">
        <v>166.20000000000002</v>
      </c>
      <c r="E377" s="278">
        <v>164.50000000000003</v>
      </c>
      <c r="F377" s="278">
        <v>162.30000000000001</v>
      </c>
      <c r="G377" s="278">
        <v>160.60000000000002</v>
      </c>
      <c r="H377" s="278">
        <v>168.40000000000003</v>
      </c>
      <c r="I377" s="278">
        <v>170.10000000000002</v>
      </c>
      <c r="J377" s="278">
        <v>172.30000000000004</v>
      </c>
      <c r="K377" s="276">
        <v>167.9</v>
      </c>
      <c r="L377" s="276">
        <v>164</v>
      </c>
      <c r="M377" s="276">
        <v>1.86172</v>
      </c>
    </row>
    <row r="378" spans="1:13">
      <c r="A378" s="267">
        <v>370</v>
      </c>
      <c r="B378" s="276" t="s">
        <v>491</v>
      </c>
      <c r="C378" s="277">
        <v>927.4</v>
      </c>
      <c r="D378" s="278">
        <v>929.85</v>
      </c>
      <c r="E378" s="278">
        <v>919.75</v>
      </c>
      <c r="F378" s="278">
        <v>912.1</v>
      </c>
      <c r="G378" s="278">
        <v>902</v>
      </c>
      <c r="H378" s="278">
        <v>937.5</v>
      </c>
      <c r="I378" s="278">
        <v>947.60000000000014</v>
      </c>
      <c r="J378" s="278">
        <v>955.25</v>
      </c>
      <c r="K378" s="276">
        <v>939.95</v>
      </c>
      <c r="L378" s="276">
        <v>922.2</v>
      </c>
      <c r="M378" s="276">
        <v>1.3321099999999999</v>
      </c>
    </row>
    <row r="379" spans="1:13">
      <c r="A379" s="267">
        <v>371</v>
      </c>
      <c r="B379" s="276" t="s">
        <v>2223</v>
      </c>
      <c r="C379" s="277">
        <v>479.35</v>
      </c>
      <c r="D379" s="278">
        <v>484.68333333333334</v>
      </c>
      <c r="E379" s="278">
        <v>471.16666666666669</v>
      </c>
      <c r="F379" s="278">
        <v>462.98333333333335</v>
      </c>
      <c r="G379" s="278">
        <v>449.4666666666667</v>
      </c>
      <c r="H379" s="278">
        <v>492.86666666666667</v>
      </c>
      <c r="I379" s="278">
        <v>506.38333333333333</v>
      </c>
      <c r="J379" s="278">
        <v>514.56666666666661</v>
      </c>
      <c r="K379" s="276">
        <v>498.2</v>
      </c>
      <c r="L379" s="276">
        <v>476.5</v>
      </c>
      <c r="M379" s="276">
        <v>0.77819000000000005</v>
      </c>
    </row>
    <row r="380" spans="1:13">
      <c r="A380" s="267">
        <v>372</v>
      </c>
      <c r="B380" s="276" t="s">
        <v>165</v>
      </c>
      <c r="C380" s="277">
        <v>185.9</v>
      </c>
      <c r="D380" s="278">
        <v>184.76666666666665</v>
      </c>
      <c r="E380" s="278">
        <v>182.68333333333331</v>
      </c>
      <c r="F380" s="278">
        <v>179.46666666666667</v>
      </c>
      <c r="G380" s="278">
        <v>177.38333333333333</v>
      </c>
      <c r="H380" s="278">
        <v>187.98333333333329</v>
      </c>
      <c r="I380" s="278">
        <v>190.06666666666666</v>
      </c>
      <c r="J380" s="278">
        <v>193.28333333333327</v>
      </c>
      <c r="K380" s="276">
        <v>186.85</v>
      </c>
      <c r="L380" s="276">
        <v>181.55</v>
      </c>
      <c r="M380" s="276">
        <v>77.71387</v>
      </c>
    </row>
    <row r="381" spans="1:13">
      <c r="A381" s="267">
        <v>373</v>
      </c>
      <c r="B381" s="276" t="s">
        <v>492</v>
      </c>
      <c r="C381" s="277">
        <v>75.2</v>
      </c>
      <c r="D381" s="278">
        <v>75.433333333333323</v>
      </c>
      <c r="E381" s="278">
        <v>74.366666666666646</v>
      </c>
      <c r="F381" s="278">
        <v>73.533333333333317</v>
      </c>
      <c r="G381" s="278">
        <v>72.46666666666664</v>
      </c>
      <c r="H381" s="278">
        <v>76.266666666666652</v>
      </c>
      <c r="I381" s="278">
        <v>77.333333333333343</v>
      </c>
      <c r="J381" s="278">
        <v>78.166666666666657</v>
      </c>
      <c r="K381" s="276">
        <v>76.5</v>
      </c>
      <c r="L381" s="276">
        <v>74.599999999999994</v>
      </c>
      <c r="M381" s="276">
        <v>3.7469000000000001</v>
      </c>
    </row>
    <row r="382" spans="1:13">
      <c r="A382" s="267">
        <v>374</v>
      </c>
      <c r="B382" s="276" t="s">
        <v>276</v>
      </c>
      <c r="C382" s="277">
        <v>257</v>
      </c>
      <c r="D382" s="278">
        <v>259.18333333333334</v>
      </c>
      <c r="E382" s="278">
        <v>253.36666666666667</v>
      </c>
      <c r="F382" s="278">
        <v>249.73333333333335</v>
      </c>
      <c r="G382" s="278">
        <v>243.91666666666669</v>
      </c>
      <c r="H382" s="278">
        <v>262.81666666666666</v>
      </c>
      <c r="I382" s="278">
        <v>268.63333333333338</v>
      </c>
      <c r="J382" s="278">
        <v>272.26666666666665</v>
      </c>
      <c r="K382" s="276">
        <v>265</v>
      </c>
      <c r="L382" s="276">
        <v>255.55</v>
      </c>
      <c r="M382" s="276">
        <v>3.81121</v>
      </c>
    </row>
    <row r="383" spans="1:13">
      <c r="A383" s="267">
        <v>375</v>
      </c>
      <c r="B383" s="276" t="s">
        <v>493</v>
      </c>
      <c r="C383" s="277">
        <v>76.099999999999994</v>
      </c>
      <c r="D383" s="278">
        <v>76.133333333333326</v>
      </c>
      <c r="E383" s="278">
        <v>75.266666666666652</v>
      </c>
      <c r="F383" s="278">
        <v>74.433333333333323</v>
      </c>
      <c r="G383" s="278">
        <v>73.566666666666649</v>
      </c>
      <c r="H383" s="278">
        <v>76.966666666666654</v>
      </c>
      <c r="I383" s="278">
        <v>77.833333333333329</v>
      </c>
      <c r="J383" s="278">
        <v>78.666666666666657</v>
      </c>
      <c r="K383" s="276">
        <v>77</v>
      </c>
      <c r="L383" s="276">
        <v>75.3</v>
      </c>
      <c r="M383" s="276">
        <v>5.1182400000000001</v>
      </c>
    </row>
    <row r="384" spans="1:13">
      <c r="A384" s="267">
        <v>376</v>
      </c>
      <c r="B384" s="276" t="s">
        <v>486</v>
      </c>
      <c r="C384" s="277">
        <v>51.65</v>
      </c>
      <c r="D384" s="278">
        <v>52.4</v>
      </c>
      <c r="E384" s="278">
        <v>50.349999999999994</v>
      </c>
      <c r="F384" s="278">
        <v>49.05</v>
      </c>
      <c r="G384" s="278">
        <v>46.999999999999993</v>
      </c>
      <c r="H384" s="278">
        <v>53.699999999999996</v>
      </c>
      <c r="I384" s="278">
        <v>55.749999999999993</v>
      </c>
      <c r="J384" s="278">
        <v>57.05</v>
      </c>
      <c r="K384" s="276">
        <v>54.45</v>
      </c>
      <c r="L384" s="276">
        <v>51.1</v>
      </c>
      <c r="M384" s="276">
        <v>56.344970000000004</v>
      </c>
    </row>
    <row r="385" spans="1:13">
      <c r="A385" s="267">
        <v>377</v>
      </c>
      <c r="B385" s="276" t="s">
        <v>166</v>
      </c>
      <c r="C385" s="277">
        <v>1307.05</v>
      </c>
      <c r="D385" s="278">
        <v>1308.6500000000001</v>
      </c>
      <c r="E385" s="278">
        <v>1283.3000000000002</v>
      </c>
      <c r="F385" s="278">
        <v>1259.5500000000002</v>
      </c>
      <c r="G385" s="278">
        <v>1234.2000000000003</v>
      </c>
      <c r="H385" s="278">
        <v>1332.4</v>
      </c>
      <c r="I385" s="278">
        <v>1357.75</v>
      </c>
      <c r="J385" s="278">
        <v>1381.5</v>
      </c>
      <c r="K385" s="276">
        <v>1334</v>
      </c>
      <c r="L385" s="276">
        <v>1284.9000000000001</v>
      </c>
      <c r="M385" s="276">
        <v>49.95017</v>
      </c>
    </row>
    <row r="386" spans="1:13">
      <c r="A386" s="267">
        <v>378</v>
      </c>
      <c r="B386" s="276" t="s">
        <v>278</v>
      </c>
      <c r="C386" s="277">
        <v>405</v>
      </c>
      <c r="D386" s="278">
        <v>405.76666666666671</v>
      </c>
      <c r="E386" s="278">
        <v>400.33333333333343</v>
      </c>
      <c r="F386" s="278">
        <v>395.66666666666674</v>
      </c>
      <c r="G386" s="278">
        <v>390.23333333333346</v>
      </c>
      <c r="H386" s="278">
        <v>410.43333333333339</v>
      </c>
      <c r="I386" s="278">
        <v>415.86666666666667</v>
      </c>
      <c r="J386" s="278">
        <v>420.53333333333336</v>
      </c>
      <c r="K386" s="276">
        <v>411.2</v>
      </c>
      <c r="L386" s="276">
        <v>401.1</v>
      </c>
      <c r="M386" s="276">
        <v>0.47151999999999999</v>
      </c>
    </row>
    <row r="387" spans="1:13">
      <c r="A387" s="267">
        <v>379</v>
      </c>
      <c r="B387" s="276" t="s">
        <v>496</v>
      </c>
      <c r="C387" s="277">
        <v>458.75</v>
      </c>
      <c r="D387" s="278">
        <v>458.33333333333331</v>
      </c>
      <c r="E387" s="278">
        <v>444.91666666666663</v>
      </c>
      <c r="F387" s="278">
        <v>431.08333333333331</v>
      </c>
      <c r="G387" s="278">
        <v>417.66666666666663</v>
      </c>
      <c r="H387" s="278">
        <v>472.16666666666663</v>
      </c>
      <c r="I387" s="278">
        <v>485.58333333333326</v>
      </c>
      <c r="J387" s="278">
        <v>499.41666666666663</v>
      </c>
      <c r="K387" s="276">
        <v>471.75</v>
      </c>
      <c r="L387" s="276">
        <v>444.5</v>
      </c>
      <c r="M387" s="276">
        <v>11.41863</v>
      </c>
    </row>
    <row r="388" spans="1:13">
      <c r="A388" s="267">
        <v>380</v>
      </c>
      <c r="B388" s="276" t="s">
        <v>498</v>
      </c>
      <c r="C388" s="277">
        <v>101.15</v>
      </c>
      <c r="D388" s="278">
        <v>101.61666666666667</v>
      </c>
      <c r="E388" s="278">
        <v>100.08333333333334</v>
      </c>
      <c r="F388" s="278">
        <v>99.016666666666666</v>
      </c>
      <c r="G388" s="278">
        <v>97.483333333333334</v>
      </c>
      <c r="H388" s="278">
        <v>102.68333333333335</v>
      </c>
      <c r="I388" s="278">
        <v>104.21666666666668</v>
      </c>
      <c r="J388" s="278">
        <v>105.28333333333336</v>
      </c>
      <c r="K388" s="276">
        <v>103.15</v>
      </c>
      <c r="L388" s="276">
        <v>100.55</v>
      </c>
      <c r="M388" s="276">
        <v>4.2602099999999998</v>
      </c>
    </row>
    <row r="389" spans="1:13">
      <c r="A389" s="267">
        <v>381</v>
      </c>
      <c r="B389" s="276" t="s">
        <v>279</v>
      </c>
      <c r="C389" s="277">
        <v>449.45</v>
      </c>
      <c r="D389" s="278">
        <v>451.36666666666662</v>
      </c>
      <c r="E389" s="278">
        <v>446.28333333333325</v>
      </c>
      <c r="F389" s="278">
        <v>443.11666666666662</v>
      </c>
      <c r="G389" s="278">
        <v>438.03333333333325</v>
      </c>
      <c r="H389" s="278">
        <v>454.53333333333325</v>
      </c>
      <c r="I389" s="278">
        <v>459.61666666666662</v>
      </c>
      <c r="J389" s="278">
        <v>462.78333333333325</v>
      </c>
      <c r="K389" s="276">
        <v>456.45</v>
      </c>
      <c r="L389" s="276">
        <v>448.2</v>
      </c>
      <c r="M389" s="276">
        <v>0.60806000000000004</v>
      </c>
    </row>
    <row r="390" spans="1:13">
      <c r="A390" s="267">
        <v>382</v>
      </c>
      <c r="B390" s="276" t="s">
        <v>499</v>
      </c>
      <c r="C390" s="277">
        <v>239.8</v>
      </c>
      <c r="D390" s="278">
        <v>243.26666666666665</v>
      </c>
      <c r="E390" s="278">
        <v>234.7833333333333</v>
      </c>
      <c r="F390" s="278">
        <v>229.76666666666665</v>
      </c>
      <c r="G390" s="278">
        <v>221.2833333333333</v>
      </c>
      <c r="H390" s="278">
        <v>248.2833333333333</v>
      </c>
      <c r="I390" s="278">
        <v>256.76666666666665</v>
      </c>
      <c r="J390" s="278">
        <v>261.7833333333333</v>
      </c>
      <c r="K390" s="276">
        <v>251.75</v>
      </c>
      <c r="L390" s="276">
        <v>238.25</v>
      </c>
      <c r="M390" s="276">
        <v>3.60263</v>
      </c>
    </row>
    <row r="391" spans="1:13">
      <c r="A391" s="267">
        <v>383</v>
      </c>
      <c r="B391" s="276" t="s">
        <v>167</v>
      </c>
      <c r="C391" s="277">
        <v>836.7</v>
      </c>
      <c r="D391" s="278">
        <v>839.91666666666663</v>
      </c>
      <c r="E391" s="278">
        <v>826.83333333333326</v>
      </c>
      <c r="F391" s="278">
        <v>816.96666666666658</v>
      </c>
      <c r="G391" s="278">
        <v>803.88333333333321</v>
      </c>
      <c r="H391" s="278">
        <v>849.7833333333333</v>
      </c>
      <c r="I391" s="278">
        <v>862.86666666666656</v>
      </c>
      <c r="J391" s="278">
        <v>872.73333333333335</v>
      </c>
      <c r="K391" s="276">
        <v>853</v>
      </c>
      <c r="L391" s="276">
        <v>830.05</v>
      </c>
      <c r="M391" s="276">
        <v>7.1250299999999998</v>
      </c>
    </row>
    <row r="392" spans="1:13">
      <c r="A392" s="267">
        <v>384</v>
      </c>
      <c r="B392" s="276" t="s">
        <v>501</v>
      </c>
      <c r="C392" s="277">
        <v>1250.8</v>
      </c>
      <c r="D392" s="278">
        <v>1252.4000000000001</v>
      </c>
      <c r="E392" s="278">
        <v>1239.8000000000002</v>
      </c>
      <c r="F392" s="278">
        <v>1228.8000000000002</v>
      </c>
      <c r="G392" s="278">
        <v>1216.2000000000003</v>
      </c>
      <c r="H392" s="278">
        <v>1263.4000000000001</v>
      </c>
      <c r="I392" s="278">
        <v>1276</v>
      </c>
      <c r="J392" s="278">
        <v>1287</v>
      </c>
      <c r="K392" s="276">
        <v>1265</v>
      </c>
      <c r="L392" s="276">
        <v>1241.4000000000001</v>
      </c>
      <c r="M392" s="276">
        <v>4.727E-2</v>
      </c>
    </row>
    <row r="393" spans="1:13">
      <c r="A393" s="267">
        <v>385</v>
      </c>
      <c r="B393" s="276" t="s">
        <v>502</v>
      </c>
      <c r="C393" s="277">
        <v>286.5</v>
      </c>
      <c r="D393" s="278">
        <v>287.45</v>
      </c>
      <c r="E393" s="278">
        <v>283</v>
      </c>
      <c r="F393" s="278">
        <v>279.5</v>
      </c>
      <c r="G393" s="278">
        <v>275.05</v>
      </c>
      <c r="H393" s="278">
        <v>290.95</v>
      </c>
      <c r="I393" s="278">
        <v>295.39999999999992</v>
      </c>
      <c r="J393" s="278">
        <v>298.89999999999998</v>
      </c>
      <c r="K393" s="276">
        <v>291.89999999999998</v>
      </c>
      <c r="L393" s="276">
        <v>283.95</v>
      </c>
      <c r="M393" s="276">
        <v>6.7955500000000004</v>
      </c>
    </row>
    <row r="394" spans="1:13">
      <c r="A394" s="267">
        <v>386</v>
      </c>
      <c r="B394" s="276" t="s">
        <v>168</v>
      </c>
      <c r="C394" s="277">
        <v>209.5</v>
      </c>
      <c r="D394" s="278">
        <v>207.28333333333333</v>
      </c>
      <c r="E394" s="278">
        <v>200.71666666666667</v>
      </c>
      <c r="F394" s="278">
        <v>191.93333333333334</v>
      </c>
      <c r="G394" s="278">
        <v>185.36666666666667</v>
      </c>
      <c r="H394" s="278">
        <v>216.06666666666666</v>
      </c>
      <c r="I394" s="278">
        <v>222.63333333333333</v>
      </c>
      <c r="J394" s="278">
        <v>231.41666666666666</v>
      </c>
      <c r="K394" s="276">
        <v>213.85</v>
      </c>
      <c r="L394" s="276">
        <v>198.5</v>
      </c>
      <c r="M394" s="276">
        <v>431.63819999999998</v>
      </c>
    </row>
    <row r="395" spans="1:13">
      <c r="A395" s="267">
        <v>387</v>
      </c>
      <c r="B395" s="276" t="s">
        <v>500</v>
      </c>
      <c r="C395" s="277">
        <v>44.25</v>
      </c>
      <c r="D395" s="278">
        <v>44.266666666666673</v>
      </c>
      <c r="E395" s="278">
        <v>43.933333333333344</v>
      </c>
      <c r="F395" s="278">
        <v>43.616666666666674</v>
      </c>
      <c r="G395" s="278">
        <v>43.283333333333346</v>
      </c>
      <c r="H395" s="278">
        <v>44.583333333333343</v>
      </c>
      <c r="I395" s="278">
        <v>44.916666666666671</v>
      </c>
      <c r="J395" s="278">
        <v>45.233333333333341</v>
      </c>
      <c r="K395" s="276">
        <v>44.6</v>
      </c>
      <c r="L395" s="276">
        <v>43.95</v>
      </c>
      <c r="M395" s="276">
        <v>7.2466400000000002</v>
      </c>
    </row>
    <row r="396" spans="1:13">
      <c r="A396" s="267">
        <v>388</v>
      </c>
      <c r="B396" s="276" t="s">
        <v>169</v>
      </c>
      <c r="C396" s="277">
        <v>111.9</v>
      </c>
      <c r="D396" s="278">
        <v>110.86666666666667</v>
      </c>
      <c r="E396" s="278">
        <v>109.43333333333335</v>
      </c>
      <c r="F396" s="278">
        <v>106.96666666666668</v>
      </c>
      <c r="G396" s="278">
        <v>105.53333333333336</v>
      </c>
      <c r="H396" s="278">
        <v>113.33333333333334</v>
      </c>
      <c r="I396" s="278">
        <v>114.76666666666668</v>
      </c>
      <c r="J396" s="278">
        <v>117.23333333333333</v>
      </c>
      <c r="K396" s="276">
        <v>112.3</v>
      </c>
      <c r="L396" s="276">
        <v>108.4</v>
      </c>
      <c r="M396" s="276">
        <v>91.074179999999998</v>
      </c>
    </row>
    <row r="397" spans="1:13">
      <c r="A397" s="267">
        <v>389</v>
      </c>
      <c r="B397" s="276" t="s">
        <v>503</v>
      </c>
      <c r="C397" s="277">
        <v>127.9</v>
      </c>
      <c r="D397" s="278">
        <v>126.94999999999999</v>
      </c>
      <c r="E397" s="278">
        <v>124.14999999999998</v>
      </c>
      <c r="F397" s="278">
        <v>120.39999999999999</v>
      </c>
      <c r="G397" s="278">
        <v>117.59999999999998</v>
      </c>
      <c r="H397" s="278">
        <v>130.69999999999999</v>
      </c>
      <c r="I397" s="278">
        <v>133.5</v>
      </c>
      <c r="J397" s="278">
        <v>137.24999999999997</v>
      </c>
      <c r="K397" s="276">
        <v>129.75</v>
      </c>
      <c r="L397" s="276">
        <v>123.2</v>
      </c>
      <c r="M397" s="276">
        <v>5.5758700000000001</v>
      </c>
    </row>
    <row r="398" spans="1:13">
      <c r="A398" s="267">
        <v>390</v>
      </c>
      <c r="B398" s="276" t="s">
        <v>504</v>
      </c>
      <c r="C398" s="277">
        <v>691.15</v>
      </c>
      <c r="D398" s="278">
        <v>692.25</v>
      </c>
      <c r="E398" s="278">
        <v>680.4</v>
      </c>
      <c r="F398" s="278">
        <v>669.65</v>
      </c>
      <c r="G398" s="278">
        <v>657.8</v>
      </c>
      <c r="H398" s="278">
        <v>703</v>
      </c>
      <c r="I398" s="278">
        <v>714.84999999999991</v>
      </c>
      <c r="J398" s="278">
        <v>725.6</v>
      </c>
      <c r="K398" s="276">
        <v>704.1</v>
      </c>
      <c r="L398" s="276">
        <v>681.5</v>
      </c>
      <c r="M398" s="276">
        <v>1.22644</v>
      </c>
    </row>
    <row r="399" spans="1:13">
      <c r="A399" s="267">
        <v>391</v>
      </c>
      <c r="B399" s="276" t="s">
        <v>170</v>
      </c>
      <c r="C399" s="277">
        <v>2084.5500000000002</v>
      </c>
      <c r="D399" s="278">
        <v>2071.9166666666665</v>
      </c>
      <c r="E399" s="278">
        <v>2053.833333333333</v>
      </c>
      <c r="F399" s="278">
        <v>2023.1166666666666</v>
      </c>
      <c r="G399" s="278">
        <v>2005.0333333333331</v>
      </c>
      <c r="H399" s="278">
        <v>2102.6333333333332</v>
      </c>
      <c r="I399" s="278">
        <v>2120.7166666666662</v>
      </c>
      <c r="J399" s="278">
        <v>2151.4333333333329</v>
      </c>
      <c r="K399" s="276">
        <v>2090</v>
      </c>
      <c r="L399" s="276">
        <v>2041.2</v>
      </c>
      <c r="M399" s="276">
        <v>170.45147</v>
      </c>
    </row>
    <row r="400" spans="1:13">
      <c r="A400" s="267">
        <v>392</v>
      </c>
      <c r="B400" s="276" t="s">
        <v>519</v>
      </c>
      <c r="C400" s="277">
        <v>9.8000000000000007</v>
      </c>
      <c r="D400" s="278">
        <v>9.9166666666666661</v>
      </c>
      <c r="E400" s="278">
        <v>9.6333333333333329</v>
      </c>
      <c r="F400" s="278">
        <v>9.4666666666666668</v>
      </c>
      <c r="G400" s="278">
        <v>9.1833333333333336</v>
      </c>
      <c r="H400" s="278">
        <v>10.083333333333332</v>
      </c>
      <c r="I400" s="278">
        <v>10.366666666666667</v>
      </c>
      <c r="J400" s="278">
        <v>10.533333333333331</v>
      </c>
      <c r="K400" s="276">
        <v>10.199999999999999</v>
      </c>
      <c r="L400" s="276">
        <v>9.75</v>
      </c>
      <c r="M400" s="276">
        <v>6.7106500000000002</v>
      </c>
    </row>
    <row r="401" spans="1:13">
      <c r="A401" s="267">
        <v>393</v>
      </c>
      <c r="B401" s="276" t="s">
        <v>508</v>
      </c>
      <c r="C401" s="277">
        <v>216.8</v>
      </c>
      <c r="D401" s="278">
        <v>212.78333333333333</v>
      </c>
      <c r="E401" s="278">
        <v>207.16666666666666</v>
      </c>
      <c r="F401" s="278">
        <v>197.53333333333333</v>
      </c>
      <c r="G401" s="278">
        <v>191.91666666666666</v>
      </c>
      <c r="H401" s="278">
        <v>222.41666666666666</v>
      </c>
      <c r="I401" s="278">
        <v>228.03333333333333</v>
      </c>
      <c r="J401" s="278">
        <v>237.66666666666666</v>
      </c>
      <c r="K401" s="276">
        <v>218.4</v>
      </c>
      <c r="L401" s="276">
        <v>203.15</v>
      </c>
      <c r="M401" s="276">
        <v>7.3083299999999998</v>
      </c>
    </row>
    <row r="402" spans="1:13">
      <c r="A402" s="267">
        <v>394</v>
      </c>
      <c r="B402" s="276" t="s">
        <v>495</v>
      </c>
      <c r="C402" s="277">
        <v>242.4</v>
      </c>
      <c r="D402" s="278">
        <v>243.43333333333331</v>
      </c>
      <c r="E402" s="278">
        <v>239.51666666666662</v>
      </c>
      <c r="F402" s="278">
        <v>236.63333333333333</v>
      </c>
      <c r="G402" s="278">
        <v>232.71666666666664</v>
      </c>
      <c r="H402" s="278">
        <v>246.31666666666661</v>
      </c>
      <c r="I402" s="278">
        <v>250.23333333333329</v>
      </c>
      <c r="J402" s="278">
        <v>253.11666666666659</v>
      </c>
      <c r="K402" s="276">
        <v>247.35</v>
      </c>
      <c r="L402" s="276">
        <v>240.55</v>
      </c>
      <c r="M402" s="276">
        <v>3.4845199999999998</v>
      </c>
    </row>
    <row r="403" spans="1:13">
      <c r="A403" s="267">
        <v>395</v>
      </c>
      <c r="B403" s="276" t="s">
        <v>512</v>
      </c>
      <c r="C403" s="277">
        <v>46.8</v>
      </c>
      <c r="D403" s="278">
        <v>46.85</v>
      </c>
      <c r="E403" s="278">
        <v>45.900000000000006</v>
      </c>
      <c r="F403" s="278">
        <v>45.000000000000007</v>
      </c>
      <c r="G403" s="278">
        <v>44.050000000000011</v>
      </c>
      <c r="H403" s="278">
        <v>47.75</v>
      </c>
      <c r="I403" s="278">
        <v>48.7</v>
      </c>
      <c r="J403" s="278">
        <v>49.599999999999994</v>
      </c>
      <c r="K403" s="276">
        <v>47.8</v>
      </c>
      <c r="L403" s="276">
        <v>45.95</v>
      </c>
      <c r="M403" s="276">
        <v>6.40198</v>
      </c>
    </row>
    <row r="404" spans="1:13">
      <c r="A404" s="267">
        <v>396</v>
      </c>
      <c r="B404" s="276" t="s">
        <v>171</v>
      </c>
      <c r="C404" s="277">
        <v>37.950000000000003</v>
      </c>
      <c r="D404" s="278">
        <v>37.933333333333337</v>
      </c>
      <c r="E404" s="278">
        <v>37.416666666666671</v>
      </c>
      <c r="F404" s="278">
        <v>36.883333333333333</v>
      </c>
      <c r="G404" s="278">
        <v>36.366666666666667</v>
      </c>
      <c r="H404" s="278">
        <v>38.466666666666676</v>
      </c>
      <c r="I404" s="278">
        <v>38.983333333333341</v>
      </c>
      <c r="J404" s="278">
        <v>39.51666666666668</v>
      </c>
      <c r="K404" s="276">
        <v>38.450000000000003</v>
      </c>
      <c r="L404" s="276">
        <v>37.4</v>
      </c>
      <c r="M404" s="276">
        <v>189.13828000000001</v>
      </c>
    </row>
    <row r="405" spans="1:13">
      <c r="A405" s="267">
        <v>397</v>
      </c>
      <c r="B405" s="276" t="s">
        <v>513</v>
      </c>
      <c r="C405" s="277">
        <v>8050.8</v>
      </c>
      <c r="D405" s="278">
        <v>8094.9333333333334</v>
      </c>
      <c r="E405" s="278">
        <v>7910.8666666666668</v>
      </c>
      <c r="F405" s="278">
        <v>7770.9333333333334</v>
      </c>
      <c r="G405" s="278">
        <v>7586.8666666666668</v>
      </c>
      <c r="H405" s="278">
        <v>8234.8666666666668</v>
      </c>
      <c r="I405" s="278">
        <v>8418.9333333333343</v>
      </c>
      <c r="J405" s="278">
        <v>8558.8666666666668</v>
      </c>
      <c r="K405" s="276">
        <v>8279</v>
      </c>
      <c r="L405" s="276">
        <v>7955</v>
      </c>
      <c r="M405" s="276">
        <v>0.25700000000000001</v>
      </c>
    </row>
    <row r="406" spans="1:13">
      <c r="A406" s="267">
        <v>398</v>
      </c>
      <c r="B406" s="276" t="s">
        <v>3523</v>
      </c>
      <c r="C406" s="277">
        <v>839.7</v>
      </c>
      <c r="D406" s="278">
        <v>845.41666666666663</v>
      </c>
      <c r="E406" s="278">
        <v>830.83333333333326</v>
      </c>
      <c r="F406" s="278">
        <v>821.96666666666658</v>
      </c>
      <c r="G406" s="278">
        <v>807.38333333333321</v>
      </c>
      <c r="H406" s="278">
        <v>854.2833333333333</v>
      </c>
      <c r="I406" s="278">
        <v>868.86666666666656</v>
      </c>
      <c r="J406" s="278">
        <v>877.73333333333335</v>
      </c>
      <c r="K406" s="276">
        <v>860</v>
      </c>
      <c r="L406" s="276">
        <v>836.55</v>
      </c>
      <c r="M406" s="276">
        <v>11.98077</v>
      </c>
    </row>
    <row r="407" spans="1:13">
      <c r="A407" s="267">
        <v>399</v>
      </c>
      <c r="B407" s="276" t="s">
        <v>280</v>
      </c>
      <c r="C407" s="277">
        <v>829.4</v>
      </c>
      <c r="D407" s="278">
        <v>824.55000000000007</v>
      </c>
      <c r="E407" s="278">
        <v>816.20000000000016</v>
      </c>
      <c r="F407" s="278">
        <v>803.00000000000011</v>
      </c>
      <c r="G407" s="278">
        <v>794.6500000000002</v>
      </c>
      <c r="H407" s="278">
        <v>837.75000000000011</v>
      </c>
      <c r="I407" s="278">
        <v>846.1</v>
      </c>
      <c r="J407" s="278">
        <v>859.30000000000007</v>
      </c>
      <c r="K407" s="276">
        <v>832.9</v>
      </c>
      <c r="L407" s="276">
        <v>811.35</v>
      </c>
      <c r="M407" s="276">
        <v>14.906879999999999</v>
      </c>
    </row>
    <row r="408" spans="1:13">
      <c r="A408" s="267">
        <v>400</v>
      </c>
      <c r="B408" s="276" t="s">
        <v>172</v>
      </c>
      <c r="C408" s="277">
        <v>231.7</v>
      </c>
      <c r="D408" s="278">
        <v>229.9</v>
      </c>
      <c r="E408" s="278">
        <v>224.8</v>
      </c>
      <c r="F408" s="278">
        <v>217.9</v>
      </c>
      <c r="G408" s="278">
        <v>212.8</v>
      </c>
      <c r="H408" s="278">
        <v>236.8</v>
      </c>
      <c r="I408" s="278">
        <v>241.89999999999998</v>
      </c>
      <c r="J408" s="278">
        <v>248.8</v>
      </c>
      <c r="K408" s="276">
        <v>235</v>
      </c>
      <c r="L408" s="276">
        <v>223</v>
      </c>
      <c r="M408" s="276">
        <v>1352.9455</v>
      </c>
    </row>
    <row r="409" spans="1:13">
      <c r="A409" s="267">
        <v>401</v>
      </c>
      <c r="B409" s="276" t="s">
        <v>514</v>
      </c>
      <c r="C409" s="277">
        <v>3704.95</v>
      </c>
      <c r="D409" s="278">
        <v>3733.9</v>
      </c>
      <c r="E409" s="278">
        <v>3651.05</v>
      </c>
      <c r="F409" s="278">
        <v>3597.15</v>
      </c>
      <c r="G409" s="278">
        <v>3514.3</v>
      </c>
      <c r="H409" s="278">
        <v>3787.8</v>
      </c>
      <c r="I409" s="278">
        <v>3870.6499999999996</v>
      </c>
      <c r="J409" s="278">
        <v>3924.55</v>
      </c>
      <c r="K409" s="276">
        <v>3816.75</v>
      </c>
      <c r="L409" s="276">
        <v>3680</v>
      </c>
      <c r="M409" s="276">
        <v>1.6629999999999999E-2</v>
      </c>
    </row>
    <row r="410" spans="1:13">
      <c r="A410" s="267">
        <v>402</v>
      </c>
      <c r="B410" s="276" t="s">
        <v>2402</v>
      </c>
      <c r="C410" s="277">
        <v>70.7</v>
      </c>
      <c r="D410" s="278">
        <v>70.733333333333334</v>
      </c>
      <c r="E410" s="278">
        <v>69.216666666666669</v>
      </c>
      <c r="F410" s="278">
        <v>67.733333333333334</v>
      </c>
      <c r="G410" s="278">
        <v>66.216666666666669</v>
      </c>
      <c r="H410" s="278">
        <v>72.216666666666669</v>
      </c>
      <c r="I410" s="278">
        <v>73.733333333333348</v>
      </c>
      <c r="J410" s="278">
        <v>75.216666666666669</v>
      </c>
      <c r="K410" s="276">
        <v>72.25</v>
      </c>
      <c r="L410" s="276">
        <v>69.25</v>
      </c>
      <c r="M410" s="276">
        <v>1.7340599999999999</v>
      </c>
    </row>
    <row r="411" spans="1:13">
      <c r="A411" s="267">
        <v>403</v>
      </c>
      <c r="B411" s="276" t="s">
        <v>2404</v>
      </c>
      <c r="C411" s="277">
        <v>52.85</v>
      </c>
      <c r="D411" s="278">
        <v>53.183333333333337</v>
      </c>
      <c r="E411" s="278">
        <v>51.466666666666676</v>
      </c>
      <c r="F411" s="278">
        <v>50.083333333333336</v>
      </c>
      <c r="G411" s="278">
        <v>48.366666666666674</v>
      </c>
      <c r="H411" s="278">
        <v>54.566666666666677</v>
      </c>
      <c r="I411" s="278">
        <v>56.283333333333346</v>
      </c>
      <c r="J411" s="278">
        <v>57.666666666666679</v>
      </c>
      <c r="K411" s="276">
        <v>54.9</v>
      </c>
      <c r="L411" s="276">
        <v>51.8</v>
      </c>
      <c r="M411" s="276">
        <v>44.676270000000002</v>
      </c>
    </row>
    <row r="412" spans="1:13">
      <c r="A412" s="267">
        <v>404</v>
      </c>
      <c r="B412" s="276" t="s">
        <v>2412</v>
      </c>
      <c r="C412" s="277">
        <v>145.5</v>
      </c>
      <c r="D412" s="278">
        <v>148.28333333333333</v>
      </c>
      <c r="E412" s="278">
        <v>141.86666666666667</v>
      </c>
      <c r="F412" s="278">
        <v>138.23333333333335</v>
      </c>
      <c r="G412" s="278">
        <v>131.81666666666669</v>
      </c>
      <c r="H412" s="278">
        <v>151.91666666666666</v>
      </c>
      <c r="I412" s="278">
        <v>158.33333333333334</v>
      </c>
      <c r="J412" s="278">
        <v>161.96666666666664</v>
      </c>
      <c r="K412" s="276">
        <v>154.69999999999999</v>
      </c>
      <c r="L412" s="276">
        <v>144.65</v>
      </c>
      <c r="M412" s="276">
        <v>9.7252399999999994</v>
      </c>
    </row>
    <row r="413" spans="1:13">
      <c r="A413" s="267">
        <v>405</v>
      </c>
      <c r="B413" s="276" t="s">
        <v>516</v>
      </c>
      <c r="C413" s="277">
        <v>1322.1</v>
      </c>
      <c r="D413" s="278">
        <v>1309.0333333333333</v>
      </c>
      <c r="E413" s="278">
        <v>1293.0666666666666</v>
      </c>
      <c r="F413" s="278">
        <v>1264.0333333333333</v>
      </c>
      <c r="G413" s="278">
        <v>1248.0666666666666</v>
      </c>
      <c r="H413" s="278">
        <v>1338.0666666666666</v>
      </c>
      <c r="I413" s="278">
        <v>1354.0333333333333</v>
      </c>
      <c r="J413" s="278">
        <v>1383.0666666666666</v>
      </c>
      <c r="K413" s="276">
        <v>1325</v>
      </c>
      <c r="L413" s="276">
        <v>1280</v>
      </c>
      <c r="M413" s="276">
        <v>8.9679999999999996E-2</v>
      </c>
    </row>
    <row r="414" spans="1:13">
      <c r="A414" s="267">
        <v>406</v>
      </c>
      <c r="B414" s="276" t="s">
        <v>518</v>
      </c>
      <c r="C414" s="277">
        <v>184.2</v>
      </c>
      <c r="D414" s="278">
        <v>183.56666666666669</v>
      </c>
      <c r="E414" s="278">
        <v>179.63333333333338</v>
      </c>
      <c r="F414" s="278">
        <v>175.06666666666669</v>
      </c>
      <c r="G414" s="278">
        <v>171.13333333333338</v>
      </c>
      <c r="H414" s="278">
        <v>188.13333333333338</v>
      </c>
      <c r="I414" s="278">
        <v>192.06666666666672</v>
      </c>
      <c r="J414" s="278">
        <v>196.63333333333338</v>
      </c>
      <c r="K414" s="276">
        <v>187.5</v>
      </c>
      <c r="L414" s="276">
        <v>179</v>
      </c>
      <c r="M414" s="276">
        <v>3.7631999999999999</v>
      </c>
    </row>
    <row r="415" spans="1:13">
      <c r="A415" s="267">
        <v>407</v>
      </c>
      <c r="B415" s="276" t="s">
        <v>173</v>
      </c>
      <c r="C415" s="277">
        <v>22762.799999999999</v>
      </c>
      <c r="D415" s="278">
        <v>22874.266666666666</v>
      </c>
      <c r="E415" s="278">
        <v>22518.533333333333</v>
      </c>
      <c r="F415" s="278">
        <v>22274.266666666666</v>
      </c>
      <c r="G415" s="278">
        <v>21918.533333333333</v>
      </c>
      <c r="H415" s="278">
        <v>23118.533333333333</v>
      </c>
      <c r="I415" s="278">
        <v>23474.266666666663</v>
      </c>
      <c r="J415" s="278">
        <v>23718.533333333333</v>
      </c>
      <c r="K415" s="276">
        <v>23230</v>
      </c>
      <c r="L415" s="276">
        <v>22630</v>
      </c>
      <c r="M415" s="276">
        <v>1.12826</v>
      </c>
    </row>
    <row r="416" spans="1:13">
      <c r="A416" s="267">
        <v>408</v>
      </c>
      <c r="B416" s="276" t="s">
        <v>520</v>
      </c>
      <c r="C416" s="277">
        <v>914.7</v>
      </c>
      <c r="D416" s="278">
        <v>911.9</v>
      </c>
      <c r="E416" s="278">
        <v>903.8</v>
      </c>
      <c r="F416" s="278">
        <v>892.9</v>
      </c>
      <c r="G416" s="278">
        <v>884.8</v>
      </c>
      <c r="H416" s="278">
        <v>922.8</v>
      </c>
      <c r="I416" s="278">
        <v>930.90000000000009</v>
      </c>
      <c r="J416" s="278">
        <v>941.8</v>
      </c>
      <c r="K416" s="276">
        <v>920</v>
      </c>
      <c r="L416" s="276">
        <v>901</v>
      </c>
      <c r="M416" s="276">
        <v>0.69008000000000003</v>
      </c>
    </row>
    <row r="417" spans="1:13">
      <c r="A417" s="267">
        <v>409</v>
      </c>
      <c r="B417" s="276" t="s">
        <v>174</v>
      </c>
      <c r="C417" s="277">
        <v>1357.65</v>
      </c>
      <c r="D417" s="278">
        <v>1361.1666666666667</v>
      </c>
      <c r="E417" s="278">
        <v>1347.1833333333334</v>
      </c>
      <c r="F417" s="278">
        <v>1336.7166666666667</v>
      </c>
      <c r="G417" s="278">
        <v>1322.7333333333333</v>
      </c>
      <c r="H417" s="278">
        <v>1371.6333333333334</v>
      </c>
      <c r="I417" s="278">
        <v>1385.6166666666666</v>
      </c>
      <c r="J417" s="278">
        <v>1396.0833333333335</v>
      </c>
      <c r="K417" s="276">
        <v>1375.15</v>
      </c>
      <c r="L417" s="276">
        <v>1350.7</v>
      </c>
      <c r="M417" s="276">
        <v>5.9368600000000002</v>
      </c>
    </row>
    <row r="418" spans="1:13">
      <c r="A418" s="267">
        <v>410</v>
      </c>
      <c r="B418" s="276" t="s">
        <v>515</v>
      </c>
      <c r="C418" s="277">
        <v>378.25</v>
      </c>
      <c r="D418" s="278">
        <v>382.98333333333335</v>
      </c>
      <c r="E418" s="278">
        <v>370.26666666666671</v>
      </c>
      <c r="F418" s="278">
        <v>362.28333333333336</v>
      </c>
      <c r="G418" s="278">
        <v>349.56666666666672</v>
      </c>
      <c r="H418" s="278">
        <v>390.9666666666667</v>
      </c>
      <c r="I418" s="278">
        <v>403.68333333333339</v>
      </c>
      <c r="J418" s="278">
        <v>411.66666666666669</v>
      </c>
      <c r="K418" s="276">
        <v>395.7</v>
      </c>
      <c r="L418" s="276">
        <v>375</v>
      </c>
      <c r="M418" s="276">
        <v>0.67235999999999996</v>
      </c>
    </row>
    <row r="419" spans="1:13">
      <c r="A419" s="267">
        <v>411</v>
      </c>
      <c r="B419" s="276" t="s">
        <v>510</v>
      </c>
      <c r="C419" s="277">
        <v>22.25</v>
      </c>
      <c r="D419" s="278">
        <v>22.266666666666666</v>
      </c>
      <c r="E419" s="278">
        <v>21.983333333333331</v>
      </c>
      <c r="F419" s="278">
        <v>21.716666666666665</v>
      </c>
      <c r="G419" s="278">
        <v>21.43333333333333</v>
      </c>
      <c r="H419" s="278">
        <v>22.533333333333331</v>
      </c>
      <c r="I419" s="278">
        <v>22.816666666666663</v>
      </c>
      <c r="J419" s="278">
        <v>23.083333333333332</v>
      </c>
      <c r="K419" s="276">
        <v>22.55</v>
      </c>
      <c r="L419" s="276">
        <v>22</v>
      </c>
      <c r="M419" s="276">
        <v>20.238890000000001</v>
      </c>
    </row>
    <row r="420" spans="1:13">
      <c r="A420" s="267">
        <v>412</v>
      </c>
      <c r="B420" s="276" t="s">
        <v>511</v>
      </c>
      <c r="C420" s="277">
        <v>1515.7</v>
      </c>
      <c r="D420" s="278">
        <v>1518.5666666666666</v>
      </c>
      <c r="E420" s="278">
        <v>1508.1333333333332</v>
      </c>
      <c r="F420" s="278">
        <v>1500.5666666666666</v>
      </c>
      <c r="G420" s="278">
        <v>1490.1333333333332</v>
      </c>
      <c r="H420" s="278">
        <v>1526.1333333333332</v>
      </c>
      <c r="I420" s="278">
        <v>1536.5666666666666</v>
      </c>
      <c r="J420" s="278">
        <v>1544.1333333333332</v>
      </c>
      <c r="K420" s="276">
        <v>1529</v>
      </c>
      <c r="L420" s="276">
        <v>1511</v>
      </c>
      <c r="M420" s="276">
        <v>0.14022000000000001</v>
      </c>
    </row>
    <row r="421" spans="1:13">
      <c r="A421" s="267">
        <v>413</v>
      </c>
      <c r="B421" s="276" t="s">
        <v>521</v>
      </c>
      <c r="C421" s="277">
        <v>293.05</v>
      </c>
      <c r="D421" s="278">
        <v>292.51666666666665</v>
      </c>
      <c r="E421" s="278">
        <v>289.5333333333333</v>
      </c>
      <c r="F421" s="278">
        <v>286.01666666666665</v>
      </c>
      <c r="G421" s="278">
        <v>283.0333333333333</v>
      </c>
      <c r="H421" s="278">
        <v>296.0333333333333</v>
      </c>
      <c r="I421" s="278">
        <v>299.01666666666665</v>
      </c>
      <c r="J421" s="278">
        <v>302.5333333333333</v>
      </c>
      <c r="K421" s="276">
        <v>295.5</v>
      </c>
      <c r="L421" s="276">
        <v>289</v>
      </c>
      <c r="M421" s="276">
        <v>2.6644800000000002</v>
      </c>
    </row>
    <row r="422" spans="1:13">
      <c r="A422" s="267">
        <v>414</v>
      </c>
      <c r="B422" s="276" t="s">
        <v>522</v>
      </c>
      <c r="C422" s="277">
        <v>1019.5</v>
      </c>
      <c r="D422" s="278">
        <v>1021.5166666666668</v>
      </c>
      <c r="E422" s="278">
        <v>1013.0333333333335</v>
      </c>
      <c r="F422" s="278">
        <v>1006.5666666666667</v>
      </c>
      <c r="G422" s="278">
        <v>998.08333333333348</v>
      </c>
      <c r="H422" s="278">
        <v>1027.9833333333336</v>
      </c>
      <c r="I422" s="278">
        <v>1036.4666666666669</v>
      </c>
      <c r="J422" s="278">
        <v>1042.9333333333336</v>
      </c>
      <c r="K422" s="276">
        <v>1030</v>
      </c>
      <c r="L422" s="276">
        <v>1015.05</v>
      </c>
      <c r="M422" s="276">
        <v>5.6210000000000003E-2</v>
      </c>
    </row>
    <row r="423" spans="1:13">
      <c r="A423" s="267">
        <v>415</v>
      </c>
      <c r="B423" s="276" t="s">
        <v>523</v>
      </c>
      <c r="C423" s="277">
        <v>328.65</v>
      </c>
      <c r="D423" s="278">
        <v>330.33333333333331</v>
      </c>
      <c r="E423" s="278">
        <v>322.76666666666665</v>
      </c>
      <c r="F423" s="278">
        <v>316.88333333333333</v>
      </c>
      <c r="G423" s="278">
        <v>309.31666666666666</v>
      </c>
      <c r="H423" s="278">
        <v>336.21666666666664</v>
      </c>
      <c r="I423" s="278">
        <v>343.78333333333336</v>
      </c>
      <c r="J423" s="278">
        <v>349.66666666666663</v>
      </c>
      <c r="K423" s="276">
        <v>337.9</v>
      </c>
      <c r="L423" s="276">
        <v>324.45</v>
      </c>
      <c r="M423" s="276">
        <v>1.9515</v>
      </c>
    </row>
    <row r="424" spans="1:13">
      <c r="A424" s="267">
        <v>416</v>
      </c>
      <c r="B424" s="276" t="s">
        <v>524</v>
      </c>
      <c r="C424" s="277">
        <v>6.8</v>
      </c>
      <c r="D424" s="278">
        <v>6.75</v>
      </c>
      <c r="E424" s="278">
        <v>6.55</v>
      </c>
      <c r="F424" s="278">
        <v>6.3</v>
      </c>
      <c r="G424" s="278">
        <v>6.1</v>
      </c>
      <c r="H424" s="278">
        <v>7</v>
      </c>
      <c r="I424" s="278">
        <v>7.1999999999999993</v>
      </c>
      <c r="J424" s="278">
        <v>7.45</v>
      </c>
      <c r="K424" s="276">
        <v>6.95</v>
      </c>
      <c r="L424" s="276">
        <v>6.5</v>
      </c>
      <c r="M424" s="276">
        <v>153.93532999999999</v>
      </c>
    </row>
    <row r="425" spans="1:13">
      <c r="A425" s="267">
        <v>417</v>
      </c>
      <c r="B425" s="276" t="s">
        <v>2516</v>
      </c>
      <c r="C425" s="285">
        <v>622.20000000000005</v>
      </c>
      <c r="D425" s="286">
        <v>619.06666666666672</v>
      </c>
      <c r="E425" s="286">
        <v>608.13333333333344</v>
      </c>
      <c r="F425" s="286">
        <v>594.06666666666672</v>
      </c>
      <c r="G425" s="286">
        <v>583.13333333333344</v>
      </c>
      <c r="H425" s="286">
        <v>633.13333333333344</v>
      </c>
      <c r="I425" s="286">
        <v>644.06666666666661</v>
      </c>
      <c r="J425" s="286">
        <v>658.13333333333344</v>
      </c>
      <c r="K425" s="287">
        <v>630</v>
      </c>
      <c r="L425" s="287">
        <v>605</v>
      </c>
      <c r="M425" s="287">
        <v>0.87283999999999995</v>
      </c>
    </row>
    <row r="426" spans="1:13">
      <c r="A426" s="267">
        <v>418</v>
      </c>
      <c r="B426" s="276" t="s">
        <v>527</v>
      </c>
      <c r="C426" s="276">
        <v>161.94999999999999</v>
      </c>
      <c r="D426" s="278">
        <v>163.71666666666667</v>
      </c>
      <c r="E426" s="278">
        <v>159.28333333333333</v>
      </c>
      <c r="F426" s="278">
        <v>156.61666666666667</v>
      </c>
      <c r="G426" s="278">
        <v>152.18333333333334</v>
      </c>
      <c r="H426" s="278">
        <v>166.38333333333333</v>
      </c>
      <c r="I426" s="278">
        <v>170.81666666666666</v>
      </c>
      <c r="J426" s="278">
        <v>173.48333333333332</v>
      </c>
      <c r="K426" s="276">
        <v>168.15</v>
      </c>
      <c r="L426" s="276">
        <v>161.05000000000001</v>
      </c>
      <c r="M426" s="276">
        <v>6.4457700000000004</v>
      </c>
    </row>
    <row r="427" spans="1:13">
      <c r="A427" s="267">
        <v>419</v>
      </c>
      <c r="B427" s="276" t="s">
        <v>2525</v>
      </c>
      <c r="C427" s="276">
        <v>51.45</v>
      </c>
      <c r="D427" s="278">
        <v>51.866666666666674</v>
      </c>
      <c r="E427" s="278">
        <v>50.383333333333347</v>
      </c>
      <c r="F427" s="278">
        <v>49.31666666666667</v>
      </c>
      <c r="G427" s="278">
        <v>47.833333333333343</v>
      </c>
      <c r="H427" s="278">
        <v>52.933333333333351</v>
      </c>
      <c r="I427" s="278">
        <v>54.416666666666671</v>
      </c>
      <c r="J427" s="278">
        <v>55.483333333333356</v>
      </c>
      <c r="K427" s="276">
        <v>53.35</v>
      </c>
      <c r="L427" s="276">
        <v>50.8</v>
      </c>
      <c r="M427" s="276">
        <v>91.754890000000003</v>
      </c>
    </row>
    <row r="428" spans="1:13">
      <c r="A428" s="267">
        <v>420</v>
      </c>
      <c r="B428" s="276" t="s">
        <v>175</v>
      </c>
      <c r="C428" s="276">
        <v>4984.6499999999996</v>
      </c>
      <c r="D428" s="278">
        <v>5012.9333333333334</v>
      </c>
      <c r="E428" s="278">
        <v>4903.8666666666668</v>
      </c>
      <c r="F428" s="278">
        <v>4823.083333333333</v>
      </c>
      <c r="G428" s="278">
        <v>4714.0166666666664</v>
      </c>
      <c r="H428" s="278">
        <v>5093.7166666666672</v>
      </c>
      <c r="I428" s="278">
        <v>5202.7833333333347</v>
      </c>
      <c r="J428" s="278">
        <v>5283.5666666666675</v>
      </c>
      <c r="K428" s="276">
        <v>5122</v>
      </c>
      <c r="L428" s="276">
        <v>4932.1499999999996</v>
      </c>
      <c r="M428" s="276">
        <v>2.3918300000000001</v>
      </c>
    </row>
    <row r="429" spans="1:13">
      <c r="A429" s="267">
        <v>421</v>
      </c>
      <c r="B429" s="276" t="s">
        <v>176</v>
      </c>
      <c r="C429" s="276">
        <v>857.75</v>
      </c>
      <c r="D429" s="278">
        <v>853.86666666666667</v>
      </c>
      <c r="E429" s="278">
        <v>834.88333333333333</v>
      </c>
      <c r="F429" s="278">
        <v>812.01666666666665</v>
      </c>
      <c r="G429" s="278">
        <v>793.0333333333333</v>
      </c>
      <c r="H429" s="278">
        <v>876.73333333333335</v>
      </c>
      <c r="I429" s="278">
        <v>895.7166666666667</v>
      </c>
      <c r="J429" s="278">
        <v>918.58333333333337</v>
      </c>
      <c r="K429" s="276">
        <v>872.85</v>
      </c>
      <c r="L429" s="276">
        <v>831</v>
      </c>
      <c r="M429" s="276">
        <v>47.651670000000003</v>
      </c>
    </row>
    <row r="430" spans="1:13">
      <c r="A430" s="267">
        <v>422</v>
      </c>
      <c r="B430" s="276" t="s">
        <v>177</v>
      </c>
      <c r="C430" s="276">
        <v>597.5</v>
      </c>
      <c r="D430" s="278">
        <v>611.2166666666667</v>
      </c>
      <c r="E430" s="278">
        <v>580.28333333333342</v>
      </c>
      <c r="F430" s="278">
        <v>563.06666666666672</v>
      </c>
      <c r="G430" s="278">
        <v>532.13333333333344</v>
      </c>
      <c r="H430" s="278">
        <v>628.43333333333339</v>
      </c>
      <c r="I430" s="278">
        <v>659.36666666666679</v>
      </c>
      <c r="J430" s="278">
        <v>676.58333333333337</v>
      </c>
      <c r="K430" s="276">
        <v>642.15</v>
      </c>
      <c r="L430" s="276">
        <v>594</v>
      </c>
      <c r="M430" s="276">
        <v>8.8899899999999992</v>
      </c>
    </row>
    <row r="431" spans="1:13">
      <c r="A431" s="267">
        <v>423</v>
      </c>
      <c r="B431" s="276" t="s">
        <v>525</v>
      </c>
      <c r="C431" s="276">
        <v>85.4</v>
      </c>
      <c r="D431" s="278">
        <v>85.75</v>
      </c>
      <c r="E431" s="278">
        <v>84.6</v>
      </c>
      <c r="F431" s="278">
        <v>83.8</v>
      </c>
      <c r="G431" s="278">
        <v>82.649999999999991</v>
      </c>
      <c r="H431" s="278">
        <v>86.55</v>
      </c>
      <c r="I431" s="278">
        <v>87.7</v>
      </c>
      <c r="J431" s="278">
        <v>88.5</v>
      </c>
      <c r="K431" s="276">
        <v>86.9</v>
      </c>
      <c r="L431" s="276">
        <v>84.95</v>
      </c>
      <c r="M431" s="276">
        <v>1.2281599999999999</v>
      </c>
    </row>
    <row r="432" spans="1:13">
      <c r="A432" s="267">
        <v>425</v>
      </c>
      <c r="B432" s="276" t="s">
        <v>526</v>
      </c>
      <c r="C432" s="276">
        <v>450.3</v>
      </c>
      <c r="D432" s="278">
        <v>450.7</v>
      </c>
      <c r="E432" s="278">
        <v>447.9</v>
      </c>
      <c r="F432" s="278">
        <v>445.5</v>
      </c>
      <c r="G432" s="278">
        <v>442.7</v>
      </c>
      <c r="H432" s="278">
        <v>453.09999999999997</v>
      </c>
      <c r="I432" s="278">
        <v>455.90000000000003</v>
      </c>
      <c r="J432" s="278">
        <v>458.29999999999995</v>
      </c>
      <c r="K432" s="276">
        <v>453.5</v>
      </c>
      <c r="L432" s="276">
        <v>448.3</v>
      </c>
      <c r="M432" s="276">
        <v>0.88966999999999996</v>
      </c>
    </row>
    <row r="433" spans="1:13">
      <c r="A433" s="267">
        <v>426</v>
      </c>
      <c r="B433" s="276" t="s">
        <v>3387</v>
      </c>
      <c r="C433" s="276">
        <v>271.64999999999998</v>
      </c>
      <c r="D433" s="278">
        <v>273.26666666666665</v>
      </c>
      <c r="E433" s="278">
        <v>268.38333333333333</v>
      </c>
      <c r="F433" s="278">
        <v>265.11666666666667</v>
      </c>
      <c r="G433" s="278">
        <v>260.23333333333335</v>
      </c>
      <c r="H433" s="278">
        <v>276.5333333333333</v>
      </c>
      <c r="I433" s="278">
        <v>281.41666666666663</v>
      </c>
      <c r="J433" s="278">
        <v>284.68333333333328</v>
      </c>
      <c r="K433" s="276">
        <v>278.14999999999998</v>
      </c>
      <c r="L433" s="276">
        <v>270</v>
      </c>
      <c r="M433" s="276">
        <v>2.2987000000000002</v>
      </c>
    </row>
    <row r="434" spans="1:13">
      <c r="A434" s="267">
        <v>427</v>
      </c>
      <c r="B434" s="276" t="s">
        <v>529</v>
      </c>
      <c r="C434" s="276">
        <v>1571.25</v>
      </c>
      <c r="D434" s="278">
        <v>1562.0333333333335</v>
      </c>
      <c r="E434" s="278">
        <v>1539.5166666666671</v>
      </c>
      <c r="F434" s="278">
        <v>1507.7833333333335</v>
      </c>
      <c r="G434" s="278">
        <v>1485.2666666666671</v>
      </c>
      <c r="H434" s="278">
        <v>1593.7666666666671</v>
      </c>
      <c r="I434" s="278">
        <v>1616.2833333333335</v>
      </c>
      <c r="J434" s="278">
        <v>1648.0166666666671</v>
      </c>
      <c r="K434" s="276">
        <v>1584.55</v>
      </c>
      <c r="L434" s="276">
        <v>1530.3</v>
      </c>
      <c r="M434" s="276">
        <v>0.14987</v>
      </c>
    </row>
    <row r="435" spans="1:13">
      <c r="A435" s="267">
        <v>428</v>
      </c>
      <c r="B435" s="276" t="s">
        <v>530</v>
      </c>
      <c r="C435" s="276">
        <v>457.2</v>
      </c>
      <c r="D435" s="278">
        <v>462.43333333333339</v>
      </c>
      <c r="E435" s="278">
        <v>449.86666666666679</v>
      </c>
      <c r="F435" s="278">
        <v>442.53333333333342</v>
      </c>
      <c r="G435" s="278">
        <v>429.96666666666681</v>
      </c>
      <c r="H435" s="278">
        <v>469.76666666666677</v>
      </c>
      <c r="I435" s="278">
        <v>482.33333333333337</v>
      </c>
      <c r="J435" s="278">
        <v>489.66666666666674</v>
      </c>
      <c r="K435" s="276">
        <v>475</v>
      </c>
      <c r="L435" s="276">
        <v>455.1</v>
      </c>
      <c r="M435" s="276">
        <v>0.62738000000000005</v>
      </c>
    </row>
    <row r="436" spans="1:13">
      <c r="A436" s="267">
        <v>429</v>
      </c>
      <c r="B436" s="276" t="s">
        <v>178</v>
      </c>
      <c r="C436" s="276">
        <v>490.9</v>
      </c>
      <c r="D436" s="278">
        <v>498.05</v>
      </c>
      <c r="E436" s="278">
        <v>481.85</v>
      </c>
      <c r="F436" s="278">
        <v>472.8</v>
      </c>
      <c r="G436" s="278">
        <v>456.6</v>
      </c>
      <c r="H436" s="278">
        <v>507.1</v>
      </c>
      <c r="I436" s="278">
        <v>523.29999999999995</v>
      </c>
      <c r="J436" s="278">
        <v>532.35</v>
      </c>
      <c r="K436" s="276">
        <v>514.25</v>
      </c>
      <c r="L436" s="276">
        <v>489</v>
      </c>
      <c r="M436" s="276">
        <v>127.67337999999999</v>
      </c>
    </row>
    <row r="437" spans="1:13">
      <c r="A437" s="267">
        <v>430</v>
      </c>
      <c r="B437" s="276" t="s">
        <v>531</v>
      </c>
      <c r="C437" s="276">
        <v>265.95</v>
      </c>
      <c r="D437" s="278">
        <v>266.26666666666665</v>
      </c>
      <c r="E437" s="278">
        <v>263.73333333333329</v>
      </c>
      <c r="F437" s="278">
        <v>261.51666666666665</v>
      </c>
      <c r="G437" s="278">
        <v>258.98333333333329</v>
      </c>
      <c r="H437" s="278">
        <v>268.48333333333329</v>
      </c>
      <c r="I437" s="278">
        <v>271.01666666666659</v>
      </c>
      <c r="J437" s="278">
        <v>273.23333333333329</v>
      </c>
      <c r="K437" s="276">
        <v>268.8</v>
      </c>
      <c r="L437" s="276">
        <v>264.05</v>
      </c>
      <c r="M437" s="276">
        <v>2.0513300000000001</v>
      </c>
    </row>
    <row r="438" spans="1:13">
      <c r="A438" s="267">
        <v>431</v>
      </c>
      <c r="B438" s="276" t="s">
        <v>179</v>
      </c>
      <c r="C438" s="276">
        <v>440</v>
      </c>
      <c r="D438" s="278">
        <v>440.06666666666666</v>
      </c>
      <c r="E438" s="278">
        <v>433.73333333333335</v>
      </c>
      <c r="F438" s="278">
        <v>427.4666666666667</v>
      </c>
      <c r="G438" s="278">
        <v>421.13333333333338</v>
      </c>
      <c r="H438" s="278">
        <v>446.33333333333331</v>
      </c>
      <c r="I438" s="278">
        <v>452.66666666666669</v>
      </c>
      <c r="J438" s="278">
        <v>458.93333333333328</v>
      </c>
      <c r="K438" s="276">
        <v>446.4</v>
      </c>
      <c r="L438" s="276">
        <v>433.8</v>
      </c>
      <c r="M438" s="276">
        <v>12.013719999999999</v>
      </c>
    </row>
    <row r="439" spans="1:13">
      <c r="A439" s="267">
        <v>432</v>
      </c>
      <c r="B439" s="276" t="s">
        <v>532</v>
      </c>
      <c r="C439" s="276">
        <v>193.3</v>
      </c>
      <c r="D439" s="278">
        <v>194.31666666666669</v>
      </c>
      <c r="E439" s="278">
        <v>190.68333333333339</v>
      </c>
      <c r="F439" s="278">
        <v>188.06666666666669</v>
      </c>
      <c r="G439" s="278">
        <v>184.43333333333339</v>
      </c>
      <c r="H439" s="278">
        <v>196.93333333333339</v>
      </c>
      <c r="I439" s="278">
        <v>200.56666666666666</v>
      </c>
      <c r="J439" s="278">
        <v>203.18333333333339</v>
      </c>
      <c r="K439" s="276">
        <v>197.95</v>
      </c>
      <c r="L439" s="276">
        <v>191.7</v>
      </c>
      <c r="M439" s="276">
        <v>1.3806099999999999</v>
      </c>
    </row>
    <row r="440" spans="1:13">
      <c r="A440" s="267">
        <v>433</v>
      </c>
      <c r="B440" s="276" t="s">
        <v>533</v>
      </c>
      <c r="C440" s="276">
        <v>1439.95</v>
      </c>
      <c r="D440" s="278">
        <v>1439.4833333333336</v>
      </c>
      <c r="E440" s="278">
        <v>1422.8666666666672</v>
      </c>
      <c r="F440" s="278">
        <v>1405.7833333333338</v>
      </c>
      <c r="G440" s="278">
        <v>1389.1666666666674</v>
      </c>
      <c r="H440" s="278">
        <v>1456.5666666666671</v>
      </c>
      <c r="I440" s="278">
        <v>1473.1833333333334</v>
      </c>
      <c r="J440" s="278">
        <v>1490.2666666666669</v>
      </c>
      <c r="K440" s="276">
        <v>1456.1</v>
      </c>
      <c r="L440" s="276">
        <v>1422.4</v>
      </c>
      <c r="M440" s="276">
        <v>0.38950000000000001</v>
      </c>
    </row>
    <row r="441" spans="1:13">
      <c r="A441" s="267">
        <v>434</v>
      </c>
      <c r="B441" s="276" t="s">
        <v>534</v>
      </c>
      <c r="C441" s="276">
        <v>3</v>
      </c>
      <c r="D441" s="278">
        <v>3.0333333333333337</v>
      </c>
      <c r="E441" s="278">
        <v>2.9166666666666674</v>
      </c>
      <c r="F441" s="278">
        <v>2.8333333333333339</v>
      </c>
      <c r="G441" s="278">
        <v>2.7166666666666677</v>
      </c>
      <c r="H441" s="278">
        <v>3.1166666666666671</v>
      </c>
      <c r="I441" s="278">
        <v>3.2333333333333334</v>
      </c>
      <c r="J441" s="278">
        <v>3.3166666666666669</v>
      </c>
      <c r="K441" s="276">
        <v>3.15</v>
      </c>
      <c r="L441" s="276">
        <v>2.95</v>
      </c>
      <c r="M441" s="276">
        <v>103.10341</v>
      </c>
    </row>
    <row r="442" spans="1:13">
      <c r="A442" s="267">
        <v>435</v>
      </c>
      <c r="B442" s="276" t="s">
        <v>535</v>
      </c>
      <c r="C442" s="276">
        <v>132.5</v>
      </c>
      <c r="D442" s="278">
        <v>133.41666666666666</v>
      </c>
      <c r="E442" s="278">
        <v>130.43333333333331</v>
      </c>
      <c r="F442" s="278">
        <v>128.36666666666665</v>
      </c>
      <c r="G442" s="278">
        <v>125.3833333333333</v>
      </c>
      <c r="H442" s="278">
        <v>135.48333333333332</v>
      </c>
      <c r="I442" s="278">
        <v>138.46666666666667</v>
      </c>
      <c r="J442" s="278">
        <v>140.53333333333333</v>
      </c>
      <c r="K442" s="276">
        <v>136.4</v>
      </c>
      <c r="L442" s="276">
        <v>131.35</v>
      </c>
      <c r="M442" s="276">
        <v>1.4247799999999999</v>
      </c>
    </row>
    <row r="443" spans="1:13">
      <c r="A443" s="267">
        <v>436</v>
      </c>
      <c r="B443" s="276" t="s">
        <v>2593</v>
      </c>
      <c r="C443" s="276">
        <v>221.4</v>
      </c>
      <c r="D443" s="278">
        <v>220.33333333333334</v>
      </c>
      <c r="E443" s="278">
        <v>216.36666666666667</v>
      </c>
      <c r="F443" s="278">
        <v>211.33333333333334</v>
      </c>
      <c r="G443" s="278">
        <v>207.36666666666667</v>
      </c>
      <c r="H443" s="278">
        <v>225.36666666666667</v>
      </c>
      <c r="I443" s="278">
        <v>229.33333333333331</v>
      </c>
      <c r="J443" s="278">
        <v>234.36666666666667</v>
      </c>
      <c r="K443" s="276">
        <v>224.3</v>
      </c>
      <c r="L443" s="276">
        <v>215.3</v>
      </c>
      <c r="M443" s="276">
        <v>0.95796000000000003</v>
      </c>
    </row>
    <row r="444" spans="1:13">
      <c r="A444" s="267">
        <v>437</v>
      </c>
      <c r="B444" s="276" t="s">
        <v>536</v>
      </c>
      <c r="C444" s="276">
        <v>823.75</v>
      </c>
      <c r="D444" s="278">
        <v>832.36666666666679</v>
      </c>
      <c r="E444" s="278">
        <v>813.3333333333336</v>
      </c>
      <c r="F444" s="278">
        <v>802.91666666666686</v>
      </c>
      <c r="G444" s="278">
        <v>783.88333333333367</v>
      </c>
      <c r="H444" s="278">
        <v>842.78333333333353</v>
      </c>
      <c r="I444" s="278">
        <v>861.81666666666683</v>
      </c>
      <c r="J444" s="278">
        <v>872.23333333333346</v>
      </c>
      <c r="K444" s="276">
        <v>851.4</v>
      </c>
      <c r="L444" s="276">
        <v>821.95</v>
      </c>
      <c r="M444" s="276">
        <v>0.67640999999999996</v>
      </c>
    </row>
    <row r="445" spans="1:13">
      <c r="A445" s="267">
        <v>438</v>
      </c>
      <c r="B445" s="276" t="s">
        <v>282</v>
      </c>
      <c r="C445" s="276">
        <v>544.79999999999995</v>
      </c>
      <c r="D445" s="278">
        <v>543.1</v>
      </c>
      <c r="E445" s="278">
        <v>539.20000000000005</v>
      </c>
      <c r="F445" s="278">
        <v>533.6</v>
      </c>
      <c r="G445" s="278">
        <v>529.70000000000005</v>
      </c>
      <c r="H445" s="278">
        <v>548.70000000000005</v>
      </c>
      <c r="I445" s="278">
        <v>552.59999999999991</v>
      </c>
      <c r="J445" s="278">
        <v>558.20000000000005</v>
      </c>
      <c r="K445" s="276">
        <v>547</v>
      </c>
      <c r="L445" s="276">
        <v>537.5</v>
      </c>
      <c r="M445" s="276">
        <v>5.2205500000000002</v>
      </c>
    </row>
    <row r="446" spans="1:13">
      <c r="A446" s="267">
        <v>439</v>
      </c>
      <c r="B446" s="276" t="s">
        <v>542</v>
      </c>
      <c r="C446" s="276">
        <v>41.2</v>
      </c>
      <c r="D446" s="278">
        <v>41.166666666666664</v>
      </c>
      <c r="E446" s="278">
        <v>40.533333333333331</v>
      </c>
      <c r="F446" s="278">
        <v>39.866666666666667</v>
      </c>
      <c r="G446" s="278">
        <v>39.233333333333334</v>
      </c>
      <c r="H446" s="278">
        <v>41.833333333333329</v>
      </c>
      <c r="I446" s="278">
        <v>42.466666666666669</v>
      </c>
      <c r="J446" s="278">
        <v>43.133333333333326</v>
      </c>
      <c r="K446" s="276">
        <v>41.8</v>
      </c>
      <c r="L446" s="276">
        <v>40.5</v>
      </c>
      <c r="M446" s="276">
        <v>3.8831500000000001</v>
      </c>
    </row>
    <row r="447" spans="1:13">
      <c r="A447" s="267">
        <v>440</v>
      </c>
      <c r="B447" s="276" t="s">
        <v>2608</v>
      </c>
      <c r="C447" s="276">
        <v>10333.6</v>
      </c>
      <c r="D447" s="278">
        <v>10378.199999999999</v>
      </c>
      <c r="E447" s="278">
        <v>10106.399999999998</v>
      </c>
      <c r="F447" s="278">
        <v>9879.1999999999989</v>
      </c>
      <c r="G447" s="278">
        <v>9607.3999999999978</v>
      </c>
      <c r="H447" s="278">
        <v>10605.399999999998</v>
      </c>
      <c r="I447" s="278">
        <v>10877.199999999997</v>
      </c>
      <c r="J447" s="278">
        <v>11104.399999999998</v>
      </c>
      <c r="K447" s="276">
        <v>10650</v>
      </c>
      <c r="L447" s="276">
        <v>10151</v>
      </c>
      <c r="M447" s="276">
        <v>1.438E-2</v>
      </c>
    </row>
    <row r="448" spans="1:13">
      <c r="A448" s="267">
        <v>441</v>
      </c>
      <c r="B448" s="276" t="s">
        <v>2613</v>
      </c>
      <c r="C448" s="276">
        <v>1055.45</v>
      </c>
      <c r="D448" s="278">
        <v>1041.5</v>
      </c>
      <c r="E448" s="278">
        <v>1018.95</v>
      </c>
      <c r="F448" s="278">
        <v>982.45</v>
      </c>
      <c r="G448" s="278">
        <v>959.90000000000009</v>
      </c>
      <c r="H448" s="278">
        <v>1078</v>
      </c>
      <c r="I448" s="278">
        <v>1100.5500000000002</v>
      </c>
      <c r="J448" s="278">
        <v>1137.05</v>
      </c>
      <c r="K448" s="276">
        <v>1064.05</v>
      </c>
      <c r="L448" s="276">
        <v>1005</v>
      </c>
      <c r="M448" s="276">
        <v>1.54098</v>
      </c>
    </row>
    <row r="449" spans="1:13">
      <c r="A449" s="267">
        <v>442</v>
      </c>
      <c r="B449" s="276" t="s">
        <v>3464</v>
      </c>
      <c r="C449" s="276">
        <v>498.4</v>
      </c>
      <c r="D449" s="278">
        <v>502.3</v>
      </c>
      <c r="E449" s="278">
        <v>491.1</v>
      </c>
      <c r="F449" s="278">
        <v>483.8</v>
      </c>
      <c r="G449" s="278">
        <v>472.6</v>
      </c>
      <c r="H449" s="278">
        <v>509.6</v>
      </c>
      <c r="I449" s="278">
        <v>520.79999999999995</v>
      </c>
      <c r="J449" s="278">
        <v>528.1</v>
      </c>
      <c r="K449" s="276">
        <v>513.5</v>
      </c>
      <c r="L449" s="276">
        <v>495</v>
      </c>
      <c r="M449" s="276">
        <v>32.55303</v>
      </c>
    </row>
    <row r="450" spans="1:13">
      <c r="A450" s="267">
        <v>443</v>
      </c>
      <c r="B450" s="276" t="s">
        <v>182</v>
      </c>
      <c r="C450" s="276">
        <v>1464.6</v>
      </c>
      <c r="D450" s="278">
        <v>1486.3500000000001</v>
      </c>
      <c r="E450" s="278">
        <v>1433.2500000000002</v>
      </c>
      <c r="F450" s="278">
        <v>1401.9</v>
      </c>
      <c r="G450" s="278">
        <v>1348.8000000000002</v>
      </c>
      <c r="H450" s="278">
        <v>1517.7000000000003</v>
      </c>
      <c r="I450" s="278">
        <v>1570.8000000000002</v>
      </c>
      <c r="J450" s="278">
        <v>1602.1500000000003</v>
      </c>
      <c r="K450" s="276">
        <v>1539.45</v>
      </c>
      <c r="L450" s="276">
        <v>1455</v>
      </c>
      <c r="M450" s="276">
        <v>4.1878299999999999</v>
      </c>
    </row>
    <row r="451" spans="1:13">
      <c r="A451" s="267">
        <v>444</v>
      </c>
      <c r="B451" s="276" t="s">
        <v>543</v>
      </c>
      <c r="C451" s="276">
        <v>867.8</v>
      </c>
      <c r="D451" s="278">
        <v>862.98333333333323</v>
      </c>
      <c r="E451" s="278">
        <v>854.71666666666647</v>
      </c>
      <c r="F451" s="278">
        <v>841.63333333333321</v>
      </c>
      <c r="G451" s="278">
        <v>833.36666666666645</v>
      </c>
      <c r="H451" s="278">
        <v>876.06666666666649</v>
      </c>
      <c r="I451" s="278">
        <v>884.33333333333314</v>
      </c>
      <c r="J451" s="278">
        <v>897.41666666666652</v>
      </c>
      <c r="K451" s="276">
        <v>871.25</v>
      </c>
      <c r="L451" s="276">
        <v>849.9</v>
      </c>
      <c r="M451" s="276">
        <v>0.37668000000000001</v>
      </c>
    </row>
    <row r="452" spans="1:13">
      <c r="A452" s="267">
        <v>445</v>
      </c>
      <c r="B452" s="276" t="s">
        <v>183</v>
      </c>
      <c r="C452" s="276">
        <v>146</v>
      </c>
      <c r="D452" s="278">
        <v>145.15</v>
      </c>
      <c r="E452" s="278">
        <v>143.60000000000002</v>
      </c>
      <c r="F452" s="278">
        <v>141.20000000000002</v>
      </c>
      <c r="G452" s="278">
        <v>139.65000000000003</v>
      </c>
      <c r="H452" s="278">
        <v>147.55000000000001</v>
      </c>
      <c r="I452" s="278">
        <v>149.10000000000002</v>
      </c>
      <c r="J452" s="278">
        <v>151.5</v>
      </c>
      <c r="K452" s="276">
        <v>146.69999999999999</v>
      </c>
      <c r="L452" s="276">
        <v>142.75</v>
      </c>
      <c r="M452" s="276">
        <v>687.94368999999995</v>
      </c>
    </row>
    <row r="453" spans="1:13">
      <c r="A453" s="267">
        <v>446</v>
      </c>
      <c r="B453" s="276" t="s">
        <v>184</v>
      </c>
      <c r="C453" s="276">
        <v>57.65</v>
      </c>
      <c r="D453" s="278">
        <v>58.083333333333336</v>
      </c>
      <c r="E453" s="278">
        <v>56.766666666666673</v>
      </c>
      <c r="F453" s="278">
        <v>55.88333333333334</v>
      </c>
      <c r="G453" s="278">
        <v>54.566666666666677</v>
      </c>
      <c r="H453" s="278">
        <v>58.966666666666669</v>
      </c>
      <c r="I453" s="278">
        <v>60.283333333333331</v>
      </c>
      <c r="J453" s="278">
        <v>61.166666666666664</v>
      </c>
      <c r="K453" s="276">
        <v>59.4</v>
      </c>
      <c r="L453" s="276">
        <v>57.2</v>
      </c>
      <c r="M453" s="276">
        <v>73.038700000000006</v>
      </c>
    </row>
    <row r="454" spans="1:13">
      <c r="A454" s="267">
        <v>447</v>
      </c>
      <c r="B454" s="276" t="s">
        <v>185</v>
      </c>
      <c r="C454" s="276">
        <v>56.7</v>
      </c>
      <c r="D454" s="278">
        <v>56.266666666666673</v>
      </c>
      <c r="E454" s="278">
        <v>55.433333333333344</v>
      </c>
      <c r="F454" s="278">
        <v>54.166666666666671</v>
      </c>
      <c r="G454" s="278">
        <v>53.333333333333343</v>
      </c>
      <c r="H454" s="278">
        <v>57.533333333333346</v>
      </c>
      <c r="I454" s="278">
        <v>58.366666666666674</v>
      </c>
      <c r="J454" s="278">
        <v>59.633333333333347</v>
      </c>
      <c r="K454" s="276">
        <v>57.1</v>
      </c>
      <c r="L454" s="276">
        <v>55</v>
      </c>
      <c r="M454" s="276">
        <v>238.78926999999999</v>
      </c>
    </row>
    <row r="455" spans="1:13">
      <c r="A455" s="267">
        <v>448</v>
      </c>
      <c r="B455" s="276" t="s">
        <v>186</v>
      </c>
      <c r="C455" s="276">
        <v>441.9</v>
      </c>
      <c r="D455" s="278">
        <v>443.56666666666666</v>
      </c>
      <c r="E455" s="278">
        <v>433.88333333333333</v>
      </c>
      <c r="F455" s="278">
        <v>425.86666666666667</v>
      </c>
      <c r="G455" s="278">
        <v>416.18333333333334</v>
      </c>
      <c r="H455" s="278">
        <v>451.58333333333331</v>
      </c>
      <c r="I455" s="278">
        <v>461.26666666666659</v>
      </c>
      <c r="J455" s="278">
        <v>469.2833333333333</v>
      </c>
      <c r="K455" s="276">
        <v>453.25</v>
      </c>
      <c r="L455" s="276">
        <v>435.55</v>
      </c>
      <c r="M455" s="276">
        <v>262.00240000000002</v>
      </c>
    </row>
    <row r="456" spans="1:13">
      <c r="A456" s="267">
        <v>449</v>
      </c>
      <c r="B456" s="276" t="s">
        <v>2624</v>
      </c>
      <c r="C456" s="276">
        <v>26.55</v>
      </c>
      <c r="D456" s="278">
        <v>26.7</v>
      </c>
      <c r="E456" s="278">
        <v>26.15</v>
      </c>
      <c r="F456" s="278">
        <v>25.75</v>
      </c>
      <c r="G456" s="278">
        <v>25.2</v>
      </c>
      <c r="H456" s="278">
        <v>27.099999999999998</v>
      </c>
      <c r="I456" s="278">
        <v>27.650000000000002</v>
      </c>
      <c r="J456" s="278">
        <v>28.049999999999997</v>
      </c>
      <c r="K456" s="276">
        <v>27.25</v>
      </c>
      <c r="L456" s="276">
        <v>26.3</v>
      </c>
      <c r="M456" s="276">
        <v>54.718580000000003</v>
      </c>
    </row>
    <row r="457" spans="1:13">
      <c r="A457" s="267">
        <v>450</v>
      </c>
      <c r="B457" s="276" t="s">
        <v>537</v>
      </c>
      <c r="C457" s="276">
        <v>789.95</v>
      </c>
      <c r="D457" s="278">
        <v>791.31666666666661</v>
      </c>
      <c r="E457" s="278">
        <v>779.63333333333321</v>
      </c>
      <c r="F457" s="278">
        <v>769.31666666666661</v>
      </c>
      <c r="G457" s="278">
        <v>757.63333333333321</v>
      </c>
      <c r="H457" s="278">
        <v>801.63333333333321</v>
      </c>
      <c r="I457" s="278">
        <v>813.31666666666661</v>
      </c>
      <c r="J457" s="278">
        <v>823.63333333333321</v>
      </c>
      <c r="K457" s="276">
        <v>803</v>
      </c>
      <c r="L457" s="276">
        <v>781</v>
      </c>
      <c r="M457" s="276">
        <v>9.3670000000000003E-2</v>
      </c>
    </row>
    <row r="458" spans="1:13">
      <c r="A458" s="267">
        <v>451</v>
      </c>
      <c r="B458" s="276" t="s">
        <v>538</v>
      </c>
      <c r="C458" s="276">
        <v>407.35</v>
      </c>
      <c r="D458" s="278">
        <v>401.98333333333335</v>
      </c>
      <c r="E458" s="278">
        <v>385.36666666666667</v>
      </c>
      <c r="F458" s="278">
        <v>363.38333333333333</v>
      </c>
      <c r="G458" s="278">
        <v>346.76666666666665</v>
      </c>
      <c r="H458" s="278">
        <v>423.9666666666667</v>
      </c>
      <c r="I458" s="278">
        <v>440.58333333333337</v>
      </c>
      <c r="J458" s="278">
        <v>462.56666666666672</v>
      </c>
      <c r="K458" s="276">
        <v>418.6</v>
      </c>
      <c r="L458" s="276">
        <v>380</v>
      </c>
      <c r="M458" s="276">
        <v>0.48349999999999999</v>
      </c>
    </row>
    <row r="459" spans="1:13">
      <c r="A459" s="267">
        <v>452</v>
      </c>
      <c r="B459" s="276" t="s">
        <v>187</v>
      </c>
      <c r="C459" s="276">
        <v>2649.6</v>
      </c>
      <c r="D459" s="278">
        <v>2667.0333333333333</v>
      </c>
      <c r="E459" s="278">
        <v>2620.9166666666665</v>
      </c>
      <c r="F459" s="278">
        <v>2592.2333333333331</v>
      </c>
      <c r="G459" s="278">
        <v>2546.1166666666663</v>
      </c>
      <c r="H459" s="278">
        <v>2695.7166666666667</v>
      </c>
      <c r="I459" s="278">
        <v>2741.8333333333335</v>
      </c>
      <c r="J459" s="278">
        <v>2770.5166666666669</v>
      </c>
      <c r="K459" s="276">
        <v>2713.15</v>
      </c>
      <c r="L459" s="276">
        <v>2638.35</v>
      </c>
      <c r="M459" s="276">
        <v>47.600200000000001</v>
      </c>
    </row>
    <row r="460" spans="1:13">
      <c r="A460" s="267">
        <v>453</v>
      </c>
      <c r="B460" s="276" t="s">
        <v>544</v>
      </c>
      <c r="C460" s="276">
        <v>2411.5</v>
      </c>
      <c r="D460" s="278">
        <v>2410.8333333333335</v>
      </c>
      <c r="E460" s="278">
        <v>2327.166666666667</v>
      </c>
      <c r="F460" s="278">
        <v>2242.8333333333335</v>
      </c>
      <c r="G460" s="278">
        <v>2159.166666666667</v>
      </c>
      <c r="H460" s="278">
        <v>2495.166666666667</v>
      </c>
      <c r="I460" s="278">
        <v>2578.8333333333339</v>
      </c>
      <c r="J460" s="278">
        <v>2663.166666666667</v>
      </c>
      <c r="K460" s="276">
        <v>2494.5</v>
      </c>
      <c r="L460" s="276">
        <v>2326.5</v>
      </c>
      <c r="M460" s="276">
        <v>0.46494999999999997</v>
      </c>
    </row>
    <row r="461" spans="1:13">
      <c r="A461" s="267">
        <v>454</v>
      </c>
      <c r="B461" s="276" t="s">
        <v>188</v>
      </c>
      <c r="C461" s="276">
        <v>821.3</v>
      </c>
      <c r="D461" s="278">
        <v>837.4666666666667</v>
      </c>
      <c r="E461" s="278">
        <v>802.93333333333339</v>
      </c>
      <c r="F461" s="278">
        <v>784.56666666666672</v>
      </c>
      <c r="G461" s="278">
        <v>750.03333333333342</v>
      </c>
      <c r="H461" s="278">
        <v>855.83333333333337</v>
      </c>
      <c r="I461" s="278">
        <v>890.36666666666667</v>
      </c>
      <c r="J461" s="278">
        <v>908.73333333333335</v>
      </c>
      <c r="K461" s="276">
        <v>872</v>
      </c>
      <c r="L461" s="276">
        <v>819.1</v>
      </c>
      <c r="M461" s="276">
        <v>68.893829999999994</v>
      </c>
    </row>
    <row r="462" spans="1:13">
      <c r="A462" s="267">
        <v>455</v>
      </c>
      <c r="B462" s="276" t="s">
        <v>546</v>
      </c>
      <c r="C462" s="276">
        <v>772.45</v>
      </c>
      <c r="D462" s="278">
        <v>775.83333333333337</v>
      </c>
      <c r="E462" s="278">
        <v>766.7166666666667</v>
      </c>
      <c r="F462" s="278">
        <v>760.98333333333335</v>
      </c>
      <c r="G462" s="278">
        <v>751.86666666666667</v>
      </c>
      <c r="H462" s="278">
        <v>781.56666666666672</v>
      </c>
      <c r="I462" s="278">
        <v>790.68333333333328</v>
      </c>
      <c r="J462" s="278">
        <v>796.41666666666674</v>
      </c>
      <c r="K462" s="276">
        <v>784.95</v>
      </c>
      <c r="L462" s="276">
        <v>770.1</v>
      </c>
      <c r="M462" s="276">
        <v>0.19034999999999999</v>
      </c>
    </row>
    <row r="463" spans="1:13">
      <c r="A463" s="267">
        <v>456</v>
      </c>
      <c r="B463" s="276" t="s">
        <v>547</v>
      </c>
      <c r="C463" s="276">
        <v>1040.05</v>
      </c>
      <c r="D463" s="278">
        <v>1069.45</v>
      </c>
      <c r="E463" s="278">
        <v>997.90000000000009</v>
      </c>
      <c r="F463" s="278">
        <v>955.75</v>
      </c>
      <c r="G463" s="278">
        <v>884.2</v>
      </c>
      <c r="H463" s="278">
        <v>1111.6000000000001</v>
      </c>
      <c r="I463" s="278">
        <v>1183.1499999999999</v>
      </c>
      <c r="J463" s="278">
        <v>1225.3000000000002</v>
      </c>
      <c r="K463" s="276">
        <v>1141</v>
      </c>
      <c r="L463" s="276">
        <v>1027.3</v>
      </c>
      <c r="M463" s="276">
        <v>1.9962</v>
      </c>
    </row>
    <row r="464" spans="1:13">
      <c r="A464" s="267">
        <v>457</v>
      </c>
      <c r="B464" s="276" t="s">
        <v>552</v>
      </c>
      <c r="C464" s="276">
        <v>703.35</v>
      </c>
      <c r="D464" s="278">
        <v>699.44999999999993</v>
      </c>
      <c r="E464" s="278">
        <v>688.89999999999986</v>
      </c>
      <c r="F464" s="278">
        <v>674.44999999999993</v>
      </c>
      <c r="G464" s="278">
        <v>663.89999999999986</v>
      </c>
      <c r="H464" s="278">
        <v>713.89999999999986</v>
      </c>
      <c r="I464" s="278">
        <v>724.44999999999982</v>
      </c>
      <c r="J464" s="278">
        <v>738.89999999999986</v>
      </c>
      <c r="K464" s="276">
        <v>710</v>
      </c>
      <c r="L464" s="276">
        <v>685</v>
      </c>
      <c r="M464" s="276">
        <v>0.94357000000000002</v>
      </c>
    </row>
    <row r="465" spans="1:13">
      <c r="A465" s="267">
        <v>458</v>
      </c>
      <c r="B465" s="276" t="s">
        <v>548</v>
      </c>
      <c r="C465" s="276">
        <v>40.200000000000003</v>
      </c>
      <c r="D465" s="278">
        <v>40.06666666666667</v>
      </c>
      <c r="E465" s="278">
        <v>39.63333333333334</v>
      </c>
      <c r="F465" s="278">
        <v>39.06666666666667</v>
      </c>
      <c r="G465" s="278">
        <v>38.63333333333334</v>
      </c>
      <c r="H465" s="278">
        <v>40.63333333333334</v>
      </c>
      <c r="I465" s="278">
        <v>41.066666666666663</v>
      </c>
      <c r="J465" s="278">
        <v>41.63333333333334</v>
      </c>
      <c r="K465" s="276">
        <v>40.5</v>
      </c>
      <c r="L465" s="276">
        <v>39.5</v>
      </c>
      <c r="M465" s="276">
        <v>6.2092599999999996</v>
      </c>
    </row>
    <row r="466" spans="1:13">
      <c r="A466" s="267">
        <v>459</v>
      </c>
      <c r="B466" s="276" t="s">
        <v>549</v>
      </c>
      <c r="C466" s="276">
        <v>1116.05</v>
      </c>
      <c r="D466" s="278">
        <v>1112.0166666666667</v>
      </c>
      <c r="E466" s="278">
        <v>1100.0833333333333</v>
      </c>
      <c r="F466" s="278">
        <v>1084.1166666666666</v>
      </c>
      <c r="G466" s="278">
        <v>1072.1833333333332</v>
      </c>
      <c r="H466" s="278">
        <v>1127.9833333333333</v>
      </c>
      <c r="I466" s="278">
        <v>1139.9166666666667</v>
      </c>
      <c r="J466" s="278">
        <v>1155.8833333333334</v>
      </c>
      <c r="K466" s="276">
        <v>1123.95</v>
      </c>
      <c r="L466" s="276">
        <v>1096.05</v>
      </c>
      <c r="M466" s="276">
        <v>1.5836699999999999</v>
      </c>
    </row>
    <row r="467" spans="1:13">
      <c r="A467" s="267">
        <v>460</v>
      </c>
      <c r="B467" s="244" t="s">
        <v>189</v>
      </c>
      <c r="C467" s="276">
        <v>1305.4000000000001</v>
      </c>
      <c r="D467" s="278">
        <v>1297.25</v>
      </c>
      <c r="E467" s="278">
        <v>1282.5</v>
      </c>
      <c r="F467" s="278">
        <v>1259.5999999999999</v>
      </c>
      <c r="G467" s="278">
        <v>1244.8499999999999</v>
      </c>
      <c r="H467" s="278">
        <v>1320.15</v>
      </c>
      <c r="I467" s="278">
        <v>1334.9</v>
      </c>
      <c r="J467" s="278">
        <v>1357.8000000000002</v>
      </c>
      <c r="K467" s="276">
        <v>1312</v>
      </c>
      <c r="L467" s="276">
        <v>1274.3499999999999</v>
      </c>
      <c r="M467" s="276">
        <v>28.988779999999998</v>
      </c>
    </row>
    <row r="468" spans="1:13">
      <c r="A468" s="267">
        <v>461</v>
      </c>
      <c r="B468" s="244" t="s">
        <v>190</v>
      </c>
      <c r="C468" s="276">
        <v>2431.6999999999998</v>
      </c>
      <c r="D468" s="278">
        <v>2473.3833333333332</v>
      </c>
      <c r="E468" s="278">
        <v>2377.0666666666666</v>
      </c>
      <c r="F468" s="278">
        <v>2322.4333333333334</v>
      </c>
      <c r="G468" s="278">
        <v>2226.1166666666668</v>
      </c>
      <c r="H468" s="278">
        <v>2528.0166666666664</v>
      </c>
      <c r="I468" s="278">
        <v>2624.333333333333</v>
      </c>
      <c r="J468" s="278">
        <v>2678.9666666666662</v>
      </c>
      <c r="K468" s="276">
        <v>2569.6999999999998</v>
      </c>
      <c r="L468" s="276">
        <v>2418.75</v>
      </c>
      <c r="M468" s="276">
        <v>7.81494</v>
      </c>
    </row>
    <row r="469" spans="1:13">
      <c r="A469" s="267">
        <v>462</v>
      </c>
      <c r="B469" s="244" t="s">
        <v>191</v>
      </c>
      <c r="C469" s="276">
        <v>311.8</v>
      </c>
      <c r="D469" s="278">
        <v>315.05</v>
      </c>
      <c r="E469" s="278">
        <v>307.40000000000003</v>
      </c>
      <c r="F469" s="278">
        <v>303</v>
      </c>
      <c r="G469" s="278">
        <v>295.35000000000002</v>
      </c>
      <c r="H469" s="278">
        <v>319.45000000000005</v>
      </c>
      <c r="I469" s="278">
        <v>327.10000000000002</v>
      </c>
      <c r="J469" s="278">
        <v>331.50000000000006</v>
      </c>
      <c r="K469" s="276">
        <v>322.7</v>
      </c>
      <c r="L469" s="276">
        <v>310.64999999999998</v>
      </c>
      <c r="M469" s="276">
        <v>18.87846</v>
      </c>
    </row>
    <row r="470" spans="1:13">
      <c r="A470" s="267">
        <v>463</v>
      </c>
      <c r="B470" s="244" t="s">
        <v>550</v>
      </c>
      <c r="C470" s="276">
        <v>698.15</v>
      </c>
      <c r="D470" s="278">
        <v>693.2833333333333</v>
      </c>
      <c r="E470" s="278">
        <v>680.16666666666663</v>
      </c>
      <c r="F470" s="278">
        <v>662.18333333333328</v>
      </c>
      <c r="G470" s="278">
        <v>649.06666666666661</v>
      </c>
      <c r="H470" s="278">
        <v>711.26666666666665</v>
      </c>
      <c r="I470" s="278">
        <v>724.38333333333344</v>
      </c>
      <c r="J470" s="278">
        <v>742.36666666666667</v>
      </c>
      <c r="K470" s="276">
        <v>706.4</v>
      </c>
      <c r="L470" s="276">
        <v>675.3</v>
      </c>
      <c r="M470" s="276">
        <v>13.75356</v>
      </c>
    </row>
    <row r="471" spans="1:13">
      <c r="A471" s="267">
        <v>464</v>
      </c>
      <c r="B471" s="244" t="s">
        <v>551</v>
      </c>
      <c r="C471" s="276">
        <v>7.5</v>
      </c>
      <c r="D471" s="278">
        <v>7.5333333333333341</v>
      </c>
      <c r="E471" s="278">
        <v>7.4166666666666679</v>
      </c>
      <c r="F471" s="278">
        <v>7.3333333333333339</v>
      </c>
      <c r="G471" s="278">
        <v>7.2166666666666677</v>
      </c>
      <c r="H471" s="278">
        <v>7.616666666666668</v>
      </c>
      <c r="I471" s="278">
        <v>7.7333333333333334</v>
      </c>
      <c r="J471" s="278">
        <v>7.8166666666666682</v>
      </c>
      <c r="K471" s="276">
        <v>7.65</v>
      </c>
      <c r="L471" s="276">
        <v>7.45</v>
      </c>
      <c r="M471" s="276">
        <v>53.805210000000002</v>
      </c>
    </row>
    <row r="472" spans="1:13">
      <c r="A472" s="267">
        <v>465</v>
      </c>
      <c r="B472" s="244" t="s">
        <v>539</v>
      </c>
      <c r="C472" s="276">
        <v>5943.8</v>
      </c>
      <c r="D472" s="278">
        <v>5984.2666666666664</v>
      </c>
      <c r="E472" s="278">
        <v>5834.5333333333328</v>
      </c>
      <c r="F472" s="278">
        <v>5725.2666666666664</v>
      </c>
      <c r="G472" s="278">
        <v>5575.5333333333328</v>
      </c>
      <c r="H472" s="278">
        <v>6093.5333333333328</v>
      </c>
      <c r="I472" s="278">
        <v>6243.2666666666664</v>
      </c>
      <c r="J472" s="278">
        <v>6352.5333333333328</v>
      </c>
      <c r="K472" s="276">
        <v>6134</v>
      </c>
      <c r="L472" s="276">
        <v>5875</v>
      </c>
      <c r="M472" s="276">
        <v>8.1710000000000005E-2</v>
      </c>
    </row>
    <row r="473" spans="1:13">
      <c r="A473" s="267">
        <v>466</v>
      </c>
      <c r="B473" s="244" t="s">
        <v>541</v>
      </c>
      <c r="C473" s="276">
        <v>27.65</v>
      </c>
      <c r="D473" s="278">
        <v>27.716666666666669</v>
      </c>
      <c r="E473" s="278">
        <v>27.183333333333337</v>
      </c>
      <c r="F473" s="276">
        <v>26.716666666666669</v>
      </c>
      <c r="G473" s="278">
        <v>26.183333333333337</v>
      </c>
      <c r="H473" s="278">
        <v>28.183333333333337</v>
      </c>
      <c r="I473" s="276">
        <v>28.716666666666669</v>
      </c>
      <c r="J473" s="278">
        <v>29.183333333333337</v>
      </c>
      <c r="K473" s="278">
        <v>28.25</v>
      </c>
      <c r="L473" s="276">
        <v>27.25</v>
      </c>
      <c r="M473" s="278">
        <v>36.79466</v>
      </c>
    </row>
    <row r="474" spans="1:13">
      <c r="A474" s="267">
        <v>467</v>
      </c>
      <c r="B474" s="244" t="s">
        <v>192</v>
      </c>
      <c r="C474" s="276">
        <v>478.85</v>
      </c>
      <c r="D474" s="278">
        <v>478.73333333333335</v>
      </c>
      <c r="E474" s="278">
        <v>474.7166666666667</v>
      </c>
      <c r="F474" s="276">
        <v>470.58333333333337</v>
      </c>
      <c r="G474" s="278">
        <v>466.56666666666672</v>
      </c>
      <c r="H474" s="278">
        <v>482.86666666666667</v>
      </c>
      <c r="I474" s="276">
        <v>486.88333333333333</v>
      </c>
      <c r="J474" s="278">
        <v>491.01666666666665</v>
      </c>
      <c r="K474" s="278">
        <v>482.75</v>
      </c>
      <c r="L474" s="276">
        <v>474.6</v>
      </c>
      <c r="M474" s="278">
        <v>11.01526</v>
      </c>
    </row>
    <row r="475" spans="1:13">
      <c r="A475" s="267">
        <v>468</v>
      </c>
      <c r="B475" s="244" t="s">
        <v>540</v>
      </c>
      <c r="C475" s="244">
        <v>202.2</v>
      </c>
      <c r="D475" s="288">
        <v>204.26666666666665</v>
      </c>
      <c r="E475" s="288">
        <v>199.0333333333333</v>
      </c>
      <c r="F475" s="288">
        <v>195.86666666666665</v>
      </c>
      <c r="G475" s="288">
        <v>190.6333333333333</v>
      </c>
      <c r="H475" s="288">
        <v>207.43333333333331</v>
      </c>
      <c r="I475" s="288">
        <v>212.66666666666666</v>
      </c>
      <c r="J475" s="288">
        <v>215.83333333333331</v>
      </c>
      <c r="K475" s="288">
        <v>209.5</v>
      </c>
      <c r="L475" s="288">
        <v>201.1</v>
      </c>
      <c r="M475" s="288">
        <v>0.46401999999999999</v>
      </c>
    </row>
    <row r="476" spans="1:13">
      <c r="A476" s="267">
        <v>469</v>
      </c>
      <c r="B476" s="244" t="s">
        <v>193</v>
      </c>
      <c r="C476" s="244">
        <v>1053.95</v>
      </c>
      <c r="D476" s="288">
        <v>1034.1666666666667</v>
      </c>
      <c r="E476" s="288">
        <v>1001.7833333333335</v>
      </c>
      <c r="F476" s="288">
        <v>949.61666666666679</v>
      </c>
      <c r="G476" s="288">
        <v>917.23333333333358</v>
      </c>
      <c r="H476" s="288">
        <v>1086.3333333333335</v>
      </c>
      <c r="I476" s="288">
        <v>1118.7166666666667</v>
      </c>
      <c r="J476" s="288">
        <v>1170.8833333333334</v>
      </c>
      <c r="K476" s="288">
        <v>1066.55</v>
      </c>
      <c r="L476" s="288">
        <v>982</v>
      </c>
      <c r="M476" s="288">
        <v>26.11412</v>
      </c>
    </row>
    <row r="477" spans="1:13">
      <c r="A477" s="267">
        <v>470</v>
      </c>
      <c r="B477" s="244" t="s">
        <v>553</v>
      </c>
      <c r="C477" s="288">
        <v>11.85</v>
      </c>
      <c r="D477" s="288">
        <v>11.833333333333334</v>
      </c>
      <c r="E477" s="288">
        <v>11.716666666666669</v>
      </c>
      <c r="F477" s="288">
        <v>11.583333333333334</v>
      </c>
      <c r="G477" s="288">
        <v>11.466666666666669</v>
      </c>
      <c r="H477" s="288">
        <v>11.966666666666669</v>
      </c>
      <c r="I477" s="288">
        <v>12.083333333333332</v>
      </c>
      <c r="J477" s="288">
        <v>12.216666666666669</v>
      </c>
      <c r="K477" s="288">
        <v>11.95</v>
      </c>
      <c r="L477" s="288">
        <v>11.7</v>
      </c>
      <c r="M477" s="288">
        <v>15.50282</v>
      </c>
    </row>
    <row r="478" spans="1:13">
      <c r="A478" s="267">
        <v>471</v>
      </c>
      <c r="B478" s="244" t="s">
        <v>554</v>
      </c>
      <c r="C478" s="288">
        <v>309.89999999999998</v>
      </c>
      <c r="D478" s="288">
        <v>314.08333333333331</v>
      </c>
      <c r="E478" s="288">
        <v>304.41666666666663</v>
      </c>
      <c r="F478" s="288">
        <v>298.93333333333334</v>
      </c>
      <c r="G478" s="288">
        <v>289.26666666666665</v>
      </c>
      <c r="H478" s="288">
        <v>319.56666666666661</v>
      </c>
      <c r="I478" s="288">
        <v>329.23333333333323</v>
      </c>
      <c r="J478" s="288">
        <v>334.71666666666658</v>
      </c>
      <c r="K478" s="288">
        <v>323.75</v>
      </c>
      <c r="L478" s="288">
        <v>308.60000000000002</v>
      </c>
      <c r="M478" s="288">
        <v>2.0449799999999998</v>
      </c>
    </row>
    <row r="479" spans="1:13">
      <c r="A479" s="267">
        <v>472</v>
      </c>
      <c r="B479" s="244" t="s">
        <v>194</v>
      </c>
      <c r="C479" s="288">
        <v>236.6</v>
      </c>
      <c r="D479" s="288">
        <v>235.43333333333331</v>
      </c>
      <c r="E479" s="288">
        <v>231.16666666666663</v>
      </c>
      <c r="F479" s="288">
        <v>225.73333333333332</v>
      </c>
      <c r="G479" s="288">
        <v>221.46666666666664</v>
      </c>
      <c r="H479" s="288">
        <v>240.86666666666662</v>
      </c>
      <c r="I479" s="288">
        <v>245.13333333333333</v>
      </c>
      <c r="J479" s="288">
        <v>250.56666666666661</v>
      </c>
      <c r="K479" s="288">
        <v>239.7</v>
      </c>
      <c r="L479" s="288">
        <v>230</v>
      </c>
      <c r="M479" s="288">
        <v>14.81757</v>
      </c>
    </row>
    <row r="480" spans="1:13">
      <c r="A480" s="267">
        <v>473</v>
      </c>
      <c r="B480" s="244" t="s">
        <v>3098</v>
      </c>
      <c r="C480" s="288">
        <v>33.299999999999997</v>
      </c>
      <c r="D480" s="288">
        <v>33.199999999999996</v>
      </c>
      <c r="E480" s="288">
        <v>32.699999999999989</v>
      </c>
      <c r="F480" s="288">
        <v>32.099999999999994</v>
      </c>
      <c r="G480" s="288">
        <v>31.599999999999987</v>
      </c>
      <c r="H480" s="288">
        <v>33.79999999999999</v>
      </c>
      <c r="I480" s="288">
        <v>34.300000000000004</v>
      </c>
      <c r="J480" s="288">
        <v>34.899999999999991</v>
      </c>
      <c r="K480" s="288">
        <v>33.700000000000003</v>
      </c>
      <c r="L480" s="288">
        <v>32.6</v>
      </c>
      <c r="M480" s="288">
        <v>11.40856</v>
      </c>
    </row>
    <row r="481" spans="1:13">
      <c r="A481" s="267">
        <v>474</v>
      </c>
      <c r="B481" s="244" t="s">
        <v>195</v>
      </c>
      <c r="C481" s="288">
        <v>4719.55</v>
      </c>
      <c r="D481" s="288">
        <v>4711.6833333333334</v>
      </c>
      <c r="E481" s="288">
        <v>4638.3666666666668</v>
      </c>
      <c r="F481" s="288">
        <v>4557.1833333333334</v>
      </c>
      <c r="G481" s="288">
        <v>4483.8666666666668</v>
      </c>
      <c r="H481" s="288">
        <v>4792.8666666666668</v>
      </c>
      <c r="I481" s="288">
        <v>4866.1833333333343</v>
      </c>
      <c r="J481" s="288">
        <v>4947.3666666666668</v>
      </c>
      <c r="K481" s="288">
        <v>4785</v>
      </c>
      <c r="L481" s="288">
        <v>4630.5</v>
      </c>
      <c r="M481" s="288">
        <v>12.35506</v>
      </c>
    </row>
    <row r="482" spans="1:13">
      <c r="A482" s="267">
        <v>475</v>
      </c>
      <c r="B482" s="244" t="s">
        <v>196</v>
      </c>
      <c r="C482" s="288">
        <v>25.15</v>
      </c>
      <c r="D482" s="288">
        <v>25.066666666666666</v>
      </c>
      <c r="E482" s="288">
        <v>24.883333333333333</v>
      </c>
      <c r="F482" s="288">
        <v>24.616666666666667</v>
      </c>
      <c r="G482" s="288">
        <v>24.433333333333334</v>
      </c>
      <c r="H482" s="288">
        <v>25.333333333333332</v>
      </c>
      <c r="I482" s="288">
        <v>25.516666666666662</v>
      </c>
      <c r="J482" s="288">
        <v>25.783333333333331</v>
      </c>
      <c r="K482" s="288">
        <v>25.25</v>
      </c>
      <c r="L482" s="288">
        <v>24.8</v>
      </c>
      <c r="M482" s="288">
        <v>52.186619999999998</v>
      </c>
    </row>
    <row r="483" spans="1:13">
      <c r="A483" s="267">
        <v>476</v>
      </c>
      <c r="B483" s="244" t="s">
        <v>197</v>
      </c>
      <c r="C483" s="288">
        <v>432.8</v>
      </c>
      <c r="D483" s="288">
        <v>432.61666666666662</v>
      </c>
      <c r="E483" s="288">
        <v>426.73333333333323</v>
      </c>
      <c r="F483" s="288">
        <v>420.66666666666663</v>
      </c>
      <c r="G483" s="288">
        <v>414.78333333333325</v>
      </c>
      <c r="H483" s="288">
        <v>438.68333333333322</v>
      </c>
      <c r="I483" s="288">
        <v>444.56666666666655</v>
      </c>
      <c r="J483" s="288">
        <v>450.63333333333321</v>
      </c>
      <c r="K483" s="288">
        <v>438.5</v>
      </c>
      <c r="L483" s="288">
        <v>426.55</v>
      </c>
      <c r="M483" s="288">
        <v>64.249089999999995</v>
      </c>
    </row>
    <row r="484" spans="1:13">
      <c r="A484" s="267">
        <v>477</v>
      </c>
      <c r="B484" s="244" t="s">
        <v>560</v>
      </c>
      <c r="C484" s="288">
        <v>1999.55</v>
      </c>
      <c r="D484" s="288">
        <v>1975.8166666666668</v>
      </c>
      <c r="E484" s="288">
        <v>1922.6333333333337</v>
      </c>
      <c r="F484" s="288">
        <v>1845.7166666666669</v>
      </c>
      <c r="G484" s="288">
        <v>1792.5333333333338</v>
      </c>
      <c r="H484" s="288">
        <v>2052.7333333333336</v>
      </c>
      <c r="I484" s="288">
        <v>2105.9166666666665</v>
      </c>
      <c r="J484" s="288">
        <v>2182.8333333333335</v>
      </c>
      <c r="K484" s="288">
        <v>2029</v>
      </c>
      <c r="L484" s="288">
        <v>1898.9</v>
      </c>
      <c r="M484" s="288">
        <v>0.12903999999999999</v>
      </c>
    </row>
    <row r="485" spans="1:13">
      <c r="A485" s="267">
        <v>478</v>
      </c>
      <c r="B485" s="244" t="s">
        <v>561</v>
      </c>
      <c r="C485" s="288">
        <v>26.7</v>
      </c>
      <c r="D485" s="288">
        <v>26.616666666666664</v>
      </c>
      <c r="E485" s="288">
        <v>26.083333333333329</v>
      </c>
      <c r="F485" s="288">
        <v>25.466666666666665</v>
      </c>
      <c r="G485" s="288">
        <v>24.93333333333333</v>
      </c>
      <c r="H485" s="288">
        <v>27.233333333333327</v>
      </c>
      <c r="I485" s="288">
        <v>27.766666666666666</v>
      </c>
      <c r="J485" s="288">
        <v>28.383333333333326</v>
      </c>
      <c r="K485" s="288">
        <v>27.15</v>
      </c>
      <c r="L485" s="288">
        <v>26</v>
      </c>
      <c r="M485" s="288">
        <v>20.84769</v>
      </c>
    </row>
    <row r="486" spans="1:13">
      <c r="A486" s="267">
        <v>479</v>
      </c>
      <c r="B486" s="244" t="s">
        <v>285</v>
      </c>
      <c r="C486" s="288">
        <v>298.7</v>
      </c>
      <c r="D486" s="288">
        <v>298.60000000000002</v>
      </c>
      <c r="E486" s="288">
        <v>290.20000000000005</v>
      </c>
      <c r="F486" s="288">
        <v>281.70000000000005</v>
      </c>
      <c r="G486" s="288">
        <v>273.30000000000007</v>
      </c>
      <c r="H486" s="288">
        <v>307.10000000000002</v>
      </c>
      <c r="I486" s="288">
        <v>315.5</v>
      </c>
      <c r="J486" s="288">
        <v>324</v>
      </c>
      <c r="K486" s="288">
        <v>307</v>
      </c>
      <c r="L486" s="288">
        <v>290.10000000000002</v>
      </c>
      <c r="M486" s="288">
        <v>3.10554</v>
      </c>
    </row>
    <row r="487" spans="1:13">
      <c r="A487" s="267">
        <v>480</v>
      </c>
      <c r="B487" s="244" t="s">
        <v>563</v>
      </c>
      <c r="C487" s="288">
        <v>724.8</v>
      </c>
      <c r="D487" s="288">
        <v>714.91666666666663</v>
      </c>
      <c r="E487" s="288">
        <v>700.13333333333321</v>
      </c>
      <c r="F487" s="288">
        <v>675.46666666666658</v>
      </c>
      <c r="G487" s="288">
        <v>660.68333333333317</v>
      </c>
      <c r="H487" s="288">
        <v>739.58333333333326</v>
      </c>
      <c r="I487" s="288">
        <v>754.36666666666679</v>
      </c>
      <c r="J487" s="288">
        <v>779.0333333333333</v>
      </c>
      <c r="K487" s="288">
        <v>729.7</v>
      </c>
      <c r="L487" s="288">
        <v>690.25</v>
      </c>
      <c r="M487" s="288">
        <v>2.6401500000000002</v>
      </c>
    </row>
    <row r="488" spans="1:13">
      <c r="A488" s="267">
        <v>481</v>
      </c>
      <c r="B488" s="244" t="s">
        <v>564</v>
      </c>
      <c r="C488" s="288">
        <v>1604.9</v>
      </c>
      <c r="D488" s="288">
        <v>1622.5666666666666</v>
      </c>
      <c r="E488" s="288">
        <v>1574.8333333333333</v>
      </c>
      <c r="F488" s="288">
        <v>1544.7666666666667</v>
      </c>
      <c r="G488" s="288">
        <v>1497.0333333333333</v>
      </c>
      <c r="H488" s="288">
        <v>1652.6333333333332</v>
      </c>
      <c r="I488" s="288">
        <v>1700.3666666666668</v>
      </c>
      <c r="J488" s="288">
        <v>1730.4333333333332</v>
      </c>
      <c r="K488" s="288">
        <v>1670.3</v>
      </c>
      <c r="L488" s="288">
        <v>1592.5</v>
      </c>
      <c r="M488" s="288">
        <v>1.8792500000000001</v>
      </c>
    </row>
    <row r="489" spans="1:13">
      <c r="A489" s="267">
        <v>482</v>
      </c>
      <c r="B489" s="244" t="s">
        <v>2780</v>
      </c>
      <c r="C489" s="288">
        <v>885.7</v>
      </c>
      <c r="D489" s="288">
        <v>893.16666666666663</v>
      </c>
      <c r="E489" s="288">
        <v>873.83333333333326</v>
      </c>
      <c r="F489" s="288">
        <v>861.96666666666658</v>
      </c>
      <c r="G489" s="288">
        <v>842.63333333333321</v>
      </c>
      <c r="H489" s="288">
        <v>905.0333333333333</v>
      </c>
      <c r="I489" s="288">
        <v>924.36666666666656</v>
      </c>
      <c r="J489" s="288">
        <v>936.23333333333335</v>
      </c>
      <c r="K489" s="288">
        <v>912.5</v>
      </c>
      <c r="L489" s="288">
        <v>881.3</v>
      </c>
      <c r="M489" s="288">
        <v>4.4380000000000003E-2</v>
      </c>
    </row>
    <row r="490" spans="1:13">
      <c r="A490" s="267">
        <v>483</v>
      </c>
      <c r="B490" s="244" t="s">
        <v>284</v>
      </c>
      <c r="C490" s="288">
        <v>165.2</v>
      </c>
      <c r="D490" s="288">
        <v>165.93333333333331</v>
      </c>
      <c r="E490" s="288">
        <v>163.11666666666662</v>
      </c>
      <c r="F490" s="288">
        <v>161.0333333333333</v>
      </c>
      <c r="G490" s="288">
        <v>158.21666666666661</v>
      </c>
      <c r="H490" s="288">
        <v>168.01666666666662</v>
      </c>
      <c r="I490" s="288">
        <v>170.83333333333329</v>
      </c>
      <c r="J490" s="288">
        <v>172.91666666666663</v>
      </c>
      <c r="K490" s="288">
        <v>168.75</v>
      </c>
      <c r="L490" s="288">
        <v>163.85</v>
      </c>
      <c r="M490" s="288">
        <v>3.2083599999999999</v>
      </c>
    </row>
    <row r="491" spans="1:13">
      <c r="A491" s="267">
        <v>484</v>
      </c>
      <c r="B491" s="244" t="s">
        <v>565</v>
      </c>
      <c r="C491" s="288">
        <v>1105.5</v>
      </c>
      <c r="D491" s="288">
        <v>1116.1666666666667</v>
      </c>
      <c r="E491" s="288">
        <v>1087.3333333333335</v>
      </c>
      <c r="F491" s="288">
        <v>1069.1666666666667</v>
      </c>
      <c r="G491" s="288">
        <v>1040.3333333333335</v>
      </c>
      <c r="H491" s="288">
        <v>1134.3333333333335</v>
      </c>
      <c r="I491" s="288">
        <v>1163.166666666667</v>
      </c>
      <c r="J491" s="288">
        <v>1181.3333333333335</v>
      </c>
      <c r="K491" s="288">
        <v>1145</v>
      </c>
      <c r="L491" s="288">
        <v>1098</v>
      </c>
      <c r="M491" s="288">
        <v>0.82640999999999998</v>
      </c>
    </row>
    <row r="492" spans="1:13">
      <c r="A492" s="267">
        <v>485</v>
      </c>
      <c r="B492" s="244" t="s">
        <v>556</v>
      </c>
      <c r="C492" s="288">
        <v>306.5</v>
      </c>
      <c r="D492" s="288">
        <v>307.18333333333334</v>
      </c>
      <c r="E492" s="288">
        <v>295.91666666666669</v>
      </c>
      <c r="F492" s="288">
        <v>285.33333333333337</v>
      </c>
      <c r="G492" s="288">
        <v>274.06666666666672</v>
      </c>
      <c r="H492" s="288">
        <v>317.76666666666665</v>
      </c>
      <c r="I492" s="288">
        <v>329.0333333333333</v>
      </c>
      <c r="J492" s="288">
        <v>339.61666666666662</v>
      </c>
      <c r="K492" s="288">
        <v>318.45</v>
      </c>
      <c r="L492" s="288">
        <v>296.60000000000002</v>
      </c>
      <c r="M492" s="288">
        <v>23.90221</v>
      </c>
    </row>
    <row r="493" spans="1:13">
      <c r="A493" s="267">
        <v>486</v>
      </c>
      <c r="B493" s="244" t="s">
        <v>555</v>
      </c>
      <c r="C493" s="288">
        <v>1986.05</v>
      </c>
      <c r="D493" s="288">
        <v>1981.0166666666667</v>
      </c>
      <c r="E493" s="288">
        <v>1955.0333333333333</v>
      </c>
      <c r="F493" s="288">
        <v>1924.0166666666667</v>
      </c>
      <c r="G493" s="288">
        <v>1898.0333333333333</v>
      </c>
      <c r="H493" s="288">
        <v>2012.0333333333333</v>
      </c>
      <c r="I493" s="288">
        <v>2038.0166666666664</v>
      </c>
      <c r="J493" s="288">
        <v>2069.0333333333333</v>
      </c>
      <c r="K493" s="288">
        <v>2007</v>
      </c>
      <c r="L493" s="288">
        <v>1950</v>
      </c>
      <c r="M493" s="288">
        <v>0.15035000000000001</v>
      </c>
    </row>
    <row r="494" spans="1:13">
      <c r="A494" s="267">
        <v>487</v>
      </c>
      <c r="B494" s="244" t="s">
        <v>199</v>
      </c>
      <c r="C494" s="288">
        <v>764.7</v>
      </c>
      <c r="D494" s="288">
        <v>775.1</v>
      </c>
      <c r="E494" s="288">
        <v>749.2</v>
      </c>
      <c r="F494" s="288">
        <v>733.7</v>
      </c>
      <c r="G494" s="288">
        <v>707.80000000000007</v>
      </c>
      <c r="H494" s="288">
        <v>790.6</v>
      </c>
      <c r="I494" s="288">
        <v>816.49999999999989</v>
      </c>
      <c r="J494" s="288">
        <v>832</v>
      </c>
      <c r="K494" s="288">
        <v>801</v>
      </c>
      <c r="L494" s="288">
        <v>759.6</v>
      </c>
      <c r="M494" s="288">
        <v>34.212670000000003</v>
      </c>
    </row>
    <row r="495" spans="1:13">
      <c r="A495" s="267">
        <v>488</v>
      </c>
      <c r="B495" s="244" t="s">
        <v>557</v>
      </c>
      <c r="C495" s="288">
        <v>161.6</v>
      </c>
      <c r="D495" s="288">
        <v>160.30000000000001</v>
      </c>
      <c r="E495" s="288">
        <v>156.60000000000002</v>
      </c>
      <c r="F495" s="288">
        <v>151.60000000000002</v>
      </c>
      <c r="G495" s="288">
        <v>147.90000000000003</v>
      </c>
      <c r="H495" s="288">
        <v>165.3</v>
      </c>
      <c r="I495" s="288">
        <v>169</v>
      </c>
      <c r="J495" s="288">
        <v>174</v>
      </c>
      <c r="K495" s="288">
        <v>164</v>
      </c>
      <c r="L495" s="288">
        <v>155.30000000000001</v>
      </c>
      <c r="M495" s="288">
        <v>3.1438100000000002</v>
      </c>
    </row>
    <row r="496" spans="1:13">
      <c r="A496" s="267">
        <v>489</v>
      </c>
      <c r="B496" s="244" t="s">
        <v>558</v>
      </c>
      <c r="C496" s="288">
        <v>3374.4</v>
      </c>
      <c r="D496" s="288">
        <v>3399.4</v>
      </c>
      <c r="E496" s="288">
        <v>3325.75</v>
      </c>
      <c r="F496" s="288">
        <v>3277.1</v>
      </c>
      <c r="G496" s="288">
        <v>3203.45</v>
      </c>
      <c r="H496" s="288">
        <v>3448.05</v>
      </c>
      <c r="I496" s="288">
        <v>3521.7000000000007</v>
      </c>
      <c r="J496" s="288">
        <v>3570.3500000000004</v>
      </c>
      <c r="K496" s="288">
        <v>3473.05</v>
      </c>
      <c r="L496" s="288">
        <v>3350.75</v>
      </c>
      <c r="M496" s="288">
        <v>5.9499999999999997E-2</v>
      </c>
    </row>
    <row r="497" spans="1:13">
      <c r="A497" s="267">
        <v>490</v>
      </c>
      <c r="B497" s="244" t="s">
        <v>562</v>
      </c>
      <c r="C497" s="288">
        <v>849.6</v>
      </c>
      <c r="D497" s="288">
        <v>856.58333333333337</v>
      </c>
      <c r="E497" s="288">
        <v>838.16666666666674</v>
      </c>
      <c r="F497" s="288">
        <v>826.73333333333335</v>
      </c>
      <c r="G497" s="288">
        <v>808.31666666666672</v>
      </c>
      <c r="H497" s="288">
        <v>868.01666666666677</v>
      </c>
      <c r="I497" s="288">
        <v>886.43333333333351</v>
      </c>
      <c r="J497" s="288">
        <v>897.86666666666679</v>
      </c>
      <c r="K497" s="288">
        <v>875</v>
      </c>
      <c r="L497" s="288">
        <v>845.15</v>
      </c>
      <c r="M497" s="288">
        <v>0.39268999999999998</v>
      </c>
    </row>
    <row r="498" spans="1:13">
      <c r="A498" s="267">
        <v>491</v>
      </c>
      <c r="B498" s="244" t="s">
        <v>566</v>
      </c>
      <c r="C498" s="288">
        <v>4791.2</v>
      </c>
      <c r="D498" s="288">
        <v>4805.0666666666666</v>
      </c>
      <c r="E498" s="288">
        <v>4770.1333333333332</v>
      </c>
      <c r="F498" s="288">
        <v>4749.0666666666666</v>
      </c>
      <c r="G498" s="288">
        <v>4714.1333333333332</v>
      </c>
      <c r="H498" s="288">
        <v>4826.1333333333332</v>
      </c>
      <c r="I498" s="288">
        <v>4861.0666666666657</v>
      </c>
      <c r="J498" s="288">
        <v>4882.1333333333332</v>
      </c>
      <c r="K498" s="288">
        <v>4840</v>
      </c>
      <c r="L498" s="288">
        <v>4784</v>
      </c>
      <c r="M498" s="288">
        <v>2.2530000000000001E-2</v>
      </c>
    </row>
    <row r="499" spans="1:13">
      <c r="A499" s="267">
        <v>492</v>
      </c>
      <c r="B499" s="244" t="s">
        <v>567</v>
      </c>
      <c r="C499" s="288">
        <v>101.8</v>
      </c>
      <c r="D499" s="288">
        <v>102.78333333333335</v>
      </c>
      <c r="E499" s="288">
        <v>100.16666666666669</v>
      </c>
      <c r="F499" s="288">
        <v>98.533333333333346</v>
      </c>
      <c r="G499" s="288">
        <v>95.916666666666686</v>
      </c>
      <c r="H499" s="288">
        <v>104.41666666666669</v>
      </c>
      <c r="I499" s="288">
        <v>107.03333333333333</v>
      </c>
      <c r="J499" s="288">
        <v>108.66666666666669</v>
      </c>
      <c r="K499" s="288">
        <v>105.4</v>
      </c>
      <c r="L499" s="288">
        <v>101.15</v>
      </c>
      <c r="M499" s="288">
        <v>6.6266299999999996</v>
      </c>
    </row>
    <row r="500" spans="1:13">
      <c r="A500" s="267">
        <v>493</v>
      </c>
      <c r="B500" s="244" t="s">
        <v>568</v>
      </c>
      <c r="C500" s="288">
        <v>64.7</v>
      </c>
      <c r="D500" s="288">
        <v>64.100000000000009</v>
      </c>
      <c r="E500" s="288">
        <v>63.300000000000011</v>
      </c>
      <c r="F500" s="288">
        <v>61.900000000000006</v>
      </c>
      <c r="G500" s="288">
        <v>61.100000000000009</v>
      </c>
      <c r="H500" s="288">
        <v>65.500000000000014</v>
      </c>
      <c r="I500" s="288">
        <v>66.3</v>
      </c>
      <c r="J500" s="288">
        <v>67.700000000000017</v>
      </c>
      <c r="K500" s="288">
        <v>64.900000000000006</v>
      </c>
      <c r="L500" s="288">
        <v>62.7</v>
      </c>
      <c r="M500" s="288">
        <v>6.4082499999999998</v>
      </c>
    </row>
    <row r="501" spans="1:13">
      <c r="A501" s="267">
        <v>494</v>
      </c>
      <c r="B501" s="244" t="s">
        <v>2851</v>
      </c>
      <c r="C501" s="288">
        <v>384.15</v>
      </c>
      <c r="D501" s="288">
        <v>380.0333333333333</v>
      </c>
      <c r="E501" s="288">
        <v>373.46666666666658</v>
      </c>
      <c r="F501" s="288">
        <v>362.7833333333333</v>
      </c>
      <c r="G501" s="288">
        <v>356.21666666666658</v>
      </c>
      <c r="H501" s="288">
        <v>390.71666666666658</v>
      </c>
      <c r="I501" s="288">
        <v>397.2833333333333</v>
      </c>
      <c r="J501" s="288">
        <v>407.96666666666658</v>
      </c>
      <c r="K501" s="288">
        <v>386.6</v>
      </c>
      <c r="L501" s="288">
        <v>369.35</v>
      </c>
      <c r="M501" s="288">
        <v>6.5631300000000001</v>
      </c>
    </row>
    <row r="502" spans="1:13">
      <c r="A502" s="267">
        <v>495</v>
      </c>
      <c r="B502" s="244" t="s">
        <v>569</v>
      </c>
      <c r="C502" s="288">
        <v>2103.15</v>
      </c>
      <c r="D502" s="288">
        <v>2104.7000000000003</v>
      </c>
      <c r="E502" s="288">
        <v>2088.4500000000007</v>
      </c>
      <c r="F502" s="288">
        <v>2073.7500000000005</v>
      </c>
      <c r="G502" s="288">
        <v>2057.5000000000009</v>
      </c>
      <c r="H502" s="288">
        <v>2119.4000000000005</v>
      </c>
      <c r="I502" s="288">
        <v>2135.6499999999996</v>
      </c>
      <c r="J502" s="288">
        <v>2150.3500000000004</v>
      </c>
      <c r="K502" s="288">
        <v>2120.9499999999998</v>
      </c>
      <c r="L502" s="288">
        <v>2090</v>
      </c>
      <c r="M502" s="288">
        <v>0.28915000000000002</v>
      </c>
    </row>
    <row r="503" spans="1:13">
      <c r="A503" s="267">
        <v>496</v>
      </c>
      <c r="B503" s="244" t="s">
        <v>200</v>
      </c>
      <c r="C503" s="288">
        <v>342.3</v>
      </c>
      <c r="D503" s="288">
        <v>344.73333333333329</v>
      </c>
      <c r="E503" s="288">
        <v>338.71666666666658</v>
      </c>
      <c r="F503" s="288">
        <v>335.13333333333327</v>
      </c>
      <c r="G503" s="288">
        <v>329.11666666666656</v>
      </c>
      <c r="H503" s="288">
        <v>348.31666666666661</v>
      </c>
      <c r="I503" s="288">
        <v>354.33333333333337</v>
      </c>
      <c r="J503" s="288">
        <v>357.91666666666663</v>
      </c>
      <c r="K503" s="288">
        <v>350.75</v>
      </c>
      <c r="L503" s="288">
        <v>341.15</v>
      </c>
      <c r="M503" s="288">
        <v>90.496200000000002</v>
      </c>
    </row>
    <row r="504" spans="1:13">
      <c r="A504" s="267">
        <v>497</v>
      </c>
      <c r="B504" s="244" t="s">
        <v>570</v>
      </c>
      <c r="C504" s="288">
        <v>289.45</v>
      </c>
      <c r="D504" s="288">
        <v>289.91666666666663</v>
      </c>
      <c r="E504" s="288">
        <v>286.68333333333328</v>
      </c>
      <c r="F504" s="288">
        <v>283.91666666666663</v>
      </c>
      <c r="G504" s="288">
        <v>280.68333333333328</v>
      </c>
      <c r="H504" s="288">
        <v>292.68333333333328</v>
      </c>
      <c r="I504" s="288">
        <v>295.91666666666663</v>
      </c>
      <c r="J504" s="288">
        <v>298.68333333333328</v>
      </c>
      <c r="K504" s="288">
        <v>293.14999999999998</v>
      </c>
      <c r="L504" s="288">
        <v>287.14999999999998</v>
      </c>
      <c r="M504" s="288">
        <v>2.5269699999999999</v>
      </c>
    </row>
    <row r="505" spans="1:13">
      <c r="A505" s="267">
        <v>498</v>
      </c>
      <c r="B505" s="244" t="s">
        <v>202</v>
      </c>
      <c r="C505" s="288">
        <v>193.1</v>
      </c>
      <c r="D505" s="288">
        <v>192.36666666666667</v>
      </c>
      <c r="E505" s="288">
        <v>188.73333333333335</v>
      </c>
      <c r="F505" s="288">
        <v>184.36666666666667</v>
      </c>
      <c r="G505" s="288">
        <v>180.73333333333335</v>
      </c>
      <c r="H505" s="288">
        <v>196.73333333333335</v>
      </c>
      <c r="I505" s="288">
        <v>200.36666666666667</v>
      </c>
      <c r="J505" s="288">
        <v>204.73333333333335</v>
      </c>
      <c r="K505" s="288">
        <v>196</v>
      </c>
      <c r="L505" s="288">
        <v>188</v>
      </c>
      <c r="M505" s="288">
        <v>162.11541</v>
      </c>
    </row>
    <row r="506" spans="1:13">
      <c r="A506" s="267">
        <v>499</v>
      </c>
      <c r="B506" s="244" t="s">
        <v>571</v>
      </c>
      <c r="C506" s="288">
        <v>184.55</v>
      </c>
      <c r="D506" s="288">
        <v>184.18333333333331</v>
      </c>
      <c r="E506" s="288">
        <v>181.86666666666662</v>
      </c>
      <c r="F506" s="288">
        <v>179.18333333333331</v>
      </c>
      <c r="G506" s="288">
        <v>176.86666666666662</v>
      </c>
      <c r="H506" s="288">
        <v>186.86666666666662</v>
      </c>
      <c r="I506" s="288">
        <v>189.18333333333328</v>
      </c>
      <c r="J506" s="288">
        <v>191.86666666666662</v>
      </c>
      <c r="K506" s="288">
        <v>186.5</v>
      </c>
      <c r="L506" s="288">
        <v>181.5</v>
      </c>
      <c r="M506" s="288">
        <v>1.43475</v>
      </c>
    </row>
    <row r="507" spans="1:13">
      <c r="A507" s="267">
        <v>500</v>
      </c>
      <c r="B507" s="244" t="s">
        <v>572</v>
      </c>
      <c r="C507" s="288">
        <v>1720.45</v>
      </c>
      <c r="D507" s="288">
        <v>1730.4666666666665</v>
      </c>
      <c r="E507" s="288">
        <v>1670.9333333333329</v>
      </c>
      <c r="F507" s="288">
        <v>1621.4166666666665</v>
      </c>
      <c r="G507" s="288">
        <v>1561.883333333333</v>
      </c>
      <c r="H507" s="288">
        <v>1779.9833333333329</v>
      </c>
      <c r="I507" s="288">
        <v>1839.5166666666662</v>
      </c>
      <c r="J507" s="288">
        <v>1889.0333333333328</v>
      </c>
      <c r="K507" s="288">
        <v>1790</v>
      </c>
      <c r="L507" s="288">
        <v>1680.95</v>
      </c>
      <c r="M507" s="288">
        <v>0.45241999999999999</v>
      </c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9" sqref="A9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8"/>
      <c r="B5" s="578"/>
      <c r="C5" s="579"/>
      <c r="D5" s="579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0" t="s">
        <v>574</v>
      </c>
      <c r="C7" s="580"/>
      <c r="D7" s="261">
        <f>Main!B10</f>
        <v>44146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44145</v>
      </c>
      <c r="B10" s="266">
        <v>540697</v>
      </c>
      <c r="C10" s="267" t="s">
        <v>3752</v>
      </c>
      <c r="D10" s="267" t="s">
        <v>3753</v>
      </c>
      <c r="E10" s="267" t="s">
        <v>584</v>
      </c>
      <c r="F10" s="380">
        <v>135000</v>
      </c>
      <c r="G10" s="266">
        <v>1.3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44145</v>
      </c>
      <c r="B11" s="266">
        <v>504176</v>
      </c>
      <c r="C11" s="267" t="s">
        <v>3754</v>
      </c>
      <c r="D11" s="267" t="s">
        <v>3755</v>
      </c>
      <c r="E11" s="267" t="s">
        <v>583</v>
      </c>
      <c r="F11" s="380">
        <v>10821</v>
      </c>
      <c r="G11" s="266">
        <v>503.67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44145</v>
      </c>
      <c r="B12" s="266">
        <v>504176</v>
      </c>
      <c r="C12" s="267" t="s">
        <v>3754</v>
      </c>
      <c r="D12" s="267" t="s">
        <v>3755</v>
      </c>
      <c r="E12" s="267" t="s">
        <v>584</v>
      </c>
      <c r="F12" s="380">
        <v>13904</v>
      </c>
      <c r="G12" s="266">
        <v>504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44145</v>
      </c>
      <c r="B13" s="266">
        <v>540198</v>
      </c>
      <c r="C13" s="267" t="s">
        <v>3756</v>
      </c>
      <c r="D13" s="267" t="s">
        <v>3755</v>
      </c>
      <c r="E13" s="267" t="s">
        <v>583</v>
      </c>
      <c r="F13" s="380">
        <v>30021</v>
      </c>
      <c r="G13" s="266">
        <v>28.4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44145</v>
      </c>
      <c r="B14" s="266">
        <v>540198</v>
      </c>
      <c r="C14" s="267" t="s">
        <v>3756</v>
      </c>
      <c r="D14" s="267" t="s">
        <v>3755</v>
      </c>
      <c r="E14" s="267" t="s">
        <v>584</v>
      </c>
      <c r="F14" s="380">
        <v>30021</v>
      </c>
      <c r="G14" s="266">
        <v>28.41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44145</v>
      </c>
      <c r="B15" s="266">
        <v>540198</v>
      </c>
      <c r="C15" s="267" t="s">
        <v>3756</v>
      </c>
      <c r="D15" s="267" t="s">
        <v>3757</v>
      </c>
      <c r="E15" s="267" t="s">
        <v>584</v>
      </c>
      <c r="F15" s="380">
        <v>45938</v>
      </c>
      <c r="G15" s="266">
        <v>28.75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44145</v>
      </c>
      <c r="B16" s="266">
        <v>539526</v>
      </c>
      <c r="C16" s="267" t="s">
        <v>3758</v>
      </c>
      <c r="D16" s="267" t="s">
        <v>3759</v>
      </c>
      <c r="E16" s="267" t="s">
        <v>584</v>
      </c>
      <c r="F16" s="380">
        <v>882000</v>
      </c>
      <c r="G16" s="266">
        <v>0.84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44145</v>
      </c>
      <c r="B17" s="266">
        <v>513151</v>
      </c>
      <c r="C17" s="267" t="s">
        <v>3760</v>
      </c>
      <c r="D17" s="267" t="s">
        <v>3761</v>
      </c>
      <c r="E17" s="267" t="s">
        <v>583</v>
      </c>
      <c r="F17" s="380">
        <v>1000000</v>
      </c>
      <c r="G17" s="266">
        <v>3.48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44145</v>
      </c>
      <c r="B18" s="266">
        <v>513151</v>
      </c>
      <c r="C18" s="267" t="s">
        <v>3760</v>
      </c>
      <c r="D18" s="267" t="s">
        <v>3762</v>
      </c>
      <c r="E18" s="267" t="s">
        <v>584</v>
      </c>
      <c r="F18" s="380">
        <v>1000000</v>
      </c>
      <c r="G18" s="266">
        <v>3.48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44145</v>
      </c>
      <c r="B19" s="266">
        <v>532070</v>
      </c>
      <c r="C19" s="267" t="s">
        <v>3724</v>
      </c>
      <c r="D19" s="267" t="s">
        <v>3763</v>
      </c>
      <c r="E19" s="267" t="s">
        <v>584</v>
      </c>
      <c r="F19" s="380">
        <v>109000</v>
      </c>
      <c r="G19" s="266">
        <v>10.9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44145</v>
      </c>
      <c r="B20" s="266">
        <v>532070</v>
      </c>
      <c r="C20" s="267" t="s">
        <v>3724</v>
      </c>
      <c r="D20" s="267" t="s">
        <v>3764</v>
      </c>
      <c r="E20" s="267" t="s">
        <v>583</v>
      </c>
      <c r="F20" s="380">
        <v>100000</v>
      </c>
      <c r="G20" s="266">
        <v>10.9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44145</v>
      </c>
      <c r="B21" s="266">
        <v>538496</v>
      </c>
      <c r="C21" s="267" t="s">
        <v>3765</v>
      </c>
      <c r="D21" s="267" t="s">
        <v>3766</v>
      </c>
      <c r="E21" s="267" t="s">
        <v>583</v>
      </c>
      <c r="F21" s="380">
        <v>72000</v>
      </c>
      <c r="G21" s="266">
        <v>4.0999999999999996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44145</v>
      </c>
      <c r="B22" s="266">
        <v>538496</v>
      </c>
      <c r="C22" s="267" t="s">
        <v>3765</v>
      </c>
      <c r="D22" s="267" t="s">
        <v>3767</v>
      </c>
      <c r="E22" s="267" t="s">
        <v>584</v>
      </c>
      <c r="F22" s="380">
        <v>72000</v>
      </c>
      <c r="G22" s="266">
        <v>4.0999999999999996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44145</v>
      </c>
      <c r="B23" s="266">
        <v>538607</v>
      </c>
      <c r="C23" s="267" t="s">
        <v>3768</v>
      </c>
      <c r="D23" s="267" t="s">
        <v>3769</v>
      </c>
      <c r="E23" s="267" t="s">
        <v>583</v>
      </c>
      <c r="F23" s="380">
        <v>713</v>
      </c>
      <c r="G23" s="266">
        <v>3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44145</v>
      </c>
      <c r="B24" s="266">
        <v>538607</v>
      </c>
      <c r="C24" s="267" t="s">
        <v>3768</v>
      </c>
      <c r="D24" s="267" t="s">
        <v>3769</v>
      </c>
      <c r="E24" s="267" t="s">
        <v>584</v>
      </c>
      <c r="F24" s="380">
        <v>1090713</v>
      </c>
      <c r="G24" s="266">
        <v>3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44145</v>
      </c>
      <c r="B25" s="266">
        <v>542923</v>
      </c>
      <c r="C25" s="267" t="s">
        <v>3770</v>
      </c>
      <c r="D25" s="267" t="s">
        <v>3771</v>
      </c>
      <c r="E25" s="267" t="s">
        <v>583</v>
      </c>
      <c r="F25" s="380">
        <v>60000</v>
      </c>
      <c r="G25" s="266">
        <v>3.5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44145</v>
      </c>
      <c r="B26" s="266">
        <v>542655</v>
      </c>
      <c r="C26" s="267" t="s">
        <v>2793</v>
      </c>
      <c r="D26" s="267" t="s">
        <v>3772</v>
      </c>
      <c r="E26" s="267" t="s">
        <v>583</v>
      </c>
      <c r="F26" s="380">
        <v>3500000</v>
      </c>
      <c r="G26" s="266">
        <v>8.3000000000000007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44145</v>
      </c>
      <c r="B27" s="266">
        <v>512064</v>
      </c>
      <c r="C27" s="267" t="s">
        <v>3739</v>
      </c>
      <c r="D27" s="267" t="s">
        <v>3773</v>
      </c>
      <c r="E27" s="267" t="s">
        <v>583</v>
      </c>
      <c r="F27" s="380">
        <v>1544</v>
      </c>
      <c r="G27" s="266">
        <v>41.89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44145</v>
      </c>
      <c r="B28" s="266" t="s">
        <v>2983</v>
      </c>
      <c r="C28" s="267" t="s">
        <v>3774</v>
      </c>
      <c r="D28" s="267" t="s">
        <v>3775</v>
      </c>
      <c r="E28" s="267" t="s">
        <v>583</v>
      </c>
      <c r="F28" s="380">
        <v>67729</v>
      </c>
      <c r="G28" s="266">
        <v>602.20000000000005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44145</v>
      </c>
      <c r="B29" s="266" t="s">
        <v>237</v>
      </c>
      <c r="C29" s="267" t="s">
        <v>3776</v>
      </c>
      <c r="D29" s="267" t="s">
        <v>3777</v>
      </c>
      <c r="E29" s="267" t="s">
        <v>583</v>
      </c>
      <c r="F29" s="380">
        <v>4500000</v>
      </c>
      <c r="G29" s="266">
        <v>296.5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44145</v>
      </c>
      <c r="B30" s="266" t="s">
        <v>237</v>
      </c>
      <c r="C30" s="267" t="s">
        <v>3776</v>
      </c>
      <c r="D30" s="267" t="s">
        <v>3778</v>
      </c>
      <c r="E30" s="267" t="s">
        <v>583</v>
      </c>
      <c r="F30" s="380">
        <v>3767119</v>
      </c>
      <c r="G30" s="266">
        <v>296.5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44145</v>
      </c>
      <c r="B31" s="266" t="s">
        <v>237</v>
      </c>
      <c r="C31" s="267" t="s">
        <v>3776</v>
      </c>
      <c r="D31" s="267" t="s">
        <v>3779</v>
      </c>
      <c r="E31" s="267" t="s">
        <v>583</v>
      </c>
      <c r="F31" s="380">
        <v>10135135</v>
      </c>
      <c r="G31" s="266">
        <v>296.49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44145</v>
      </c>
      <c r="B32" s="266" t="s">
        <v>3285</v>
      </c>
      <c r="C32" s="267" t="s">
        <v>3780</v>
      </c>
      <c r="D32" s="267" t="s">
        <v>3781</v>
      </c>
      <c r="E32" s="267" t="s">
        <v>583</v>
      </c>
      <c r="F32" s="380">
        <v>81721</v>
      </c>
      <c r="G32" s="266">
        <v>180.97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44145</v>
      </c>
      <c r="B33" s="266" t="s">
        <v>2031</v>
      </c>
      <c r="C33" s="267" t="s">
        <v>3782</v>
      </c>
      <c r="D33" s="267" t="s">
        <v>3783</v>
      </c>
      <c r="E33" s="267" t="s">
        <v>583</v>
      </c>
      <c r="F33" s="380">
        <v>138648</v>
      </c>
      <c r="G33" s="266">
        <v>18.079999999999998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44145</v>
      </c>
      <c r="B34" s="266" t="s">
        <v>166</v>
      </c>
      <c r="C34" s="267" t="s">
        <v>3784</v>
      </c>
      <c r="D34" s="267" t="s">
        <v>3670</v>
      </c>
      <c r="E34" s="267" t="s">
        <v>583</v>
      </c>
      <c r="F34" s="380">
        <v>276473</v>
      </c>
      <c r="G34" s="266">
        <v>1311.18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44145</v>
      </c>
      <c r="B35" s="266" t="s">
        <v>168</v>
      </c>
      <c r="C35" s="267" t="s">
        <v>3785</v>
      </c>
      <c r="D35" s="267" t="s">
        <v>3786</v>
      </c>
      <c r="E35" s="267" t="s">
        <v>583</v>
      </c>
      <c r="F35" s="380">
        <v>3794577</v>
      </c>
      <c r="G35" s="266">
        <v>206.19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44145</v>
      </c>
      <c r="B36" s="266" t="s">
        <v>3371</v>
      </c>
      <c r="C36" s="267" t="s">
        <v>3645</v>
      </c>
      <c r="D36" s="267" t="s">
        <v>3725</v>
      </c>
      <c r="E36" s="267" t="s">
        <v>583</v>
      </c>
      <c r="F36" s="380">
        <v>2500000</v>
      </c>
      <c r="G36" s="266">
        <v>0.45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44145</v>
      </c>
      <c r="B37" s="266" t="s">
        <v>3371</v>
      </c>
      <c r="C37" s="267" t="s">
        <v>3645</v>
      </c>
      <c r="D37" s="267" t="s">
        <v>3787</v>
      </c>
      <c r="E37" s="267" t="s">
        <v>583</v>
      </c>
      <c r="F37" s="380">
        <v>8160914</v>
      </c>
      <c r="G37" s="266">
        <v>0.48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44145</v>
      </c>
      <c r="B38" s="266" t="s">
        <v>3371</v>
      </c>
      <c r="C38" s="267" t="s">
        <v>3645</v>
      </c>
      <c r="D38" s="267" t="s">
        <v>3696</v>
      </c>
      <c r="E38" s="267" t="s">
        <v>583</v>
      </c>
      <c r="F38" s="380">
        <v>703012</v>
      </c>
      <c r="G38" s="266">
        <v>0.46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44145</v>
      </c>
      <c r="B39" s="266" t="s">
        <v>3371</v>
      </c>
      <c r="C39" s="267" t="s">
        <v>3645</v>
      </c>
      <c r="D39" s="267" t="s">
        <v>3755</v>
      </c>
      <c r="E39" s="267" t="s">
        <v>583</v>
      </c>
      <c r="F39" s="380">
        <v>2953369</v>
      </c>
      <c r="G39" s="266">
        <v>0.4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44145</v>
      </c>
      <c r="B40" s="266" t="s">
        <v>237</v>
      </c>
      <c r="C40" s="267" t="s">
        <v>3776</v>
      </c>
      <c r="D40" s="267" t="s">
        <v>3788</v>
      </c>
      <c r="E40" s="267" t="s">
        <v>584</v>
      </c>
      <c r="F40" s="380">
        <v>18926179</v>
      </c>
      <c r="G40" s="266">
        <v>296.54000000000002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44145</v>
      </c>
      <c r="B41" s="266" t="s">
        <v>237</v>
      </c>
      <c r="C41" s="267" t="s">
        <v>3776</v>
      </c>
      <c r="D41" s="267" t="s">
        <v>3789</v>
      </c>
      <c r="E41" s="267" t="s">
        <v>584</v>
      </c>
      <c r="F41" s="380">
        <v>36073821</v>
      </c>
      <c r="G41" s="266">
        <v>296.57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44145</v>
      </c>
      <c r="B42" s="266" t="s">
        <v>3285</v>
      </c>
      <c r="C42" s="267" t="s">
        <v>3780</v>
      </c>
      <c r="D42" s="267" t="s">
        <v>3781</v>
      </c>
      <c r="E42" s="267" t="s">
        <v>584</v>
      </c>
      <c r="F42" s="380">
        <v>88858</v>
      </c>
      <c r="G42" s="266">
        <v>179.4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44145</v>
      </c>
      <c r="B43" s="266" t="s">
        <v>2031</v>
      </c>
      <c r="C43" s="267" t="s">
        <v>3782</v>
      </c>
      <c r="D43" s="267" t="s">
        <v>3783</v>
      </c>
      <c r="E43" s="267" t="s">
        <v>584</v>
      </c>
      <c r="F43" s="380">
        <v>138648</v>
      </c>
      <c r="G43" s="266">
        <v>18.420000000000002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44145</v>
      </c>
      <c r="B44" s="266" t="s">
        <v>166</v>
      </c>
      <c r="C44" s="267" t="s">
        <v>3784</v>
      </c>
      <c r="D44" s="267" t="s">
        <v>3670</v>
      </c>
      <c r="E44" s="267" t="s">
        <v>584</v>
      </c>
      <c r="F44" s="380">
        <v>277212</v>
      </c>
      <c r="G44" s="266">
        <v>1311.79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44145</v>
      </c>
      <c r="B45" s="266" t="s">
        <v>168</v>
      </c>
      <c r="C45" s="267" t="s">
        <v>3785</v>
      </c>
      <c r="D45" s="267" t="s">
        <v>3786</v>
      </c>
      <c r="E45" s="267" t="s">
        <v>584</v>
      </c>
      <c r="F45" s="380">
        <v>3898170</v>
      </c>
      <c r="G45" s="266">
        <v>206.35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44145</v>
      </c>
      <c r="B46" s="266" t="s">
        <v>3353</v>
      </c>
      <c r="C46" s="267" t="s">
        <v>3790</v>
      </c>
      <c r="D46" s="267" t="s">
        <v>3791</v>
      </c>
      <c r="E46" s="267" t="s">
        <v>584</v>
      </c>
      <c r="F46" s="380">
        <v>94535</v>
      </c>
      <c r="G46" s="266">
        <v>48.3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44145</v>
      </c>
      <c r="B47" s="266" t="s">
        <v>3371</v>
      </c>
      <c r="C47" s="267" t="s">
        <v>3645</v>
      </c>
      <c r="D47" s="267" t="s">
        <v>3696</v>
      </c>
      <c r="E47" s="267" t="s">
        <v>584</v>
      </c>
      <c r="F47" s="380">
        <v>6600019</v>
      </c>
      <c r="G47" s="266">
        <v>0.45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44145</v>
      </c>
      <c r="B48" s="266" t="s">
        <v>3371</v>
      </c>
      <c r="C48" s="267" t="s">
        <v>3645</v>
      </c>
      <c r="D48" s="267" t="s">
        <v>3787</v>
      </c>
      <c r="E48" s="267" t="s">
        <v>584</v>
      </c>
      <c r="F48" s="380">
        <v>5657906</v>
      </c>
      <c r="G48" s="266">
        <v>0.49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44145</v>
      </c>
      <c r="B49" s="266" t="s">
        <v>3371</v>
      </c>
      <c r="C49" s="267" t="s">
        <v>3645</v>
      </c>
      <c r="D49" s="267" t="s">
        <v>3755</v>
      </c>
      <c r="E49" s="267" t="s">
        <v>584</v>
      </c>
      <c r="F49" s="380">
        <v>4904208</v>
      </c>
      <c r="G49" s="266">
        <v>0.47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44145</v>
      </c>
      <c r="B50" s="266" t="s">
        <v>3371</v>
      </c>
      <c r="C50" s="267" t="s">
        <v>3645</v>
      </c>
      <c r="D50" s="267" t="s">
        <v>3725</v>
      </c>
      <c r="E50" s="267" t="s">
        <v>584</v>
      </c>
      <c r="F50" s="380">
        <v>6700000</v>
      </c>
      <c r="G50" s="266">
        <v>0.5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B51" s="266"/>
      <c r="C51" s="267"/>
      <c r="D51" s="267"/>
      <c r="E51" s="267"/>
      <c r="F51" s="380"/>
      <c r="G51" s="266"/>
      <c r="H51" s="344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B52" s="266"/>
      <c r="C52" s="267"/>
      <c r="D52" s="267"/>
      <c r="E52" s="267"/>
      <c r="F52" s="380"/>
      <c r="G52" s="266"/>
      <c r="H52" s="344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B53" s="266"/>
      <c r="C53" s="267"/>
      <c r="D53" s="267"/>
      <c r="E53" s="267"/>
      <c r="F53" s="380"/>
      <c r="G53" s="266"/>
      <c r="H53" s="344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2"/>
  <sheetViews>
    <sheetView zoomScale="85" zoomScaleNormal="85" workbookViewId="0">
      <selection activeCell="B9" sqref="B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3638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3643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21">
        <v>3</v>
      </c>
      <c r="B12" s="422">
        <v>44112</v>
      </c>
      <c r="C12" s="423"/>
      <c r="D12" s="424" t="s">
        <v>3637</v>
      </c>
      <c r="E12" s="425" t="s">
        <v>600</v>
      </c>
      <c r="F12" s="426">
        <v>581.5</v>
      </c>
      <c r="G12" s="425">
        <v>548</v>
      </c>
      <c r="H12" s="425">
        <v>607</v>
      </c>
      <c r="I12" s="427">
        <v>640</v>
      </c>
      <c r="J12" s="428" t="s">
        <v>3792</v>
      </c>
      <c r="K12" s="428">
        <f t="shared" si="3"/>
        <v>25.5</v>
      </c>
      <c r="L12" s="445">
        <f t="shared" si="4"/>
        <v>-4.6520000000000001</v>
      </c>
      <c r="M12" s="429">
        <f t="shared" si="5"/>
        <v>3.5852106620808254E-2</v>
      </c>
      <c r="N12" s="430" t="s">
        <v>599</v>
      </c>
      <c r="O12" s="431">
        <v>44145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3640</v>
      </c>
      <c r="G13" s="418">
        <v>1895</v>
      </c>
      <c r="H13" s="410"/>
      <c r="I13" s="406" t="s">
        <v>3641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21">
        <v>5</v>
      </c>
      <c r="B14" s="422">
        <v>44131</v>
      </c>
      <c r="C14" s="423"/>
      <c r="D14" s="424" t="s">
        <v>71</v>
      </c>
      <c r="E14" s="425" t="s">
        <v>600</v>
      </c>
      <c r="F14" s="426">
        <v>403.5</v>
      </c>
      <c r="G14" s="425">
        <v>375</v>
      </c>
      <c r="H14" s="425">
        <v>427.5</v>
      </c>
      <c r="I14" s="427" t="s">
        <v>3644</v>
      </c>
      <c r="J14" s="428" t="s">
        <v>3729</v>
      </c>
      <c r="K14" s="428">
        <f t="shared" ref="K14" si="6">H14-F14</f>
        <v>24</v>
      </c>
      <c r="L14" s="445">
        <f t="shared" ref="L14" si="7">(F14*-0.8)/100</f>
        <v>-3.2280000000000002</v>
      </c>
      <c r="M14" s="429">
        <f t="shared" ref="M14" si="8">(K14+L14)/F14</f>
        <v>5.1479553903345722E-2</v>
      </c>
      <c r="N14" s="430" t="s">
        <v>599</v>
      </c>
      <c r="O14" s="431">
        <v>44144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55">
        <v>392</v>
      </c>
      <c r="G15" s="457">
        <v>368</v>
      </c>
      <c r="H15" s="455">
        <v>417</v>
      </c>
      <c r="I15" s="456" t="s">
        <v>3646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3647</v>
      </c>
      <c r="E16" s="410" t="s">
        <v>600</v>
      </c>
      <c r="F16" s="410" t="s">
        <v>3648</v>
      </c>
      <c r="G16" s="418">
        <v>640</v>
      </c>
      <c r="H16" s="410"/>
      <c r="I16" s="406" t="s">
        <v>3649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3657</v>
      </c>
      <c r="E17" s="455" t="s">
        <v>600</v>
      </c>
      <c r="F17" s="455">
        <v>355</v>
      </c>
      <c r="G17" s="457">
        <v>337</v>
      </c>
      <c r="H17" s="455">
        <v>376.5</v>
      </c>
      <c r="I17" s="456" t="s">
        <v>3658</v>
      </c>
      <c r="J17" s="434" t="s">
        <v>3734</v>
      </c>
      <c r="K17" s="434">
        <f t="shared" ref="K17" si="11">H17-F17</f>
        <v>21.5</v>
      </c>
      <c r="L17" s="444">
        <f>(F17*-0.8)/100</f>
        <v>-2.84</v>
      </c>
      <c r="M17" s="437">
        <f t="shared" ref="M17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3664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540">
        <v>772.5</v>
      </c>
      <c r="G19" s="541">
        <v>805</v>
      </c>
      <c r="H19" s="540">
        <v>810</v>
      </c>
      <c r="I19" s="542">
        <v>700</v>
      </c>
      <c r="J19" s="462" t="s">
        <v>3671</v>
      </c>
      <c r="K19" s="462">
        <f>F19-H19</f>
        <v>-37.5</v>
      </c>
      <c r="L19" s="446">
        <f t="shared" ref="L19" si="13">(F19*-0.7)/100</f>
        <v>-5.4074999999999998</v>
      </c>
      <c r="M19" s="419">
        <f t="shared" ref="M19" si="14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382">
        <v>11</v>
      </c>
      <c r="B20" s="404">
        <v>44139</v>
      </c>
      <c r="C20" s="405"/>
      <c r="D20" s="439" t="s">
        <v>569</v>
      </c>
      <c r="E20" s="410" t="s">
        <v>600</v>
      </c>
      <c r="F20" s="410" t="s">
        <v>3680</v>
      </c>
      <c r="G20" s="418">
        <v>1980</v>
      </c>
      <c r="H20" s="410"/>
      <c r="I20" s="406">
        <v>2300</v>
      </c>
      <c r="J20" s="412" t="s">
        <v>601</v>
      </c>
      <c r="K20" s="412"/>
      <c r="L20" s="448"/>
      <c r="M20" s="375"/>
      <c r="N20" s="385"/>
      <c r="O20" s="381"/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435">
        <v>44139</v>
      </c>
      <c r="C21" s="565"/>
      <c r="D21" s="464" t="s">
        <v>3634</v>
      </c>
      <c r="E21" s="455" t="s">
        <v>600</v>
      </c>
      <c r="F21" s="455">
        <v>2200</v>
      </c>
      <c r="G21" s="457">
        <v>2150</v>
      </c>
      <c r="H21" s="455">
        <v>2345</v>
      </c>
      <c r="I21" s="456" t="s">
        <v>3687</v>
      </c>
      <c r="J21" s="434" t="s">
        <v>725</v>
      </c>
      <c r="K21" s="434">
        <f t="shared" ref="K21" si="15">H21-F21</f>
        <v>145</v>
      </c>
      <c r="L21" s="444">
        <f>(F21*-0.8)/100</f>
        <v>-17.600000000000001</v>
      </c>
      <c r="M21" s="437">
        <f t="shared" ref="M21" si="16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3723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3692</v>
      </c>
      <c r="K33" s="434">
        <f t="shared" ref="K33" si="17">H33-F33</f>
        <v>75</v>
      </c>
      <c r="L33" s="444">
        <f t="shared" ref="L33" si="18">(F33*-0.7)/100</f>
        <v>-22.05</v>
      </c>
      <c r="M33" s="437">
        <f t="shared" ref="M33" si="19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3652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3678</v>
      </c>
      <c r="K34" s="434">
        <f t="shared" ref="K34:K35" si="20">H34-F34</f>
        <v>52.5</v>
      </c>
      <c r="L34" s="444">
        <f t="shared" ref="L34:L35" si="21">(F34*-0.7)/100</f>
        <v>-15.365</v>
      </c>
      <c r="M34" s="437">
        <f t="shared" ref="M34:M35" si="22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3654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3655</v>
      </c>
      <c r="J35" s="434" t="s">
        <v>3673</v>
      </c>
      <c r="K35" s="434">
        <f t="shared" si="20"/>
        <v>3.5</v>
      </c>
      <c r="L35" s="444">
        <f t="shared" si="21"/>
        <v>-0.97649999999999992</v>
      </c>
      <c r="M35" s="437">
        <f t="shared" si="22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3656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3672</v>
      </c>
      <c r="K36" s="434">
        <f t="shared" ref="K36" si="23">H36-F36</f>
        <v>11.5</v>
      </c>
      <c r="L36" s="444">
        <f t="shared" ref="L36" si="24">(F36*-0.7)/100</f>
        <v>-3.4334999999999996</v>
      </c>
      <c r="M36" s="437">
        <f t="shared" ref="M36" si="25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3663</v>
      </c>
      <c r="J37" s="462" t="s">
        <v>3676</v>
      </c>
      <c r="K37" s="462">
        <f t="shared" ref="K37:K39" si="26">H37-F37</f>
        <v>-7</v>
      </c>
      <c r="L37" s="446">
        <f>(F37*-0.07)/100</f>
        <v>-0.16940000000000002</v>
      </c>
      <c r="M37" s="419">
        <f t="shared" ref="M37:M39" si="27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3677</v>
      </c>
      <c r="K38" s="434">
        <f t="shared" si="26"/>
        <v>45</v>
      </c>
      <c r="L38" s="444">
        <f t="shared" ref="L38:L39" si="28">(F38*-0.7)/100</f>
        <v>-14.63</v>
      </c>
      <c r="M38" s="437">
        <f t="shared" si="27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503">
        <v>7</v>
      </c>
      <c r="B39" s="501">
        <v>44137</v>
      </c>
      <c r="C39" s="504"/>
      <c r="D39" s="505" t="s">
        <v>338</v>
      </c>
      <c r="E39" s="436" t="s">
        <v>600</v>
      </c>
      <c r="F39" s="436">
        <v>467.5</v>
      </c>
      <c r="G39" s="506">
        <v>455</v>
      </c>
      <c r="H39" s="506">
        <v>478</v>
      </c>
      <c r="I39" s="436" t="s">
        <v>3135</v>
      </c>
      <c r="J39" s="434" t="s">
        <v>3666</v>
      </c>
      <c r="K39" s="434">
        <f t="shared" si="26"/>
        <v>10.5</v>
      </c>
      <c r="L39" s="444">
        <f t="shared" si="28"/>
        <v>-3.2725</v>
      </c>
      <c r="M39" s="437">
        <f t="shared" si="27"/>
        <v>1.5459893048128342E-2</v>
      </c>
      <c r="N39" s="438" t="s">
        <v>599</v>
      </c>
      <c r="O39" s="465">
        <v>44144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3700</v>
      </c>
      <c r="K40" s="434">
        <f t="shared" ref="K40" si="29">H40-F40</f>
        <v>58.5</v>
      </c>
      <c r="L40" s="444">
        <f t="shared" ref="L40" si="30">(F40*-0.7)/100</f>
        <v>-18.018000000000001</v>
      </c>
      <c r="M40" s="437">
        <f t="shared" ref="M40" si="31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3656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3711</v>
      </c>
      <c r="K41" s="434">
        <f t="shared" ref="K41" si="32">H41-F41</f>
        <v>16</v>
      </c>
      <c r="L41" s="444">
        <f t="shared" ref="L41" si="33">(F41*-0.7)/100</f>
        <v>-3.4579999999999997</v>
      </c>
      <c r="M41" s="437">
        <f t="shared" ref="M41" si="34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3686</v>
      </c>
      <c r="J42" s="462" t="s">
        <v>3712</v>
      </c>
      <c r="K42" s="462">
        <f t="shared" ref="K42" si="35">H42-F42</f>
        <v>-45</v>
      </c>
      <c r="L42" s="446">
        <f t="shared" ref="L42:L44" si="36">(F42*-0.7)/100</f>
        <v>-9.6599999999999984</v>
      </c>
      <c r="M42" s="419">
        <f t="shared" ref="M42:M44" si="37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3695</v>
      </c>
      <c r="J43" s="462" t="s">
        <v>3740</v>
      </c>
      <c r="K43" s="462">
        <f>F43-H43</f>
        <v>-24</v>
      </c>
      <c r="L43" s="446">
        <f t="shared" si="36"/>
        <v>-5.5894999999999992</v>
      </c>
      <c r="M43" s="419">
        <f t="shared" si="37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3701</v>
      </c>
      <c r="J44" s="434" t="s">
        <v>740</v>
      </c>
      <c r="K44" s="434">
        <f t="shared" ref="K44" si="38">H44-F44</f>
        <v>32.5</v>
      </c>
      <c r="L44" s="444">
        <f t="shared" si="36"/>
        <v>-10.342499999999999</v>
      </c>
      <c r="M44" s="437">
        <f t="shared" si="37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13</v>
      </c>
      <c r="B45" s="501">
        <v>44140</v>
      </c>
      <c r="C45" s="504"/>
      <c r="D45" s="505" t="s">
        <v>91</v>
      </c>
      <c r="E45" s="436" t="s">
        <v>600</v>
      </c>
      <c r="F45" s="436">
        <v>3190</v>
      </c>
      <c r="G45" s="506">
        <v>3090</v>
      </c>
      <c r="H45" s="506">
        <v>3420</v>
      </c>
      <c r="I45" s="436" t="s">
        <v>3704</v>
      </c>
      <c r="J45" s="434" t="s">
        <v>3726</v>
      </c>
      <c r="K45" s="434">
        <f t="shared" ref="K45" si="39">H45-F45</f>
        <v>230</v>
      </c>
      <c r="L45" s="444">
        <f t="shared" ref="L45" si="40">(F45*-0.7)/100</f>
        <v>-22.33</v>
      </c>
      <c r="M45" s="437">
        <f t="shared" ref="M45" si="41">(K45+L45)/F45</f>
        <v>6.5100313479623834E-2</v>
      </c>
      <c r="N45" s="438" t="s">
        <v>599</v>
      </c>
      <c r="O45" s="465">
        <v>44144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3705</v>
      </c>
      <c r="J46" s="434" t="s">
        <v>3713</v>
      </c>
      <c r="K46" s="434">
        <f t="shared" ref="K46:K47" si="42">H46-F46</f>
        <v>82.5</v>
      </c>
      <c r="L46" s="444">
        <f t="shared" ref="L46:L47" si="43">(F46*-0.7)/100</f>
        <v>-24.272500000000001</v>
      </c>
      <c r="M46" s="437">
        <f t="shared" ref="M46:M47" si="44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19">
        <v>15</v>
      </c>
      <c r="B47" s="496">
        <v>44141</v>
      </c>
      <c r="C47" s="520"/>
      <c r="D47" s="466" t="s">
        <v>412</v>
      </c>
      <c r="E47" s="467" t="s">
        <v>600</v>
      </c>
      <c r="F47" s="467">
        <v>124.5</v>
      </c>
      <c r="G47" s="521">
        <v>120.4</v>
      </c>
      <c r="H47" s="521">
        <v>120.4</v>
      </c>
      <c r="I47" s="467" t="s">
        <v>3721</v>
      </c>
      <c r="J47" s="462" t="s">
        <v>3741</v>
      </c>
      <c r="K47" s="462">
        <f t="shared" si="42"/>
        <v>-4.0999999999999943</v>
      </c>
      <c r="L47" s="446">
        <f t="shared" si="43"/>
        <v>-0.87149999999999994</v>
      </c>
      <c r="M47" s="419">
        <f t="shared" si="44"/>
        <v>-3.9931726907630478E-2</v>
      </c>
      <c r="N47" s="432" t="s">
        <v>663</v>
      </c>
      <c r="O47" s="420">
        <v>44144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519">
        <v>16</v>
      </c>
      <c r="B48" s="496">
        <v>44144</v>
      </c>
      <c r="C48" s="520"/>
      <c r="D48" s="466" t="s">
        <v>190</v>
      </c>
      <c r="E48" s="467" t="s">
        <v>600</v>
      </c>
      <c r="F48" s="467">
        <v>2560</v>
      </c>
      <c r="G48" s="521">
        <v>2485</v>
      </c>
      <c r="H48" s="521">
        <v>2485</v>
      </c>
      <c r="I48" s="467" t="s">
        <v>3732</v>
      </c>
      <c r="J48" s="462" t="s">
        <v>3743</v>
      </c>
      <c r="K48" s="462">
        <f t="shared" ref="K48" si="45">H48-F48</f>
        <v>-75</v>
      </c>
      <c r="L48" s="446">
        <f t="shared" ref="L48" si="46">(F48*-0.7)/100</f>
        <v>-17.920000000000002</v>
      </c>
      <c r="M48" s="419">
        <f t="shared" ref="M48" si="47">(K48+L48)/F48</f>
        <v>-3.6296874999999999E-2</v>
      </c>
      <c r="N48" s="432" t="s">
        <v>663</v>
      </c>
      <c r="O48" s="420">
        <v>44145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0" customFormat="1" ht="15" customHeight="1">
      <c r="A49" s="503">
        <v>17</v>
      </c>
      <c r="B49" s="501">
        <v>44144</v>
      </c>
      <c r="C49" s="504"/>
      <c r="D49" s="505" t="s">
        <v>2931</v>
      </c>
      <c r="E49" s="436" t="s">
        <v>600</v>
      </c>
      <c r="F49" s="436">
        <v>1314</v>
      </c>
      <c r="G49" s="506">
        <v>1274</v>
      </c>
      <c r="H49" s="506">
        <v>1380</v>
      </c>
      <c r="I49" s="436" t="s">
        <v>3733</v>
      </c>
      <c r="J49" s="434" t="s">
        <v>3742</v>
      </c>
      <c r="K49" s="434">
        <f t="shared" ref="K49:K50" si="48">H49-F49</f>
        <v>66</v>
      </c>
      <c r="L49" s="444">
        <f t="shared" ref="L49:L50" si="49">(F49*-0.7)/100</f>
        <v>-9.1980000000000004</v>
      </c>
      <c r="M49" s="437">
        <f t="shared" ref="M49:M50" si="50">(K49+L49)/F49</f>
        <v>4.3228310502283103E-2</v>
      </c>
      <c r="N49" s="438" t="s">
        <v>599</v>
      </c>
      <c r="O49" s="465">
        <v>44145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0" customFormat="1" ht="15" customHeight="1">
      <c r="A50" s="519">
        <v>18</v>
      </c>
      <c r="B50" s="496">
        <v>44144</v>
      </c>
      <c r="C50" s="520"/>
      <c r="D50" s="466" t="s">
        <v>47</v>
      </c>
      <c r="E50" s="467" t="s">
        <v>600</v>
      </c>
      <c r="F50" s="467">
        <v>2060</v>
      </c>
      <c r="G50" s="521">
        <v>1995</v>
      </c>
      <c r="H50" s="521">
        <v>1995</v>
      </c>
      <c r="I50" s="467" t="s">
        <v>3738</v>
      </c>
      <c r="J50" s="462" t="s">
        <v>3744</v>
      </c>
      <c r="K50" s="462">
        <f t="shared" si="48"/>
        <v>-65</v>
      </c>
      <c r="L50" s="446">
        <f t="shared" si="49"/>
        <v>-14.42</v>
      </c>
      <c r="M50" s="419">
        <f t="shared" si="50"/>
        <v>-3.8553398058252426E-2</v>
      </c>
      <c r="N50" s="432" t="s">
        <v>663</v>
      </c>
      <c r="O50" s="420">
        <v>44145</v>
      </c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0" customFormat="1" ht="15" customHeight="1">
      <c r="A51" s="503">
        <v>19</v>
      </c>
      <c r="B51" s="501">
        <v>44145</v>
      </c>
      <c r="C51" s="504"/>
      <c r="D51" s="505" t="s">
        <v>75</v>
      </c>
      <c r="E51" s="436" t="s">
        <v>600</v>
      </c>
      <c r="F51" s="436">
        <v>3457.5</v>
      </c>
      <c r="G51" s="506">
        <v>3350</v>
      </c>
      <c r="H51" s="506">
        <v>3512.5</v>
      </c>
      <c r="I51" s="436" t="s">
        <v>3705</v>
      </c>
      <c r="J51" s="434" t="s">
        <v>723</v>
      </c>
      <c r="K51" s="434">
        <f t="shared" ref="K51" si="51">H51-F51</f>
        <v>55</v>
      </c>
      <c r="L51" s="444">
        <f>(F51*-0.07)/100</f>
        <v>-2.4202500000000002</v>
      </c>
      <c r="M51" s="437">
        <f t="shared" ref="M51" si="52">(K51+L51)/F51</f>
        <v>1.5207447577729573E-2</v>
      </c>
      <c r="N51" s="438" t="s">
        <v>599</v>
      </c>
      <c r="O51" s="548">
        <v>44145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0" customFormat="1" ht="15" customHeight="1">
      <c r="A52" s="460"/>
      <c r="B52" s="492"/>
      <c r="C52" s="507"/>
      <c r="D52" s="440"/>
      <c r="E52" s="443"/>
      <c r="F52" s="443"/>
      <c r="G52" s="508"/>
      <c r="H52" s="508"/>
      <c r="I52" s="443"/>
      <c r="J52" s="376"/>
      <c r="K52" s="376"/>
      <c r="L52" s="476"/>
      <c r="M52" s="474"/>
      <c r="N52" s="412"/>
      <c r="O52" s="459"/>
      <c r="P52" s="7"/>
      <c r="Q52" s="7"/>
      <c r="R52" s="343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0" customFormat="1" ht="15" customHeight="1">
      <c r="A53" s="460"/>
      <c r="B53" s="492"/>
      <c r="C53" s="507"/>
      <c r="D53" s="440"/>
      <c r="E53" s="443"/>
      <c r="F53" s="443"/>
      <c r="G53" s="508"/>
      <c r="H53" s="508"/>
      <c r="I53" s="443"/>
      <c r="J53" s="376"/>
      <c r="K53" s="376"/>
      <c r="L53" s="476"/>
      <c r="M53" s="474"/>
      <c r="N53" s="412"/>
      <c r="O53" s="459"/>
      <c r="P53" s="7"/>
      <c r="Q53" s="7"/>
      <c r="R53" s="343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400" customFormat="1" ht="15" customHeight="1">
      <c r="A54" s="460"/>
      <c r="B54" s="492"/>
      <c r="C54" s="507"/>
      <c r="D54" s="440"/>
      <c r="E54" s="443"/>
      <c r="F54" s="443"/>
      <c r="G54" s="508"/>
      <c r="H54" s="508"/>
      <c r="I54" s="443"/>
      <c r="J54" s="376"/>
      <c r="K54" s="376"/>
      <c r="L54" s="476"/>
      <c r="M54" s="474"/>
      <c r="N54" s="412"/>
      <c r="O54" s="459"/>
      <c r="P54" s="7"/>
      <c r="Q54" s="7"/>
      <c r="R54" s="343"/>
      <c r="S54" s="40"/>
      <c r="T54" s="40"/>
      <c r="U54" s="40"/>
      <c r="V54" s="40"/>
      <c r="W54" s="40"/>
      <c r="X54" s="40"/>
      <c r="Y54" s="40"/>
      <c r="Z54" s="40"/>
      <c r="AA54" s="40"/>
    </row>
    <row r="55" spans="1:34" ht="44.25" customHeight="1">
      <c r="A55" s="23" t="s">
        <v>603</v>
      </c>
      <c r="B55" s="39"/>
      <c r="C55" s="39"/>
      <c r="D55" s="40"/>
      <c r="E55" s="36"/>
      <c r="F55" s="36"/>
      <c r="G55" s="35"/>
      <c r="H55" s="35" t="s">
        <v>3632</v>
      </c>
      <c r="I55" s="36"/>
      <c r="J55" s="17"/>
      <c r="K55" s="79"/>
      <c r="L55" s="80"/>
      <c r="M55" s="79"/>
      <c r="N55" s="81"/>
      <c r="O55" s="79"/>
      <c r="P55" s="7"/>
      <c r="Q55" s="482"/>
      <c r="R55" s="509"/>
      <c r="S55" s="482"/>
      <c r="T55" s="482"/>
      <c r="U55" s="482"/>
      <c r="V55" s="482"/>
      <c r="W55" s="482"/>
      <c r="X55" s="482"/>
      <c r="Y55" s="482"/>
      <c r="Z55" s="40"/>
      <c r="AA55" s="40"/>
      <c r="AB55" s="40"/>
    </row>
    <row r="56" spans="1:34" s="6" customFormat="1">
      <c r="A56" s="29" t="s">
        <v>604</v>
      </c>
      <c r="B56" s="23"/>
      <c r="C56" s="23"/>
      <c r="D56" s="23"/>
      <c r="E56" s="5"/>
      <c r="F56" s="30" t="s">
        <v>605</v>
      </c>
      <c r="G56" s="41"/>
      <c r="H56" s="42"/>
      <c r="I56" s="82"/>
      <c r="J56" s="17"/>
      <c r="K56" s="83"/>
      <c r="L56" s="84"/>
      <c r="M56" s="85"/>
      <c r="N56" s="86"/>
      <c r="O56" s="87"/>
      <c r="P56" s="5"/>
      <c r="Q56" s="4"/>
      <c r="R56" s="12"/>
      <c r="Z56" s="9"/>
      <c r="AA56" s="9"/>
      <c r="AB56" s="9"/>
      <c r="AC56" s="9"/>
      <c r="AD56" s="9"/>
      <c r="AE56" s="9"/>
      <c r="AF56" s="9"/>
      <c r="AG56" s="9"/>
      <c r="AH56" s="9"/>
    </row>
    <row r="57" spans="1:34" s="9" customFormat="1" ht="14.25" customHeight="1">
      <c r="A57" s="29"/>
      <c r="B57" s="23"/>
      <c r="C57" s="23"/>
      <c r="D57" s="23"/>
      <c r="E57" s="32"/>
      <c r="F57" s="30" t="s">
        <v>607</v>
      </c>
      <c r="G57" s="41"/>
      <c r="H57" s="42"/>
      <c r="I57" s="82"/>
      <c r="J57" s="17"/>
      <c r="K57" s="83"/>
      <c r="L57" s="84"/>
      <c r="M57" s="85"/>
      <c r="N57" s="86"/>
      <c r="O57" s="87"/>
      <c r="P57" s="5"/>
      <c r="Q57" s="4"/>
      <c r="R57" s="12"/>
      <c r="S57" s="6"/>
      <c r="Y57" s="6"/>
      <c r="Z57" s="6"/>
    </row>
    <row r="58" spans="1:34" s="9" customFormat="1" ht="14.25" customHeight="1">
      <c r="A58" s="23"/>
      <c r="B58" s="23"/>
      <c r="C58" s="23"/>
      <c r="D58" s="23"/>
      <c r="E58" s="32"/>
      <c r="F58" s="17"/>
      <c r="G58" s="17"/>
      <c r="H58" s="31"/>
      <c r="I58" s="36"/>
      <c r="J58" s="71"/>
      <c r="K58" s="68"/>
      <c r="L58" s="69"/>
      <c r="M58" s="17"/>
      <c r="N58" s="72"/>
      <c r="O58" s="57"/>
      <c r="P58" s="8"/>
      <c r="Q58" s="4"/>
      <c r="R58" s="12"/>
      <c r="S58" s="6"/>
      <c r="Y58" s="6"/>
      <c r="Z58" s="6"/>
    </row>
    <row r="59" spans="1:34" s="9" customFormat="1" ht="15">
      <c r="A59" s="43" t="s">
        <v>614</v>
      </c>
      <c r="B59" s="43"/>
      <c r="C59" s="43"/>
      <c r="D59" s="43"/>
      <c r="E59" s="32"/>
      <c r="F59" s="17"/>
      <c r="G59" s="12"/>
      <c r="H59" s="17"/>
      <c r="I59" s="12"/>
      <c r="J59" s="88"/>
      <c r="K59" s="12"/>
      <c r="L59" s="12"/>
      <c r="M59" s="12"/>
      <c r="N59" s="12"/>
      <c r="O59" s="89"/>
      <c r="P59"/>
      <c r="Q59" s="4"/>
      <c r="R59" s="12"/>
      <c r="S59" s="6"/>
      <c r="Y59" s="6"/>
      <c r="Z59" s="6"/>
    </row>
    <row r="60" spans="1:34" s="9" customFormat="1" ht="38.25">
      <c r="A60" s="21" t="s">
        <v>16</v>
      </c>
      <c r="B60" s="21" t="s">
        <v>575</v>
      </c>
      <c r="C60" s="21"/>
      <c r="D60" s="22" t="s">
        <v>588</v>
      </c>
      <c r="E60" s="21" t="s">
        <v>589</v>
      </c>
      <c r="F60" s="21" t="s">
        <v>590</v>
      </c>
      <c r="G60" s="21" t="s">
        <v>609</v>
      </c>
      <c r="H60" s="21" t="s">
        <v>592</v>
      </c>
      <c r="I60" s="21" t="s">
        <v>593</v>
      </c>
      <c r="J60" s="20" t="s">
        <v>594</v>
      </c>
      <c r="K60" s="77" t="s">
        <v>615</v>
      </c>
      <c r="L60" s="63" t="s">
        <v>3630</v>
      </c>
      <c r="M60" s="77" t="s">
        <v>611</v>
      </c>
      <c r="N60" s="21" t="s">
        <v>612</v>
      </c>
      <c r="O60" s="20" t="s">
        <v>597</v>
      </c>
      <c r="P60" s="90" t="s">
        <v>598</v>
      </c>
      <c r="Q60" s="4"/>
      <c r="R60" s="17"/>
      <c r="S60" s="6"/>
      <c r="Y60" s="6"/>
      <c r="Z60" s="6"/>
    </row>
    <row r="61" spans="1:34" s="400" customFormat="1" ht="13.9" customHeight="1">
      <c r="A61" s="495">
        <v>1</v>
      </c>
      <c r="B61" s="496">
        <v>44134</v>
      </c>
      <c r="C61" s="497"/>
      <c r="D61" s="498" t="s">
        <v>3651</v>
      </c>
      <c r="E61" s="490" t="s">
        <v>600</v>
      </c>
      <c r="F61" s="467">
        <v>1076</v>
      </c>
      <c r="G61" s="467">
        <v>1052</v>
      </c>
      <c r="H61" s="467">
        <v>1056</v>
      </c>
      <c r="I61" s="462">
        <v>1120</v>
      </c>
      <c r="J61" s="462" t="s">
        <v>3662</v>
      </c>
      <c r="K61" s="462">
        <f t="shared" ref="K61:K62" si="53">H61-F61</f>
        <v>-20</v>
      </c>
      <c r="L61" s="446">
        <f t="shared" ref="L61:L62" si="54">(H61*N61)*0.035%</f>
        <v>221.76000000000002</v>
      </c>
      <c r="M61" s="499">
        <f t="shared" ref="M61:M62" si="55">(K61*N61)-L61</f>
        <v>-12221.76</v>
      </c>
      <c r="N61" s="462">
        <v>600</v>
      </c>
      <c r="O61" s="432" t="s">
        <v>663</v>
      </c>
      <c r="P61" s="420">
        <v>44137</v>
      </c>
      <c r="Q61" s="387"/>
      <c r="R61" s="343" t="s">
        <v>3186</v>
      </c>
      <c r="S61" s="40"/>
      <c r="Y61" s="40"/>
      <c r="Z61" s="40"/>
    </row>
    <row r="62" spans="1:34" s="400" customFormat="1" ht="13.9" customHeight="1">
      <c r="A62" s="500">
        <v>2</v>
      </c>
      <c r="B62" s="501">
        <v>44134</v>
      </c>
      <c r="C62" s="502"/>
      <c r="D62" s="468" t="s">
        <v>3653</v>
      </c>
      <c r="E62" s="458" t="s">
        <v>600</v>
      </c>
      <c r="F62" s="436">
        <v>436.5</v>
      </c>
      <c r="G62" s="436">
        <v>425</v>
      </c>
      <c r="H62" s="436">
        <v>442.5</v>
      </c>
      <c r="I62" s="434">
        <v>460</v>
      </c>
      <c r="J62" s="434" t="s">
        <v>3674</v>
      </c>
      <c r="K62" s="434">
        <f t="shared" si="53"/>
        <v>6</v>
      </c>
      <c r="L62" s="444">
        <f t="shared" si="54"/>
        <v>185.85000000000002</v>
      </c>
      <c r="M62" s="491">
        <f t="shared" si="55"/>
        <v>7014.15</v>
      </c>
      <c r="N62" s="434">
        <v>1200</v>
      </c>
      <c r="O62" s="438" t="s">
        <v>599</v>
      </c>
      <c r="P62" s="465">
        <v>44138</v>
      </c>
      <c r="Q62" s="387"/>
      <c r="R62" s="343" t="s">
        <v>3186</v>
      </c>
      <c r="S62" s="40"/>
      <c r="Y62" s="40"/>
      <c r="Z62" s="40"/>
    </row>
    <row r="63" spans="1:34" s="400" customFormat="1" ht="13.9" customHeight="1">
      <c r="A63" s="500">
        <v>3</v>
      </c>
      <c r="B63" s="501">
        <v>44134</v>
      </c>
      <c r="C63" s="502"/>
      <c r="D63" s="468" t="s">
        <v>3642</v>
      </c>
      <c r="E63" s="458" t="s">
        <v>600</v>
      </c>
      <c r="F63" s="436">
        <v>2202.5</v>
      </c>
      <c r="G63" s="436">
        <v>2160</v>
      </c>
      <c r="H63" s="436">
        <v>2225</v>
      </c>
      <c r="I63" s="434" t="s">
        <v>3659</v>
      </c>
      <c r="J63" s="434" t="s">
        <v>3639</v>
      </c>
      <c r="K63" s="434">
        <f t="shared" ref="K63" si="56">H63-F63</f>
        <v>22.5</v>
      </c>
      <c r="L63" s="444">
        <f t="shared" ref="L63:L64" si="57">(H63*N63)*0.035%</f>
        <v>233.62500000000003</v>
      </c>
      <c r="M63" s="491">
        <f t="shared" ref="M63:M64" si="58">(K63*N63)-L63</f>
        <v>6516.375</v>
      </c>
      <c r="N63" s="434">
        <v>300</v>
      </c>
      <c r="O63" s="438" t="s">
        <v>599</v>
      </c>
      <c r="P63" s="465">
        <v>44137</v>
      </c>
      <c r="Q63" s="387"/>
      <c r="R63" s="343" t="s">
        <v>3186</v>
      </c>
      <c r="S63" s="40"/>
      <c r="Y63" s="40"/>
      <c r="Z63" s="40"/>
    </row>
    <row r="64" spans="1:34" s="400" customFormat="1" ht="13.9" customHeight="1">
      <c r="A64" s="500">
        <v>4</v>
      </c>
      <c r="B64" s="501">
        <v>44137</v>
      </c>
      <c r="C64" s="502"/>
      <c r="D64" s="468" t="s">
        <v>3667</v>
      </c>
      <c r="E64" s="458" t="s">
        <v>3627</v>
      </c>
      <c r="F64" s="436">
        <v>25080</v>
      </c>
      <c r="G64" s="436">
        <v>25400</v>
      </c>
      <c r="H64" s="436">
        <v>24890</v>
      </c>
      <c r="I64" s="434">
        <v>24500</v>
      </c>
      <c r="J64" s="434" t="s">
        <v>3668</v>
      </c>
      <c r="K64" s="434">
        <f>F64-H64</f>
        <v>190</v>
      </c>
      <c r="L64" s="444">
        <f t="shared" si="57"/>
        <v>217.78750000000002</v>
      </c>
      <c r="M64" s="491">
        <f t="shared" si="58"/>
        <v>4532.2124999999996</v>
      </c>
      <c r="N64" s="434">
        <v>25</v>
      </c>
      <c r="O64" s="438" t="s">
        <v>599</v>
      </c>
      <c r="P64" s="548">
        <v>44137</v>
      </c>
      <c r="Q64" s="387"/>
      <c r="R64" s="343" t="s">
        <v>602</v>
      </c>
      <c r="S64" s="40"/>
      <c r="Y64" s="40"/>
      <c r="Z64" s="40"/>
    </row>
    <row r="65" spans="1:26" s="400" customFormat="1" ht="13.9" customHeight="1">
      <c r="A65" s="500">
        <v>5</v>
      </c>
      <c r="B65" s="501">
        <v>44138</v>
      </c>
      <c r="C65" s="502"/>
      <c r="D65" s="468" t="s">
        <v>3642</v>
      </c>
      <c r="E65" s="458" t="s">
        <v>600</v>
      </c>
      <c r="F65" s="436">
        <v>2190</v>
      </c>
      <c r="G65" s="436">
        <v>2150</v>
      </c>
      <c r="H65" s="436">
        <v>2214</v>
      </c>
      <c r="I65" s="434" t="s">
        <v>3659</v>
      </c>
      <c r="J65" s="434" t="s">
        <v>3684</v>
      </c>
      <c r="K65" s="434">
        <f t="shared" ref="K65" si="59">H65-F65</f>
        <v>24</v>
      </c>
      <c r="L65" s="444">
        <f t="shared" ref="L65" si="60">(H65*N65)*0.035%</f>
        <v>232.47000000000003</v>
      </c>
      <c r="M65" s="491">
        <f t="shared" ref="M65" si="61">(K65*N65)-L65</f>
        <v>6967.53</v>
      </c>
      <c r="N65" s="434">
        <v>300</v>
      </c>
      <c r="O65" s="438" t="s">
        <v>599</v>
      </c>
      <c r="P65" s="465">
        <v>44139</v>
      </c>
      <c r="Q65" s="387"/>
      <c r="R65" s="343" t="s">
        <v>3186</v>
      </c>
      <c r="S65" s="40"/>
      <c r="Y65" s="40"/>
      <c r="Z65" s="40"/>
    </row>
    <row r="66" spans="1:26" s="400" customFormat="1" ht="13.9" customHeight="1">
      <c r="A66" s="500">
        <v>6</v>
      </c>
      <c r="B66" s="501">
        <v>44139</v>
      </c>
      <c r="C66" s="502"/>
      <c r="D66" s="468" t="s">
        <v>3682</v>
      </c>
      <c r="E66" s="458" t="s">
        <v>600</v>
      </c>
      <c r="F66" s="436">
        <v>1303</v>
      </c>
      <c r="G66" s="436">
        <v>1279</v>
      </c>
      <c r="H66" s="436">
        <v>1315.5</v>
      </c>
      <c r="I66" s="434" t="s">
        <v>3683</v>
      </c>
      <c r="J66" s="434" t="s">
        <v>3685</v>
      </c>
      <c r="K66" s="434">
        <f t="shared" ref="K66" si="62">H66-F66</f>
        <v>12.5</v>
      </c>
      <c r="L66" s="444">
        <f t="shared" ref="L66" si="63">(H66*N66)*0.035%</f>
        <v>253.23375000000004</v>
      </c>
      <c r="M66" s="491">
        <f t="shared" ref="M66" si="64">(K66*N66)-L66</f>
        <v>6621.7662499999997</v>
      </c>
      <c r="N66" s="434">
        <v>550</v>
      </c>
      <c r="O66" s="438" t="s">
        <v>599</v>
      </c>
      <c r="P66" s="548">
        <v>44139</v>
      </c>
      <c r="Q66" s="387"/>
      <c r="R66" s="343" t="s">
        <v>602</v>
      </c>
      <c r="S66" s="40"/>
      <c r="Y66" s="40"/>
      <c r="Z66" s="40"/>
    </row>
    <row r="67" spans="1:26" s="400" customFormat="1" ht="13.9" customHeight="1">
      <c r="A67" s="500">
        <v>7</v>
      </c>
      <c r="B67" s="501">
        <v>44139</v>
      </c>
      <c r="C67" s="502"/>
      <c r="D67" s="468" t="s">
        <v>3688</v>
      </c>
      <c r="E67" s="458" t="s">
        <v>600</v>
      </c>
      <c r="F67" s="436">
        <v>468</v>
      </c>
      <c r="G67" s="436">
        <v>459</v>
      </c>
      <c r="H67" s="436">
        <v>473.25</v>
      </c>
      <c r="I67" s="434">
        <v>487</v>
      </c>
      <c r="J67" s="434" t="s">
        <v>3689</v>
      </c>
      <c r="K67" s="434">
        <f t="shared" ref="K67" si="65">H67-F67</f>
        <v>5.25</v>
      </c>
      <c r="L67" s="444">
        <f t="shared" ref="L67:L69" si="66">(H67*N67)*0.035%</f>
        <v>248.45625000000004</v>
      </c>
      <c r="M67" s="491">
        <f t="shared" ref="M67:M69" si="67">(K67*N67)-L67</f>
        <v>7626.5437499999998</v>
      </c>
      <c r="N67" s="434">
        <v>1500</v>
      </c>
      <c r="O67" s="438" t="s">
        <v>599</v>
      </c>
      <c r="P67" s="548">
        <v>44139</v>
      </c>
      <c r="Q67" s="387"/>
      <c r="R67" s="343" t="s">
        <v>3186</v>
      </c>
      <c r="S67" s="40"/>
      <c r="Y67" s="40"/>
      <c r="Z67" s="40"/>
    </row>
    <row r="68" spans="1:26" s="400" customFormat="1" ht="13.9" customHeight="1">
      <c r="A68" s="500">
        <v>8</v>
      </c>
      <c r="B68" s="501">
        <v>44139</v>
      </c>
      <c r="C68" s="502"/>
      <c r="D68" s="468" t="s">
        <v>3690</v>
      </c>
      <c r="E68" s="458" t="s">
        <v>3627</v>
      </c>
      <c r="F68" s="436">
        <v>11910</v>
      </c>
      <c r="G68" s="436">
        <v>12040</v>
      </c>
      <c r="H68" s="436">
        <v>11835</v>
      </c>
      <c r="I68" s="434">
        <v>11700</v>
      </c>
      <c r="J68" s="434" t="s">
        <v>3692</v>
      </c>
      <c r="K68" s="434">
        <f>F68-H68</f>
        <v>75</v>
      </c>
      <c r="L68" s="444">
        <f t="shared" si="66"/>
        <v>310.66875000000005</v>
      </c>
      <c r="M68" s="491">
        <f t="shared" si="67"/>
        <v>5314.3312500000002</v>
      </c>
      <c r="N68" s="434">
        <v>75</v>
      </c>
      <c r="O68" s="438" t="s">
        <v>599</v>
      </c>
      <c r="P68" s="548">
        <v>44139</v>
      </c>
      <c r="Q68" s="387"/>
      <c r="R68" s="343" t="s">
        <v>602</v>
      </c>
      <c r="S68" s="40"/>
      <c r="Y68" s="40"/>
      <c r="Z68" s="40"/>
    </row>
    <row r="69" spans="1:26" s="400" customFormat="1" ht="13.9" customHeight="1">
      <c r="A69" s="500">
        <v>9</v>
      </c>
      <c r="B69" s="501">
        <v>44139</v>
      </c>
      <c r="C69" s="502"/>
      <c r="D69" s="468" t="s">
        <v>3691</v>
      </c>
      <c r="E69" s="458" t="s">
        <v>600</v>
      </c>
      <c r="F69" s="436">
        <v>464.5</v>
      </c>
      <c r="G69" s="436">
        <v>456</v>
      </c>
      <c r="H69" s="436">
        <v>472.5</v>
      </c>
      <c r="I69" s="434">
        <v>480</v>
      </c>
      <c r="J69" s="434" t="s">
        <v>3699</v>
      </c>
      <c r="K69" s="434">
        <f t="shared" ref="K69" si="68">H69-F69</f>
        <v>8</v>
      </c>
      <c r="L69" s="444">
        <f t="shared" si="66"/>
        <v>248.06250000000003</v>
      </c>
      <c r="M69" s="491">
        <f t="shared" si="67"/>
        <v>11751.9375</v>
      </c>
      <c r="N69" s="434">
        <v>1500</v>
      </c>
      <c r="O69" s="438" t="s">
        <v>599</v>
      </c>
      <c r="P69" s="465">
        <v>44140</v>
      </c>
      <c r="Q69" s="387"/>
      <c r="R69" s="343" t="s">
        <v>3186</v>
      </c>
      <c r="S69" s="40"/>
      <c r="Y69" s="40"/>
      <c r="Z69" s="40"/>
    </row>
    <row r="70" spans="1:26" s="400" customFormat="1" ht="13.9" customHeight="1">
      <c r="A70" s="500">
        <v>10</v>
      </c>
      <c r="B70" s="501">
        <v>44139</v>
      </c>
      <c r="C70" s="502"/>
      <c r="D70" s="468" t="s">
        <v>3690</v>
      </c>
      <c r="E70" s="458" t="s">
        <v>3627</v>
      </c>
      <c r="F70" s="436">
        <v>11900</v>
      </c>
      <c r="G70" s="436">
        <v>12030</v>
      </c>
      <c r="H70" s="436">
        <v>11835</v>
      </c>
      <c r="I70" s="434">
        <v>11700</v>
      </c>
      <c r="J70" s="434" t="s">
        <v>3693</v>
      </c>
      <c r="K70" s="434">
        <f>F70-H70</f>
        <v>65</v>
      </c>
      <c r="L70" s="444">
        <f t="shared" ref="L70:L71" si="69">(H70*N70)*0.035%</f>
        <v>310.66875000000005</v>
      </c>
      <c r="M70" s="491">
        <f t="shared" ref="M70:M71" si="70">(K70*N70)-L70</f>
        <v>4564.3312500000002</v>
      </c>
      <c r="N70" s="434">
        <v>75</v>
      </c>
      <c r="O70" s="438" t="s">
        <v>599</v>
      </c>
      <c r="P70" s="548">
        <v>44139</v>
      </c>
      <c r="Q70" s="387"/>
      <c r="R70" s="343" t="s">
        <v>602</v>
      </c>
      <c r="S70" s="40"/>
      <c r="Y70" s="40"/>
      <c r="Z70" s="40"/>
    </row>
    <row r="71" spans="1:26" s="400" customFormat="1" ht="13.9" customHeight="1">
      <c r="A71" s="500">
        <v>11</v>
      </c>
      <c r="B71" s="501">
        <v>44139</v>
      </c>
      <c r="C71" s="502"/>
      <c r="D71" s="468" t="s">
        <v>3642</v>
      </c>
      <c r="E71" s="458" t="s">
        <v>600</v>
      </c>
      <c r="F71" s="436">
        <v>2172</v>
      </c>
      <c r="G71" s="436">
        <v>2210</v>
      </c>
      <c r="H71" s="436">
        <v>2196.5</v>
      </c>
      <c r="I71" s="434" t="s">
        <v>3659</v>
      </c>
      <c r="J71" s="434" t="s">
        <v>3698</v>
      </c>
      <c r="K71" s="434">
        <f t="shared" ref="K71" si="71">H71-F71</f>
        <v>24.5</v>
      </c>
      <c r="L71" s="444">
        <f t="shared" si="69"/>
        <v>230.63250000000002</v>
      </c>
      <c r="M71" s="491">
        <f t="shared" si="70"/>
        <v>7119.3675000000003</v>
      </c>
      <c r="N71" s="434">
        <v>300</v>
      </c>
      <c r="O71" s="438" t="s">
        <v>599</v>
      </c>
      <c r="P71" s="465">
        <v>44140</v>
      </c>
      <c r="Q71" s="387"/>
      <c r="R71" s="343" t="s">
        <v>3186</v>
      </c>
      <c r="S71" s="40"/>
      <c r="Y71" s="40"/>
      <c r="Z71" s="40"/>
    </row>
    <row r="72" spans="1:26" s="400" customFormat="1" ht="13.9" customHeight="1">
      <c r="A72" s="500">
        <v>12</v>
      </c>
      <c r="B72" s="501">
        <v>44139</v>
      </c>
      <c r="C72" s="502"/>
      <c r="D72" s="468" t="s">
        <v>3694</v>
      </c>
      <c r="E72" s="458" t="s">
        <v>600</v>
      </c>
      <c r="F72" s="436">
        <v>2064</v>
      </c>
      <c r="G72" s="436">
        <v>2024</v>
      </c>
      <c r="H72" s="436">
        <v>2090</v>
      </c>
      <c r="I72" s="434">
        <v>2140</v>
      </c>
      <c r="J72" s="434" t="s">
        <v>3697</v>
      </c>
      <c r="K72" s="434">
        <f t="shared" ref="K72" si="72">H72-F72</f>
        <v>26</v>
      </c>
      <c r="L72" s="444">
        <f t="shared" ref="L72:L73" si="73">(H72*N72)*0.035%</f>
        <v>219.45000000000005</v>
      </c>
      <c r="M72" s="491">
        <f t="shared" ref="M72:M73" si="74">(K72*N72)-L72</f>
        <v>7580.55</v>
      </c>
      <c r="N72" s="434">
        <v>300</v>
      </c>
      <c r="O72" s="438" t="s">
        <v>599</v>
      </c>
      <c r="P72" s="465">
        <v>44140</v>
      </c>
      <c r="Q72" s="387"/>
      <c r="R72" s="343" t="s">
        <v>602</v>
      </c>
      <c r="S72" s="40"/>
      <c r="Y72" s="40"/>
      <c r="Z72" s="40"/>
    </row>
    <row r="73" spans="1:26" s="400" customFormat="1" ht="13.9" customHeight="1">
      <c r="A73" s="495">
        <v>13</v>
      </c>
      <c r="B73" s="496">
        <v>44140</v>
      </c>
      <c r="C73" s="497"/>
      <c r="D73" s="498" t="s">
        <v>3690</v>
      </c>
      <c r="E73" s="490" t="s">
        <v>3627</v>
      </c>
      <c r="F73" s="467">
        <v>12070</v>
      </c>
      <c r="G73" s="467">
        <v>12200</v>
      </c>
      <c r="H73" s="467">
        <v>12200</v>
      </c>
      <c r="I73" s="546">
        <v>11800</v>
      </c>
      <c r="J73" s="462" t="s">
        <v>3714</v>
      </c>
      <c r="K73" s="462">
        <f>F73-H73</f>
        <v>-130</v>
      </c>
      <c r="L73" s="446">
        <f t="shared" si="73"/>
        <v>320.25000000000006</v>
      </c>
      <c r="M73" s="499">
        <f t="shared" si="74"/>
        <v>-10070.25</v>
      </c>
      <c r="N73" s="462">
        <v>75</v>
      </c>
      <c r="O73" s="432" t="s">
        <v>663</v>
      </c>
      <c r="P73" s="420">
        <v>44141</v>
      </c>
      <c r="Q73" s="387"/>
      <c r="R73" s="343" t="s">
        <v>602</v>
      </c>
      <c r="S73" s="40"/>
      <c r="Y73" s="40"/>
      <c r="Z73" s="40"/>
    </row>
    <row r="74" spans="1:26" s="400" customFormat="1" ht="13.9" customHeight="1">
      <c r="A74" s="495">
        <v>14</v>
      </c>
      <c r="B74" s="496">
        <v>44141</v>
      </c>
      <c r="C74" s="497"/>
      <c r="D74" s="498" t="s">
        <v>3715</v>
      </c>
      <c r="E74" s="490" t="s">
        <v>3627</v>
      </c>
      <c r="F74" s="467">
        <v>2003.5</v>
      </c>
      <c r="G74" s="467">
        <v>2024</v>
      </c>
      <c r="H74" s="467">
        <v>2020</v>
      </c>
      <c r="I74" s="546">
        <v>1960</v>
      </c>
      <c r="J74" s="462" t="s">
        <v>3716</v>
      </c>
      <c r="K74" s="462">
        <f>F74-H74</f>
        <v>-16.5</v>
      </c>
      <c r="L74" s="446">
        <f t="shared" ref="L74:L75" si="75">(H74*N74)*0.035%</f>
        <v>357.03500000000003</v>
      </c>
      <c r="M74" s="499">
        <f t="shared" ref="M74:M75" si="76">(K74*N74)-L74</f>
        <v>-8689.5349999999999</v>
      </c>
      <c r="N74" s="462">
        <v>505</v>
      </c>
      <c r="O74" s="432" t="s">
        <v>663</v>
      </c>
      <c r="P74" s="420">
        <v>44141</v>
      </c>
      <c r="Q74" s="387"/>
      <c r="R74" s="343" t="s">
        <v>602</v>
      </c>
      <c r="S74" s="40"/>
      <c r="Y74" s="40"/>
      <c r="Z74" s="40"/>
    </row>
    <row r="75" spans="1:26" s="400" customFormat="1" ht="13.9" customHeight="1">
      <c r="A75" s="495">
        <v>15</v>
      </c>
      <c r="B75" s="496">
        <v>44144</v>
      </c>
      <c r="C75" s="497"/>
      <c r="D75" s="498" t="s">
        <v>3690</v>
      </c>
      <c r="E75" s="490" t="s">
        <v>3627</v>
      </c>
      <c r="F75" s="467">
        <v>12440</v>
      </c>
      <c r="G75" s="467">
        <v>12550</v>
      </c>
      <c r="H75" s="467">
        <v>12610</v>
      </c>
      <c r="I75" s="546">
        <v>12200</v>
      </c>
      <c r="J75" s="462" t="s">
        <v>3746</v>
      </c>
      <c r="K75" s="462">
        <f>F75-H75</f>
        <v>-170</v>
      </c>
      <c r="L75" s="446">
        <f t="shared" si="75"/>
        <v>331.01250000000005</v>
      </c>
      <c r="M75" s="499">
        <f t="shared" si="76"/>
        <v>-13081.012500000001</v>
      </c>
      <c r="N75" s="462">
        <v>75</v>
      </c>
      <c r="O75" s="432" t="s">
        <v>663</v>
      </c>
      <c r="P75" s="420">
        <v>44145</v>
      </c>
      <c r="Q75" s="387"/>
      <c r="R75" s="343" t="s">
        <v>602</v>
      </c>
      <c r="S75" s="40"/>
      <c r="Y75" s="40"/>
      <c r="Z75" s="40"/>
    </row>
    <row r="76" spans="1:26" s="400" customFormat="1" ht="13.9" customHeight="1">
      <c r="A76" s="495">
        <v>16</v>
      </c>
      <c r="B76" s="496">
        <v>44144</v>
      </c>
      <c r="C76" s="497"/>
      <c r="D76" s="498" t="s">
        <v>3737</v>
      </c>
      <c r="E76" s="490" t="s">
        <v>3627</v>
      </c>
      <c r="F76" s="467">
        <v>220.5</v>
      </c>
      <c r="G76" s="467">
        <v>224.5</v>
      </c>
      <c r="H76" s="467">
        <v>224.25</v>
      </c>
      <c r="I76" s="546">
        <v>210</v>
      </c>
      <c r="J76" s="462" t="s">
        <v>3751</v>
      </c>
      <c r="K76" s="462">
        <f>F76-H76</f>
        <v>-3.75</v>
      </c>
      <c r="L76" s="446">
        <f t="shared" ref="L76" si="77">(H76*N76)*0.035%</f>
        <v>235.46250000000003</v>
      </c>
      <c r="M76" s="499">
        <f t="shared" ref="M76" si="78">(K76*N76)-L76</f>
        <v>-11485.4625</v>
      </c>
      <c r="N76" s="462">
        <v>3000</v>
      </c>
      <c r="O76" s="432" t="s">
        <v>663</v>
      </c>
      <c r="P76" s="420">
        <v>44145</v>
      </c>
      <c r="Q76" s="387"/>
      <c r="R76" s="343" t="s">
        <v>602</v>
      </c>
      <c r="S76" s="40"/>
      <c r="Y76" s="40"/>
      <c r="Z76" s="40"/>
    </row>
    <row r="77" spans="1:26" s="400" customFormat="1" ht="13.9" customHeight="1">
      <c r="A77" s="494"/>
      <c r="B77" s="492"/>
      <c r="C77" s="493"/>
      <c r="D77" s="484"/>
      <c r="E77" s="485"/>
      <c r="F77" s="443"/>
      <c r="G77" s="443"/>
      <c r="H77" s="443"/>
      <c r="I77" s="376"/>
      <c r="J77" s="376"/>
      <c r="K77" s="376"/>
      <c r="L77" s="376"/>
      <c r="M77" s="376"/>
      <c r="N77" s="376"/>
      <c r="O77" s="376"/>
      <c r="P77" s="376"/>
      <c r="Q77" s="387"/>
      <c r="R77" s="343"/>
      <c r="S77" s="40"/>
      <c r="Y77" s="40"/>
      <c r="Z77" s="40"/>
    </row>
    <row r="78" spans="1:26" s="400" customFormat="1" ht="13.9" customHeight="1">
      <c r="A78" s="494"/>
      <c r="B78" s="492"/>
      <c r="C78" s="493"/>
      <c r="D78" s="484"/>
      <c r="E78" s="485"/>
      <c r="F78" s="443"/>
      <c r="G78" s="443"/>
      <c r="H78" s="443"/>
      <c r="I78" s="376"/>
      <c r="J78" s="376"/>
      <c r="K78" s="376"/>
      <c r="L78" s="376"/>
      <c r="M78" s="376"/>
      <c r="N78" s="376"/>
      <c r="O78" s="376"/>
      <c r="P78" s="376"/>
      <c r="Q78" s="387"/>
      <c r="R78" s="343"/>
      <c r="S78" s="40"/>
      <c r="Y78" s="40"/>
      <c r="Z78" s="40"/>
    </row>
    <row r="79" spans="1:26" s="400" customFormat="1" ht="13.9" customHeight="1">
      <c r="A79" s="494"/>
      <c r="B79" s="492"/>
      <c r="C79" s="493"/>
      <c r="D79" s="484"/>
      <c r="E79" s="485"/>
      <c r="F79" s="443"/>
      <c r="G79" s="443"/>
      <c r="H79" s="443"/>
      <c r="I79" s="376"/>
      <c r="J79" s="376"/>
      <c r="K79" s="376"/>
      <c r="L79" s="376"/>
      <c r="M79" s="376"/>
      <c r="N79" s="376"/>
      <c r="O79" s="376"/>
      <c r="P79" s="376"/>
      <c r="Q79" s="387"/>
      <c r="R79" s="343"/>
      <c r="S79" s="40"/>
      <c r="Y79" s="40"/>
      <c r="Z79" s="40"/>
    </row>
    <row r="80" spans="1:26" s="400" customFormat="1" ht="13.9" customHeight="1">
      <c r="A80" s="494"/>
      <c r="B80" s="492"/>
      <c r="C80" s="493"/>
      <c r="D80" s="484"/>
      <c r="E80" s="485"/>
      <c r="F80" s="443"/>
      <c r="G80" s="443"/>
      <c r="H80" s="443"/>
      <c r="I80" s="376"/>
      <c r="J80" s="376"/>
      <c r="K80" s="376"/>
      <c r="L80" s="376"/>
      <c r="M80" s="376"/>
      <c r="N80" s="376"/>
      <c r="O80" s="376"/>
      <c r="P80" s="376"/>
      <c r="Q80" s="387"/>
      <c r="R80" s="343"/>
      <c r="S80" s="40"/>
      <c r="Y80" s="40"/>
      <c r="Z80" s="40"/>
    </row>
    <row r="81" spans="1:34" s="400" customFormat="1" ht="13.9" customHeight="1">
      <c r="A81" s="516"/>
      <c r="B81" s="510"/>
      <c r="C81" s="517"/>
      <c r="D81" s="518"/>
      <c r="E81" s="377"/>
      <c r="F81" s="471"/>
      <c r="G81" s="471"/>
      <c r="H81" s="471"/>
      <c r="I81" s="461"/>
      <c r="J81" s="461"/>
      <c r="K81" s="461"/>
      <c r="L81" s="461"/>
      <c r="M81" s="461"/>
      <c r="N81" s="461"/>
      <c r="O81" s="461"/>
      <c r="P81" s="461"/>
      <c r="Q81" s="387"/>
      <c r="R81" s="343"/>
      <c r="S81" s="40"/>
      <c r="Y81" s="40"/>
      <c r="Z81" s="40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4.25">
      <c r="A85" s="522">
        <v>1</v>
      </c>
      <c r="B85" s="523">
        <v>44134</v>
      </c>
      <c r="C85" s="523"/>
      <c r="D85" s="505" t="s">
        <v>3650</v>
      </c>
      <c r="E85" s="436" t="s">
        <v>600</v>
      </c>
      <c r="F85" s="436">
        <v>13.2</v>
      </c>
      <c r="G85" s="457">
        <v>8</v>
      </c>
      <c r="H85" s="457">
        <v>17</v>
      </c>
      <c r="I85" s="457">
        <v>22</v>
      </c>
      <c r="J85" s="524" t="s">
        <v>3660</v>
      </c>
      <c r="K85" s="524">
        <f t="shared" ref="K85" si="79">H85-F85</f>
        <v>3.8000000000000007</v>
      </c>
      <c r="L85" s="525">
        <v>100</v>
      </c>
      <c r="M85" s="524">
        <f t="shared" ref="M85" si="80">(K85*N85)-100</f>
        <v>5125.0000000000009</v>
      </c>
      <c r="N85" s="524">
        <v>1375</v>
      </c>
      <c r="O85" s="526" t="s">
        <v>599</v>
      </c>
      <c r="P85" s="465">
        <v>44137</v>
      </c>
      <c r="Q85" s="387"/>
      <c r="R85" s="343" t="s">
        <v>602</v>
      </c>
      <c r="Z85" s="400"/>
      <c r="AA85" s="400"/>
      <c r="AB85" s="400"/>
      <c r="AC85" s="400"/>
      <c r="AD85" s="400"/>
      <c r="AE85" s="400"/>
      <c r="AF85" s="400"/>
      <c r="AG85" s="400"/>
      <c r="AH85" s="400"/>
    </row>
    <row r="86" spans="1:34" s="40" customFormat="1" ht="14.25">
      <c r="A86" s="522">
        <v>2</v>
      </c>
      <c r="B86" s="523">
        <v>44137</v>
      </c>
      <c r="C86" s="523"/>
      <c r="D86" s="505" t="s">
        <v>3661</v>
      </c>
      <c r="E86" s="436" t="s">
        <v>600</v>
      </c>
      <c r="F86" s="436">
        <v>12.5</v>
      </c>
      <c r="G86" s="457">
        <v>8</v>
      </c>
      <c r="H86" s="457">
        <v>15.25</v>
      </c>
      <c r="I86" s="457">
        <v>20</v>
      </c>
      <c r="J86" s="524" t="s">
        <v>3679</v>
      </c>
      <c r="K86" s="524">
        <f t="shared" ref="K86" si="81">H86-F86</f>
        <v>2.75</v>
      </c>
      <c r="L86" s="525">
        <v>100</v>
      </c>
      <c r="M86" s="524">
        <f t="shared" ref="M86" si="82">(K86*N86)-100</f>
        <v>3612.5</v>
      </c>
      <c r="N86" s="524">
        <v>1350</v>
      </c>
      <c r="O86" s="526" t="s">
        <v>599</v>
      </c>
      <c r="P86" s="465">
        <v>44138</v>
      </c>
      <c r="Q86" s="387"/>
      <c r="R86" s="343" t="s">
        <v>602</v>
      </c>
      <c r="Z86" s="400"/>
      <c r="AA86" s="400"/>
      <c r="AB86" s="400"/>
      <c r="AC86" s="400"/>
      <c r="AD86" s="400"/>
      <c r="AE86" s="400"/>
      <c r="AF86" s="400"/>
      <c r="AG86" s="400"/>
      <c r="AH86" s="400"/>
    </row>
    <row r="87" spans="1:34" s="40" customFormat="1" ht="14.25">
      <c r="A87" s="522">
        <v>3</v>
      </c>
      <c r="B87" s="523">
        <v>44137</v>
      </c>
      <c r="C87" s="523"/>
      <c r="D87" s="505" t="s">
        <v>3665</v>
      </c>
      <c r="E87" s="436" t="s">
        <v>600</v>
      </c>
      <c r="F87" s="436">
        <v>72</v>
      </c>
      <c r="G87" s="457">
        <v>30</v>
      </c>
      <c r="H87" s="457">
        <v>82.5</v>
      </c>
      <c r="I87" s="457">
        <v>130</v>
      </c>
      <c r="J87" s="524" t="s">
        <v>3666</v>
      </c>
      <c r="K87" s="524">
        <f t="shared" ref="K87" si="83">H87-F87</f>
        <v>10.5</v>
      </c>
      <c r="L87" s="525">
        <v>100</v>
      </c>
      <c r="M87" s="524">
        <f t="shared" ref="M87" si="84">(K87*N87)-100</f>
        <v>687.5</v>
      </c>
      <c r="N87" s="524">
        <v>75</v>
      </c>
      <c r="O87" s="526" t="s">
        <v>599</v>
      </c>
      <c r="P87" s="465">
        <v>44137</v>
      </c>
      <c r="Q87" s="387"/>
      <c r="R87" s="343" t="s">
        <v>3186</v>
      </c>
      <c r="Z87" s="400"/>
      <c r="AA87" s="400"/>
      <c r="AB87" s="400"/>
      <c r="AC87" s="400"/>
      <c r="AD87" s="400"/>
      <c r="AE87" s="400"/>
      <c r="AF87" s="400"/>
      <c r="AG87" s="400"/>
      <c r="AH87" s="400"/>
    </row>
    <row r="88" spans="1:34" s="40" customFormat="1" ht="14.25">
      <c r="A88" s="544">
        <v>4</v>
      </c>
      <c r="B88" s="545">
        <v>44138</v>
      </c>
      <c r="C88" s="545"/>
      <c r="D88" s="466" t="s">
        <v>3675</v>
      </c>
      <c r="E88" s="467" t="s">
        <v>600</v>
      </c>
      <c r="F88" s="467">
        <v>105</v>
      </c>
      <c r="G88" s="541">
        <v>60</v>
      </c>
      <c r="H88" s="541">
        <v>60</v>
      </c>
      <c r="I88" s="541">
        <v>180</v>
      </c>
      <c r="J88" s="546" t="s">
        <v>3681</v>
      </c>
      <c r="K88" s="546">
        <f t="shared" ref="K88:K91" si="85">H88-F88</f>
        <v>-45</v>
      </c>
      <c r="L88" s="547">
        <v>100</v>
      </c>
      <c r="M88" s="546">
        <f t="shared" ref="M88:M91" si="86">(K88*N88)-100</f>
        <v>-3475</v>
      </c>
      <c r="N88" s="546">
        <v>75</v>
      </c>
      <c r="O88" s="432" t="s">
        <v>663</v>
      </c>
      <c r="P88" s="420">
        <v>44139</v>
      </c>
      <c r="Q88" s="387"/>
      <c r="R88" s="343" t="s">
        <v>3186</v>
      </c>
      <c r="Z88" s="400"/>
      <c r="AA88" s="400"/>
      <c r="AB88" s="400"/>
      <c r="AC88" s="400"/>
      <c r="AD88" s="400"/>
      <c r="AE88" s="400"/>
      <c r="AF88" s="400"/>
      <c r="AG88" s="400"/>
      <c r="AH88" s="400"/>
    </row>
    <row r="89" spans="1:34" s="40" customFormat="1" ht="14.25">
      <c r="A89" s="522">
        <v>5</v>
      </c>
      <c r="B89" s="523">
        <v>44140</v>
      </c>
      <c r="C89" s="523"/>
      <c r="D89" s="505" t="s">
        <v>3706</v>
      </c>
      <c r="E89" s="436" t="s">
        <v>600</v>
      </c>
      <c r="F89" s="436">
        <v>15</v>
      </c>
      <c r="G89" s="457">
        <v>10</v>
      </c>
      <c r="H89" s="457">
        <v>17.2</v>
      </c>
      <c r="I89" s="457">
        <v>23</v>
      </c>
      <c r="J89" s="524" t="s">
        <v>3707</v>
      </c>
      <c r="K89" s="524">
        <f t="shared" si="85"/>
        <v>2.1999999999999993</v>
      </c>
      <c r="L89" s="525">
        <v>100</v>
      </c>
      <c r="M89" s="524">
        <f t="shared" si="86"/>
        <v>2869.9999999999991</v>
      </c>
      <c r="N89" s="524">
        <v>1350</v>
      </c>
      <c r="O89" s="526" t="s">
        <v>599</v>
      </c>
      <c r="P89" s="548">
        <v>44140</v>
      </c>
      <c r="Q89" s="387"/>
      <c r="R89" s="343" t="s">
        <v>602</v>
      </c>
      <c r="Z89" s="400"/>
      <c r="AA89" s="400"/>
      <c r="AB89" s="400"/>
      <c r="AC89" s="400"/>
      <c r="AD89" s="400"/>
      <c r="AE89" s="400"/>
      <c r="AF89" s="400"/>
      <c r="AG89" s="400"/>
      <c r="AH89" s="400"/>
    </row>
    <row r="90" spans="1:34" s="40" customFormat="1" ht="14.25">
      <c r="A90" s="522">
        <v>6</v>
      </c>
      <c r="B90" s="523">
        <v>44140</v>
      </c>
      <c r="C90" s="523"/>
      <c r="D90" s="505" t="s">
        <v>3709</v>
      </c>
      <c r="E90" s="436" t="s">
        <v>600</v>
      </c>
      <c r="F90" s="436">
        <v>45</v>
      </c>
      <c r="G90" s="457">
        <v>29</v>
      </c>
      <c r="H90" s="457">
        <v>52</v>
      </c>
      <c r="I90" s="457">
        <v>70</v>
      </c>
      <c r="J90" s="524" t="s">
        <v>3718</v>
      </c>
      <c r="K90" s="524">
        <f t="shared" si="85"/>
        <v>7</v>
      </c>
      <c r="L90" s="525">
        <v>100</v>
      </c>
      <c r="M90" s="524">
        <f t="shared" si="86"/>
        <v>2000</v>
      </c>
      <c r="N90" s="524">
        <v>300</v>
      </c>
      <c r="O90" s="526" t="s">
        <v>599</v>
      </c>
      <c r="P90" s="465">
        <v>44141</v>
      </c>
      <c r="Q90" s="387"/>
      <c r="R90" s="343" t="s">
        <v>602</v>
      </c>
      <c r="Z90" s="400"/>
      <c r="AA90" s="400"/>
      <c r="AB90" s="400"/>
      <c r="AC90" s="400"/>
      <c r="AD90" s="400"/>
      <c r="AE90" s="400"/>
      <c r="AF90" s="400"/>
      <c r="AG90" s="400"/>
      <c r="AH90" s="400"/>
    </row>
    <row r="91" spans="1:34" s="40" customFormat="1" ht="14.25">
      <c r="A91" s="522">
        <v>7</v>
      </c>
      <c r="B91" s="523">
        <v>44141</v>
      </c>
      <c r="C91" s="523"/>
      <c r="D91" s="505" t="s">
        <v>3706</v>
      </c>
      <c r="E91" s="436" t="s">
        <v>600</v>
      </c>
      <c r="F91" s="436">
        <v>16.5</v>
      </c>
      <c r="G91" s="457">
        <v>11.5</v>
      </c>
      <c r="H91" s="457">
        <v>18.25</v>
      </c>
      <c r="I91" s="457">
        <v>25</v>
      </c>
      <c r="J91" s="524" t="s">
        <v>3728</v>
      </c>
      <c r="K91" s="524">
        <f t="shared" si="85"/>
        <v>1.75</v>
      </c>
      <c r="L91" s="525">
        <v>100</v>
      </c>
      <c r="M91" s="524">
        <f t="shared" si="86"/>
        <v>2262.5</v>
      </c>
      <c r="N91" s="524">
        <v>1350</v>
      </c>
      <c r="O91" s="526" t="s">
        <v>599</v>
      </c>
      <c r="P91" s="465">
        <v>44144</v>
      </c>
      <c r="Q91" s="387"/>
      <c r="R91" s="343" t="s">
        <v>602</v>
      </c>
      <c r="Z91" s="400"/>
      <c r="AA91" s="400"/>
      <c r="AB91" s="400"/>
      <c r="AC91" s="400"/>
      <c r="AD91" s="400"/>
      <c r="AE91" s="400"/>
      <c r="AF91" s="400"/>
      <c r="AG91" s="400"/>
      <c r="AH91" s="400"/>
    </row>
    <row r="92" spans="1:34" s="40" customFormat="1" ht="14.25">
      <c r="A92" s="522">
        <v>8</v>
      </c>
      <c r="B92" s="523">
        <v>44141</v>
      </c>
      <c r="C92" s="523"/>
      <c r="D92" s="505" t="s">
        <v>3717</v>
      </c>
      <c r="E92" s="436" t="s">
        <v>600</v>
      </c>
      <c r="F92" s="436">
        <v>46</v>
      </c>
      <c r="G92" s="457">
        <v>30</v>
      </c>
      <c r="H92" s="457">
        <v>53</v>
      </c>
      <c r="I92" s="457">
        <v>70</v>
      </c>
      <c r="J92" s="524" t="s">
        <v>3718</v>
      </c>
      <c r="K92" s="524">
        <f t="shared" ref="K92:K93" si="87">H92-F92</f>
        <v>7</v>
      </c>
      <c r="L92" s="525">
        <v>100</v>
      </c>
      <c r="M92" s="524">
        <f t="shared" ref="M92:M93" si="88">(K92*N92)-100</f>
        <v>2000</v>
      </c>
      <c r="N92" s="524">
        <v>300</v>
      </c>
      <c r="O92" s="526" t="s">
        <v>599</v>
      </c>
      <c r="P92" s="548">
        <v>44141</v>
      </c>
      <c r="Q92" s="387"/>
      <c r="R92" s="343" t="s">
        <v>3186</v>
      </c>
      <c r="Z92" s="400"/>
      <c r="AA92" s="400"/>
      <c r="AB92" s="400"/>
      <c r="AC92" s="400"/>
      <c r="AD92" s="400"/>
      <c r="AE92" s="400"/>
      <c r="AF92" s="400"/>
      <c r="AG92" s="400"/>
      <c r="AH92" s="400"/>
    </row>
    <row r="93" spans="1:34" s="6" customFormat="1" ht="14.25">
      <c r="A93" s="522">
        <v>9</v>
      </c>
      <c r="B93" s="523">
        <v>44141</v>
      </c>
      <c r="C93" s="523"/>
      <c r="D93" s="505" t="s">
        <v>3722</v>
      </c>
      <c r="E93" s="436" t="s">
        <v>600</v>
      </c>
      <c r="F93" s="436">
        <v>44.5</v>
      </c>
      <c r="G93" s="457">
        <v>29</v>
      </c>
      <c r="H93" s="457">
        <v>52</v>
      </c>
      <c r="I93" s="457">
        <v>70</v>
      </c>
      <c r="J93" s="524" t="s">
        <v>3727</v>
      </c>
      <c r="K93" s="524">
        <f t="shared" si="87"/>
        <v>7.5</v>
      </c>
      <c r="L93" s="525">
        <v>100</v>
      </c>
      <c r="M93" s="524">
        <f t="shared" si="88"/>
        <v>2150</v>
      </c>
      <c r="N93" s="524">
        <v>300</v>
      </c>
      <c r="O93" s="526" t="s">
        <v>599</v>
      </c>
      <c r="P93" s="465">
        <v>44144</v>
      </c>
      <c r="Q93" s="4"/>
      <c r="R93" s="408" t="s">
        <v>602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563" customFormat="1" ht="14.25">
      <c r="A94" s="522">
        <v>10</v>
      </c>
      <c r="B94" s="523">
        <v>44144</v>
      </c>
      <c r="C94" s="523"/>
      <c r="D94" s="505" t="s">
        <v>3730</v>
      </c>
      <c r="E94" s="436" t="s">
        <v>600</v>
      </c>
      <c r="F94" s="436">
        <v>2.4</v>
      </c>
      <c r="G94" s="457">
        <v>1</v>
      </c>
      <c r="H94" s="457">
        <v>2.95</v>
      </c>
      <c r="I94" s="457" t="s">
        <v>3731</v>
      </c>
      <c r="J94" s="524" t="s">
        <v>3745</v>
      </c>
      <c r="K94" s="524">
        <f t="shared" ref="K94:K95" si="89">H94-F94</f>
        <v>0.55000000000000027</v>
      </c>
      <c r="L94" s="525">
        <v>100</v>
      </c>
      <c r="M94" s="524">
        <f t="shared" ref="M94:M95" si="90">(K94*N94)-100</f>
        <v>1935.0000000000009</v>
      </c>
      <c r="N94" s="524">
        <v>3700</v>
      </c>
      <c r="O94" s="526" t="s">
        <v>599</v>
      </c>
      <c r="P94" s="465">
        <v>44145</v>
      </c>
      <c r="Q94" s="561"/>
      <c r="R94" s="562" t="s">
        <v>602</v>
      </c>
      <c r="Z94" s="564"/>
      <c r="AA94" s="564"/>
      <c r="AB94" s="564"/>
      <c r="AC94" s="564"/>
      <c r="AD94" s="564"/>
      <c r="AE94" s="564"/>
      <c r="AF94" s="564"/>
      <c r="AG94" s="564"/>
      <c r="AH94" s="564"/>
    </row>
    <row r="95" spans="1:34" s="563" customFormat="1" ht="14.25">
      <c r="A95" s="544">
        <v>11</v>
      </c>
      <c r="B95" s="545">
        <v>44144</v>
      </c>
      <c r="C95" s="545"/>
      <c r="D95" s="466" t="s">
        <v>3735</v>
      </c>
      <c r="E95" s="467" t="s">
        <v>600</v>
      </c>
      <c r="F95" s="467">
        <v>320</v>
      </c>
      <c r="G95" s="541">
        <v>140</v>
      </c>
      <c r="H95" s="541">
        <v>95</v>
      </c>
      <c r="I95" s="541" t="s">
        <v>3736</v>
      </c>
      <c r="J95" s="546" t="s">
        <v>3793</v>
      </c>
      <c r="K95" s="546">
        <f t="shared" si="89"/>
        <v>-225</v>
      </c>
      <c r="L95" s="547">
        <v>100</v>
      </c>
      <c r="M95" s="546">
        <f t="shared" si="90"/>
        <v>-5725</v>
      </c>
      <c r="N95" s="546">
        <v>25</v>
      </c>
      <c r="O95" s="432" t="s">
        <v>663</v>
      </c>
      <c r="P95" s="420">
        <v>44145</v>
      </c>
      <c r="Q95" s="561"/>
      <c r="R95" s="562" t="s">
        <v>602</v>
      </c>
      <c r="Z95" s="564"/>
      <c r="AA95" s="564"/>
      <c r="AB95" s="564"/>
      <c r="AC95" s="564"/>
      <c r="AD95" s="564"/>
      <c r="AE95" s="564"/>
      <c r="AF95" s="564"/>
      <c r="AG95" s="564"/>
      <c r="AH95" s="564"/>
    </row>
    <row r="96" spans="1:34" s="563" customFormat="1" ht="14.25">
      <c r="A96" s="552">
        <v>12</v>
      </c>
      <c r="B96" s="553">
        <v>44145</v>
      </c>
      <c r="C96" s="553"/>
      <c r="D96" s="554" t="s">
        <v>3661</v>
      </c>
      <c r="E96" s="555" t="s">
        <v>600</v>
      </c>
      <c r="F96" s="566" t="s">
        <v>3748</v>
      </c>
      <c r="G96" s="556">
        <v>6.5</v>
      </c>
      <c r="H96" s="556"/>
      <c r="I96" s="556">
        <v>20</v>
      </c>
      <c r="J96" s="557" t="s">
        <v>601</v>
      </c>
      <c r="K96" s="557"/>
      <c r="L96" s="558"/>
      <c r="M96" s="557"/>
      <c r="N96" s="557"/>
      <c r="O96" s="559"/>
      <c r="P96" s="560"/>
      <c r="Q96" s="561"/>
      <c r="R96" s="562" t="s">
        <v>602</v>
      </c>
      <c r="Z96" s="564"/>
      <c r="AA96" s="564"/>
      <c r="AB96" s="564"/>
      <c r="AC96" s="564"/>
      <c r="AD96" s="564"/>
      <c r="AE96" s="564"/>
      <c r="AF96" s="564"/>
      <c r="AG96" s="564"/>
      <c r="AH96" s="564"/>
    </row>
    <row r="97" spans="1:34" s="563" customFormat="1" ht="14.25">
      <c r="A97" s="544">
        <v>13</v>
      </c>
      <c r="B97" s="545">
        <v>44145</v>
      </c>
      <c r="C97" s="545"/>
      <c r="D97" s="466" t="s">
        <v>3735</v>
      </c>
      <c r="E97" s="467" t="s">
        <v>600</v>
      </c>
      <c r="F97" s="467">
        <v>320</v>
      </c>
      <c r="G97" s="541">
        <v>140</v>
      </c>
      <c r="H97" s="541">
        <v>140</v>
      </c>
      <c r="I97" s="541" t="s">
        <v>3736</v>
      </c>
      <c r="J97" s="546" t="s">
        <v>3747</v>
      </c>
      <c r="K97" s="546">
        <f t="shared" ref="K97:K98" si="91">H97-F97</f>
        <v>-180</v>
      </c>
      <c r="L97" s="547">
        <v>100</v>
      </c>
      <c r="M97" s="546">
        <f t="shared" ref="M97:M98" si="92">(K97*N97)-100</f>
        <v>-4600</v>
      </c>
      <c r="N97" s="546">
        <v>25</v>
      </c>
      <c r="O97" s="432" t="s">
        <v>663</v>
      </c>
      <c r="P97" s="420">
        <v>44145</v>
      </c>
      <c r="Q97" s="561"/>
      <c r="R97" s="562" t="s">
        <v>602</v>
      </c>
      <c r="Z97" s="564"/>
      <c r="AA97" s="564"/>
      <c r="AB97" s="564"/>
      <c r="AC97" s="564"/>
      <c r="AD97" s="564"/>
      <c r="AE97" s="564"/>
      <c r="AF97" s="564"/>
      <c r="AG97" s="564"/>
      <c r="AH97" s="564"/>
    </row>
    <row r="98" spans="1:34" s="563" customFormat="1" ht="14.25">
      <c r="A98" s="522">
        <v>14</v>
      </c>
      <c r="B98" s="523">
        <v>44145</v>
      </c>
      <c r="C98" s="523"/>
      <c r="D98" s="505" t="s">
        <v>3749</v>
      </c>
      <c r="E98" s="436" t="s">
        <v>600</v>
      </c>
      <c r="F98" s="436">
        <v>39.5</v>
      </c>
      <c r="G98" s="457"/>
      <c r="H98" s="457">
        <v>54</v>
      </c>
      <c r="I98" s="457">
        <v>95</v>
      </c>
      <c r="J98" s="524" t="s">
        <v>3750</v>
      </c>
      <c r="K98" s="524">
        <f t="shared" si="91"/>
        <v>14.5</v>
      </c>
      <c r="L98" s="525">
        <v>100</v>
      </c>
      <c r="M98" s="524">
        <f t="shared" si="92"/>
        <v>987.5</v>
      </c>
      <c r="N98" s="524">
        <v>75</v>
      </c>
      <c r="O98" s="526" t="s">
        <v>599</v>
      </c>
      <c r="P98" s="465">
        <v>44145</v>
      </c>
      <c r="Q98" s="561"/>
      <c r="R98" s="562" t="s">
        <v>3186</v>
      </c>
      <c r="Z98" s="564"/>
      <c r="AA98" s="564"/>
      <c r="AB98" s="564"/>
      <c r="AC98" s="564"/>
      <c r="AD98" s="564"/>
      <c r="AE98" s="564"/>
      <c r="AF98" s="564"/>
      <c r="AG98" s="564"/>
      <c r="AH98" s="564"/>
    </row>
    <row r="99" spans="1:34" s="563" customFormat="1" ht="14.25">
      <c r="A99" s="552"/>
      <c r="B99" s="553"/>
      <c r="C99" s="553"/>
      <c r="D99" s="554"/>
      <c r="E99" s="555"/>
      <c r="F99" s="555"/>
      <c r="G99" s="556"/>
      <c r="H99" s="556"/>
      <c r="I99" s="556"/>
      <c r="J99" s="557"/>
      <c r="K99" s="557"/>
      <c r="L99" s="558"/>
      <c r="M99" s="557"/>
      <c r="N99" s="557"/>
      <c r="O99" s="559"/>
      <c r="P99" s="560"/>
      <c r="Q99" s="561"/>
      <c r="R99" s="562"/>
      <c r="Z99" s="564"/>
      <c r="AA99" s="564"/>
      <c r="AB99" s="564"/>
      <c r="AC99" s="564"/>
      <c r="AD99" s="564"/>
      <c r="AE99" s="564"/>
      <c r="AF99" s="564"/>
      <c r="AG99" s="564"/>
      <c r="AH99" s="564"/>
    </row>
    <row r="100" spans="1:34" s="40" customFormat="1" ht="14.25">
      <c r="A100" s="463"/>
      <c r="B100" s="441"/>
      <c r="C100" s="441"/>
      <c r="D100" s="442"/>
      <c r="E100" s="443"/>
      <c r="F100" s="443"/>
      <c r="G100" s="418"/>
      <c r="H100" s="418"/>
      <c r="I100" s="418"/>
      <c r="J100" s="376"/>
      <c r="K100" s="376"/>
      <c r="L100" s="476"/>
      <c r="M100" s="376"/>
      <c r="N100" s="376"/>
      <c r="O100" s="412"/>
      <c r="P100" s="481"/>
      <c r="Q100" s="387"/>
      <c r="R100" s="343"/>
      <c r="Z100" s="400"/>
      <c r="AA100" s="400"/>
      <c r="AB100" s="400"/>
      <c r="AC100" s="400"/>
      <c r="AD100" s="400"/>
      <c r="AE100" s="400"/>
      <c r="AF100" s="400"/>
      <c r="AG100" s="400"/>
      <c r="AH100" s="400"/>
    </row>
    <row r="101" spans="1:34" s="40" customFormat="1" ht="14.25">
      <c r="A101" s="36"/>
      <c r="B101" s="469"/>
      <c r="C101" s="469"/>
      <c r="D101" s="470"/>
      <c r="E101" s="471"/>
      <c r="F101" s="471"/>
      <c r="G101" s="472"/>
      <c r="H101" s="472"/>
      <c r="I101" s="471"/>
      <c r="J101" s="461"/>
      <c r="K101" s="461"/>
      <c r="L101" s="461"/>
      <c r="M101" s="461"/>
      <c r="N101" s="461"/>
      <c r="O101" s="461"/>
      <c r="P101" s="461"/>
      <c r="Q101" s="387"/>
      <c r="R101" s="343"/>
      <c r="Z101" s="400"/>
      <c r="AA101" s="400"/>
      <c r="AB101" s="400"/>
      <c r="AC101" s="400"/>
      <c r="AD101" s="400"/>
      <c r="AE101" s="400"/>
      <c r="AF101" s="400"/>
      <c r="AG101" s="400"/>
      <c r="AH101" s="400"/>
    </row>
    <row r="102" spans="1:34" s="40" customFormat="1" ht="14.25">
      <c r="A102" s="36"/>
      <c r="B102" s="469"/>
      <c r="C102" s="469"/>
      <c r="D102" s="470"/>
      <c r="E102" s="471"/>
      <c r="F102" s="471"/>
      <c r="G102" s="472"/>
      <c r="H102" s="472"/>
      <c r="I102" s="471"/>
      <c r="J102" s="461"/>
      <c r="K102" s="461"/>
      <c r="L102" s="461"/>
      <c r="M102" s="461"/>
      <c r="N102" s="461"/>
      <c r="O102" s="461"/>
      <c r="P102" s="461"/>
      <c r="Q102" s="387"/>
      <c r="R102" s="343"/>
      <c r="Z102" s="400"/>
      <c r="AA102" s="400"/>
      <c r="AB102" s="400"/>
      <c r="AC102" s="400"/>
      <c r="AD102" s="400"/>
      <c r="AE102" s="400"/>
      <c r="AF102" s="400"/>
      <c r="AG102" s="400"/>
      <c r="AH102" s="400"/>
    </row>
    <row r="103" spans="1:34" s="40" customFormat="1" ht="14.25">
      <c r="A103" s="36"/>
      <c r="B103" s="469"/>
      <c r="C103" s="469"/>
      <c r="D103" s="470"/>
      <c r="E103" s="471"/>
      <c r="F103" s="471"/>
      <c r="G103" s="472"/>
      <c r="H103" s="472"/>
      <c r="I103" s="471"/>
      <c r="J103" s="461"/>
      <c r="K103" s="461"/>
      <c r="L103" s="461"/>
      <c r="M103" s="461"/>
      <c r="N103" s="461"/>
      <c r="O103" s="473"/>
      <c r="P103" s="461"/>
      <c r="Q103" s="387"/>
      <c r="R103" s="343"/>
      <c r="Z103" s="400"/>
      <c r="AA103" s="400"/>
      <c r="AB103" s="400"/>
      <c r="AC103" s="400"/>
      <c r="AD103" s="400"/>
      <c r="AE103" s="400"/>
      <c r="AF103" s="400"/>
      <c r="AG103" s="400"/>
      <c r="AH103" s="400"/>
    </row>
    <row r="104" spans="1:34" s="40" customFormat="1" ht="14.25">
      <c r="A104" s="377"/>
      <c r="B104" s="378"/>
      <c r="C104" s="378"/>
      <c r="D104" s="379"/>
      <c r="E104" s="377"/>
      <c r="F104" s="401"/>
      <c r="G104" s="377"/>
      <c r="H104" s="377"/>
      <c r="I104" s="377"/>
      <c r="J104" s="378"/>
      <c r="K104" s="402"/>
      <c r="L104" s="377"/>
      <c r="M104" s="377"/>
      <c r="N104" s="377"/>
      <c r="O104" s="403"/>
      <c r="P104" s="387"/>
      <c r="Q104" s="387"/>
      <c r="R104" s="343"/>
      <c r="Z104" s="400"/>
      <c r="AA104" s="400"/>
      <c r="AB104" s="400"/>
      <c r="AC104" s="400"/>
      <c r="AD104" s="400"/>
      <c r="AE104" s="400"/>
      <c r="AF104" s="400"/>
      <c r="AG104" s="400"/>
      <c r="AH104" s="400"/>
    </row>
    <row r="105" spans="1:34" ht="15">
      <c r="A105" s="99" t="s">
        <v>618</v>
      </c>
      <c r="B105" s="100"/>
      <c r="C105" s="100"/>
      <c r="D105" s="101"/>
      <c r="E105" s="34"/>
      <c r="F105" s="32"/>
      <c r="G105" s="32"/>
      <c r="H105" s="73"/>
      <c r="I105" s="119"/>
      <c r="J105" s="120"/>
      <c r="K105" s="17"/>
      <c r="L105" s="17"/>
      <c r="M105" s="17"/>
      <c r="N105" s="11"/>
      <c r="O105" s="53"/>
      <c r="Q105" s="95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ht="38.25">
      <c r="A106" s="20" t="s">
        <v>16</v>
      </c>
      <c r="B106" s="21" t="s">
        <v>575</v>
      </c>
      <c r="C106" s="21"/>
      <c r="D106" s="22" t="s">
        <v>588</v>
      </c>
      <c r="E106" s="21" t="s">
        <v>589</v>
      </c>
      <c r="F106" s="21" t="s">
        <v>590</v>
      </c>
      <c r="G106" s="21" t="s">
        <v>591</v>
      </c>
      <c r="H106" s="21" t="s">
        <v>592</v>
      </c>
      <c r="I106" s="21" t="s">
        <v>593</v>
      </c>
      <c r="J106" s="20" t="s">
        <v>594</v>
      </c>
      <c r="K106" s="62" t="s">
        <v>610</v>
      </c>
      <c r="L106" s="452" t="s">
        <v>3630</v>
      </c>
      <c r="M106" s="63" t="s">
        <v>3629</v>
      </c>
      <c r="N106" s="21" t="s">
        <v>597</v>
      </c>
      <c r="O106" s="78" t="s">
        <v>598</v>
      </c>
      <c r="P106" s="97"/>
      <c r="Q106" s="11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4" s="400" customFormat="1" ht="14.25">
      <c r="A107" s="463"/>
      <c r="B107" s="441"/>
      <c r="C107" s="441"/>
      <c r="D107" s="442"/>
      <c r="E107" s="443"/>
      <c r="F107" s="443"/>
      <c r="G107" s="418"/>
      <c r="H107" s="418"/>
      <c r="I107" s="443"/>
      <c r="J107" s="486"/>
      <c r="K107" s="486"/>
      <c r="L107" s="487"/>
      <c r="M107" s="474"/>
      <c r="N107" s="411"/>
      <c r="O107" s="481"/>
      <c r="P107" s="98"/>
      <c r="Q107" s="488"/>
      <c r="R107" s="31"/>
      <c r="S107" s="482"/>
      <c r="T107" s="482"/>
      <c r="U107" s="482"/>
      <c r="V107" s="482"/>
      <c r="W107" s="482"/>
      <c r="X107" s="482"/>
      <c r="Y107" s="482"/>
      <c r="Z107" s="482"/>
    </row>
    <row r="108" spans="1:34" s="8" customFormat="1">
      <c r="A108" s="388"/>
      <c r="B108" s="389"/>
      <c r="C108" s="390"/>
      <c r="D108" s="391"/>
      <c r="E108" s="392"/>
      <c r="F108" s="392"/>
      <c r="G108" s="393"/>
      <c r="H108" s="393"/>
      <c r="I108" s="392"/>
      <c r="J108" s="394"/>
      <c r="K108" s="395"/>
      <c r="L108" s="396"/>
      <c r="M108" s="397"/>
      <c r="N108" s="398"/>
      <c r="O108" s="399"/>
      <c r="P108" s="123"/>
      <c r="Q108"/>
      <c r="R108" s="94"/>
      <c r="T108" s="57"/>
      <c r="U108" s="57"/>
      <c r="V108" s="57"/>
      <c r="W108" s="57"/>
      <c r="X108" s="57"/>
      <c r="Y108" s="57"/>
      <c r="Z108" s="57"/>
    </row>
    <row r="109" spans="1:34">
      <c r="A109" s="23" t="s">
        <v>603</v>
      </c>
      <c r="B109" s="23"/>
      <c r="C109" s="23"/>
      <c r="D109" s="23"/>
      <c r="E109" s="5"/>
      <c r="F109" s="30" t="s">
        <v>605</v>
      </c>
      <c r="G109" s="82"/>
      <c r="H109" s="82"/>
      <c r="I109" s="38"/>
      <c r="J109" s="85"/>
      <c r="K109" s="83"/>
      <c r="L109" s="84"/>
      <c r="M109" s="85"/>
      <c r="N109" s="86"/>
      <c r="O109" s="124"/>
      <c r="P109" s="11"/>
      <c r="Q109" s="16"/>
      <c r="R109" s="96"/>
      <c r="S109" s="16"/>
      <c r="T109" s="16"/>
      <c r="U109" s="16"/>
      <c r="V109" s="16"/>
      <c r="W109" s="16"/>
      <c r="X109" s="16"/>
      <c r="Y109" s="16"/>
    </row>
    <row r="110" spans="1:34">
      <c r="A110" s="29" t="s">
        <v>604</v>
      </c>
      <c r="B110" s="23"/>
      <c r="C110" s="23"/>
      <c r="D110" s="23"/>
      <c r="E110" s="32"/>
      <c r="F110" s="30" t="s">
        <v>607</v>
      </c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29"/>
      <c r="B111" s="23"/>
      <c r="C111" s="23"/>
      <c r="D111" s="23"/>
      <c r="E111" s="32"/>
      <c r="F111" s="30"/>
      <c r="G111" s="12"/>
      <c r="H111" s="12"/>
      <c r="I111" s="12"/>
      <c r="J111" s="53"/>
      <c r="K111" s="12"/>
      <c r="L111" s="12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15">
      <c r="A112" s="11"/>
      <c r="B112" s="33" t="s">
        <v>3635</v>
      </c>
      <c r="C112" s="33"/>
      <c r="D112" s="33"/>
      <c r="E112" s="33"/>
      <c r="F112" s="34"/>
      <c r="G112" s="32"/>
      <c r="H112" s="32"/>
      <c r="I112" s="73"/>
      <c r="J112" s="74"/>
      <c r="K112" s="75"/>
      <c r="L112" s="451"/>
      <c r="M112" s="12"/>
      <c r="N112" s="11"/>
      <c r="O112" s="53"/>
      <c r="Q112" s="7"/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609</v>
      </c>
      <c r="H113" s="21" t="s">
        <v>592</v>
      </c>
      <c r="I113" s="21" t="s">
        <v>593</v>
      </c>
      <c r="J113" s="76" t="s">
        <v>594</v>
      </c>
      <c r="K113" s="62" t="s">
        <v>610</v>
      </c>
      <c r="L113" s="77" t="s">
        <v>611</v>
      </c>
      <c r="M113" s="21" t="s">
        <v>612</v>
      </c>
      <c r="N113" s="452" t="s">
        <v>3630</v>
      </c>
      <c r="O113" s="63" t="s">
        <v>3629</v>
      </c>
      <c r="P113" s="21" t="s">
        <v>597</v>
      </c>
      <c r="Q113" s="78" t="s">
        <v>598</v>
      </c>
      <c r="R113" s="82"/>
      <c r="S113" s="16"/>
      <c r="T113" s="16"/>
      <c r="U113" s="16"/>
      <c r="V113" s="16"/>
      <c r="W113" s="16"/>
      <c r="X113" s="16"/>
      <c r="Y113" s="16"/>
      <c r="Z113" s="16"/>
    </row>
    <row r="114" spans="1:29" ht="14.25">
      <c r="A114" s="382"/>
      <c r="B114" s="404"/>
      <c r="C114" s="409"/>
      <c r="D114" s="439"/>
      <c r="E114" s="410"/>
      <c r="F114" s="475"/>
      <c r="G114" s="418"/>
      <c r="H114" s="410"/>
      <c r="I114" s="406"/>
      <c r="J114" s="486"/>
      <c r="K114" s="486"/>
      <c r="L114" s="487"/>
      <c r="M114" s="485"/>
      <c r="N114" s="487"/>
      <c r="O114" s="474"/>
      <c r="P114" s="411"/>
      <c r="Q114" s="459"/>
      <c r="R114" s="483"/>
      <c r="S114" s="473"/>
      <c r="T114" s="16"/>
      <c r="U114" s="482"/>
      <c r="V114" s="482"/>
      <c r="W114" s="482"/>
      <c r="X114" s="482"/>
      <c r="Y114" s="482"/>
      <c r="Z114" s="482"/>
      <c r="AA114" s="400"/>
      <c r="AB114" s="400"/>
      <c r="AC114" s="400"/>
    </row>
    <row r="115" spans="1:29" ht="14.25">
      <c r="A115" s="382"/>
      <c r="B115" s="404"/>
      <c r="C115" s="409"/>
      <c r="D115" s="439"/>
      <c r="E115" s="410"/>
      <c r="F115" s="475"/>
      <c r="G115" s="418"/>
      <c r="H115" s="410"/>
      <c r="I115" s="406"/>
      <c r="J115" s="486"/>
      <c r="K115" s="486"/>
      <c r="L115" s="487"/>
      <c r="M115" s="485"/>
      <c r="N115" s="487"/>
      <c r="O115" s="474"/>
      <c r="P115" s="411"/>
      <c r="Q115" s="459"/>
      <c r="R115" s="483"/>
      <c r="S115" s="473"/>
      <c r="T115" s="16"/>
      <c r="U115" s="482"/>
      <c r="V115" s="482"/>
      <c r="W115" s="482"/>
      <c r="X115" s="482"/>
      <c r="Y115" s="482"/>
      <c r="Z115" s="482"/>
      <c r="AA115" s="400"/>
      <c r="AB115" s="400"/>
      <c r="AC115" s="400"/>
    </row>
    <row r="116" spans="1:29" s="400" customFormat="1" ht="14.25">
      <c r="A116" s="382"/>
      <c r="B116" s="404"/>
      <c r="C116" s="409"/>
      <c r="D116" s="439"/>
      <c r="E116" s="410"/>
      <c r="F116" s="475"/>
      <c r="G116" s="418"/>
      <c r="H116" s="410"/>
      <c r="I116" s="406"/>
      <c r="J116" s="486"/>
      <c r="K116" s="486"/>
      <c r="L116" s="487"/>
      <c r="M116" s="485"/>
      <c r="N116" s="487"/>
      <c r="O116" s="474"/>
      <c r="P116" s="411"/>
      <c r="Q116" s="459"/>
      <c r="R116" s="480"/>
      <c r="S116" s="482"/>
      <c r="T116" s="482"/>
      <c r="U116" s="482"/>
      <c r="V116" s="482"/>
      <c r="W116" s="482"/>
      <c r="X116" s="482"/>
      <c r="Y116" s="482"/>
      <c r="Z116" s="482"/>
    </row>
    <row r="117" spans="1:29" s="400" customFormat="1" ht="14.25">
      <c r="A117" s="382"/>
      <c r="B117" s="404"/>
      <c r="C117" s="409"/>
      <c r="D117" s="439"/>
      <c r="E117" s="410"/>
      <c r="F117" s="486"/>
      <c r="G117" s="443"/>
      <c r="H117" s="410"/>
      <c r="I117" s="406"/>
      <c r="J117" s="486"/>
      <c r="K117" s="486"/>
      <c r="L117" s="487"/>
      <c r="M117" s="485"/>
      <c r="N117" s="487"/>
      <c r="O117" s="474"/>
      <c r="P117" s="411"/>
      <c r="Q117" s="459"/>
      <c r="R117" s="480"/>
      <c r="S117" s="482"/>
      <c r="T117" s="482"/>
      <c r="U117" s="482"/>
      <c r="V117" s="482"/>
      <c r="W117" s="482"/>
      <c r="X117" s="482"/>
      <c r="Y117" s="482"/>
      <c r="Z117" s="482"/>
    </row>
    <row r="118" spans="1:29" s="400" customFormat="1" ht="14.25">
      <c r="A118" s="382"/>
      <c r="B118" s="404"/>
      <c r="C118" s="409"/>
      <c r="D118" s="439"/>
      <c r="E118" s="410"/>
      <c r="F118" s="486"/>
      <c r="G118" s="443"/>
      <c r="H118" s="410"/>
      <c r="I118" s="406"/>
      <c r="J118" s="486"/>
      <c r="K118" s="486"/>
      <c r="L118" s="487"/>
      <c r="M118" s="485"/>
      <c r="N118" s="487"/>
      <c r="O118" s="474"/>
      <c r="P118" s="411"/>
      <c r="Q118" s="459"/>
      <c r="R118" s="480"/>
      <c r="S118" s="482"/>
      <c r="T118" s="482"/>
      <c r="U118" s="482"/>
      <c r="V118" s="482"/>
      <c r="W118" s="482"/>
      <c r="X118" s="482"/>
      <c r="Y118" s="482"/>
      <c r="Z118" s="482"/>
    </row>
    <row r="119" spans="1:29" s="400" customFormat="1" ht="14.25">
      <c r="A119" s="382"/>
      <c r="B119" s="404"/>
      <c r="C119" s="409"/>
      <c r="D119" s="439"/>
      <c r="E119" s="410"/>
      <c r="F119" s="475"/>
      <c r="G119" s="418"/>
      <c r="H119" s="410"/>
      <c r="I119" s="406"/>
      <c r="J119" s="486"/>
      <c r="K119" s="477"/>
      <c r="L119" s="487"/>
      <c r="M119" s="485"/>
      <c r="N119" s="487"/>
      <c r="O119" s="474"/>
      <c r="P119" s="479"/>
      <c r="Q119" s="459"/>
      <c r="R119" s="480"/>
      <c r="S119" s="482"/>
      <c r="T119" s="482"/>
      <c r="U119" s="482"/>
      <c r="V119" s="482"/>
      <c r="W119" s="482"/>
      <c r="X119" s="482"/>
      <c r="Y119" s="482"/>
      <c r="Z119" s="482"/>
    </row>
    <row r="120" spans="1:29" s="400" customFormat="1" ht="14.25">
      <c r="A120" s="382"/>
      <c r="B120" s="404"/>
      <c r="C120" s="409"/>
      <c r="D120" s="439"/>
      <c r="E120" s="410"/>
      <c r="F120" s="475"/>
      <c r="G120" s="418"/>
      <c r="H120" s="410"/>
      <c r="I120" s="406"/>
      <c r="J120" s="477"/>
      <c r="K120" s="477"/>
      <c r="L120" s="477"/>
      <c r="M120" s="477"/>
      <c r="N120" s="478"/>
      <c r="O120" s="489"/>
      <c r="P120" s="479"/>
      <c r="Q120" s="459"/>
      <c r="R120" s="480"/>
      <c r="S120" s="482"/>
      <c r="T120" s="482"/>
      <c r="U120" s="482"/>
      <c r="V120" s="482"/>
      <c r="W120" s="482"/>
      <c r="X120" s="482"/>
      <c r="Y120" s="482"/>
      <c r="Z120" s="482"/>
    </row>
    <row r="121" spans="1:29" s="400" customFormat="1" ht="14.25">
      <c r="A121" s="382"/>
      <c r="B121" s="404"/>
      <c r="C121" s="409"/>
      <c r="D121" s="439"/>
      <c r="E121" s="410"/>
      <c r="F121" s="486"/>
      <c r="G121" s="443"/>
      <c r="H121" s="410"/>
      <c r="I121" s="406"/>
      <c r="J121" s="486"/>
      <c r="K121" s="486"/>
      <c r="L121" s="487"/>
      <c r="M121" s="485"/>
      <c r="N121" s="487"/>
      <c r="O121" s="474"/>
      <c r="P121" s="411"/>
      <c r="Q121" s="459"/>
      <c r="R121" s="483"/>
      <c r="S121" s="473"/>
      <c r="T121" s="482"/>
      <c r="U121" s="482"/>
      <c r="V121" s="482"/>
      <c r="W121" s="482"/>
      <c r="X121" s="482"/>
      <c r="Y121" s="482"/>
      <c r="Z121" s="482"/>
    </row>
    <row r="122" spans="1:29" s="400" customFormat="1" ht="14.25">
      <c r="A122" s="382"/>
      <c r="B122" s="404"/>
      <c r="C122" s="409"/>
      <c r="D122" s="439"/>
      <c r="E122" s="410"/>
      <c r="F122" s="475"/>
      <c r="G122" s="418"/>
      <c r="H122" s="410"/>
      <c r="I122" s="406"/>
      <c r="J122" s="376"/>
      <c r="K122" s="376"/>
      <c r="L122" s="376"/>
      <c r="M122" s="376"/>
      <c r="N122" s="476"/>
      <c r="O122" s="474"/>
      <c r="P122" s="412"/>
      <c r="Q122" s="459"/>
      <c r="R122" s="483"/>
      <c r="S122" s="473"/>
      <c r="T122" s="482"/>
      <c r="U122" s="482"/>
      <c r="V122" s="482"/>
      <c r="W122" s="482"/>
      <c r="X122" s="482"/>
      <c r="Y122" s="482"/>
      <c r="Z122" s="482"/>
    </row>
    <row r="123" spans="1:29">
      <c r="A123" s="29"/>
      <c r="B123" s="23"/>
      <c r="C123" s="23"/>
      <c r="D123" s="23"/>
      <c r="E123" s="32"/>
      <c r="F123" s="30"/>
      <c r="G123" s="12"/>
      <c r="H123" s="12"/>
      <c r="I123" s="12"/>
      <c r="J123" s="53"/>
      <c r="K123" s="12"/>
      <c r="L123" s="12"/>
      <c r="M123" s="12"/>
      <c r="N123" s="11"/>
      <c r="O123" s="53"/>
      <c r="P123" s="7"/>
      <c r="Q123" s="11"/>
      <c r="R123" s="141"/>
      <c r="S123" s="16"/>
      <c r="T123" s="16"/>
      <c r="U123" s="16"/>
      <c r="V123" s="16"/>
      <c r="W123" s="16"/>
      <c r="X123" s="16"/>
      <c r="Y123" s="16"/>
      <c r="Z123" s="16"/>
    </row>
    <row r="124" spans="1:29">
      <c r="A124" s="29"/>
      <c r="B124" s="23"/>
      <c r="C124" s="23"/>
      <c r="D124" s="23"/>
      <c r="E124" s="32"/>
      <c r="F124" s="30"/>
      <c r="G124" s="41"/>
      <c r="H124" s="42"/>
      <c r="I124" s="82"/>
      <c r="J124" s="17"/>
      <c r="K124" s="83"/>
      <c r="L124" s="84"/>
      <c r="M124" s="85"/>
      <c r="N124" s="86"/>
      <c r="O124" s="87"/>
      <c r="P124" s="11"/>
      <c r="Q124" s="16"/>
      <c r="R124" s="141"/>
      <c r="S124" s="16"/>
      <c r="T124" s="16"/>
      <c r="U124" s="16"/>
      <c r="V124" s="16"/>
      <c r="W124" s="16"/>
      <c r="X124" s="16"/>
      <c r="Y124" s="16"/>
      <c r="Z124" s="16"/>
    </row>
    <row r="125" spans="1:29">
      <c r="A125" s="37"/>
      <c r="B125" s="45"/>
      <c r="C125" s="102"/>
      <c r="D125" s="6"/>
      <c r="E125" s="38"/>
      <c r="F125" s="82"/>
      <c r="G125" s="41"/>
      <c r="H125" s="42"/>
      <c r="I125" s="82"/>
      <c r="J125" s="17"/>
      <c r="K125" s="83"/>
      <c r="L125" s="84"/>
      <c r="M125" s="85"/>
      <c r="N125" s="86"/>
      <c r="O125" s="87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9" ht="15">
      <c r="A126" s="5"/>
      <c r="B126" s="103" t="s">
        <v>619</v>
      </c>
      <c r="C126" s="103"/>
      <c r="D126" s="103"/>
      <c r="E126" s="103"/>
      <c r="F126" s="17"/>
      <c r="G126" s="17"/>
      <c r="H126" s="104"/>
      <c r="I126" s="17"/>
      <c r="J126" s="74"/>
      <c r="K126" s="75"/>
      <c r="L126" s="17"/>
      <c r="M126" s="17"/>
      <c r="N126" s="16"/>
      <c r="O126" s="98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9" ht="38.25">
      <c r="A127" s="20" t="s">
        <v>16</v>
      </c>
      <c r="B127" s="21" t="s">
        <v>575</v>
      </c>
      <c r="C127" s="21"/>
      <c r="D127" s="22" t="s">
        <v>588</v>
      </c>
      <c r="E127" s="21" t="s">
        <v>589</v>
      </c>
      <c r="F127" s="21" t="s">
        <v>590</v>
      </c>
      <c r="G127" s="21" t="s">
        <v>620</v>
      </c>
      <c r="H127" s="21" t="s">
        <v>621</v>
      </c>
      <c r="I127" s="21" t="s">
        <v>593</v>
      </c>
      <c r="J127" s="61" t="s">
        <v>594</v>
      </c>
      <c r="K127" s="21" t="s">
        <v>595</v>
      </c>
      <c r="L127" s="21" t="s">
        <v>596</v>
      </c>
      <c r="M127" s="21" t="s">
        <v>597</v>
      </c>
      <c r="N127" s="22" t="s">
        <v>598</v>
      </c>
      <c r="O127" s="98"/>
      <c r="P127" s="11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9">
      <c r="A128" s="202">
        <v>1</v>
      </c>
      <c r="B128" s="105">
        <v>41579</v>
      </c>
      <c r="C128" s="105"/>
      <c r="D128" s="106" t="s">
        <v>622</v>
      </c>
      <c r="E128" s="107" t="s">
        <v>623</v>
      </c>
      <c r="F128" s="108">
        <v>82</v>
      </c>
      <c r="G128" s="107" t="s">
        <v>624</v>
      </c>
      <c r="H128" s="107">
        <v>100</v>
      </c>
      <c r="I128" s="125">
        <v>100</v>
      </c>
      <c r="J128" s="126" t="s">
        <v>625</v>
      </c>
      <c r="K128" s="127">
        <f t="shared" ref="K128:K159" si="93">H128-F128</f>
        <v>18</v>
      </c>
      <c r="L128" s="128">
        <f t="shared" ref="L128:L159" si="94">K128/F128</f>
        <v>0.21951219512195122</v>
      </c>
      <c r="M128" s="129" t="s">
        <v>599</v>
      </c>
      <c r="N128" s="130">
        <v>42657</v>
      </c>
      <c r="O128" s="53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2</v>
      </c>
      <c r="B129" s="105">
        <v>41794</v>
      </c>
      <c r="C129" s="105"/>
      <c r="D129" s="106" t="s">
        <v>626</v>
      </c>
      <c r="E129" s="107" t="s">
        <v>600</v>
      </c>
      <c r="F129" s="108">
        <v>257</v>
      </c>
      <c r="G129" s="107" t="s">
        <v>624</v>
      </c>
      <c r="H129" s="107">
        <v>300</v>
      </c>
      <c r="I129" s="125">
        <v>300</v>
      </c>
      <c r="J129" s="126" t="s">
        <v>625</v>
      </c>
      <c r="K129" s="127">
        <f t="shared" si="93"/>
        <v>43</v>
      </c>
      <c r="L129" s="128">
        <f t="shared" si="94"/>
        <v>0.16731517509727625</v>
      </c>
      <c r="M129" s="129" t="s">
        <v>599</v>
      </c>
      <c r="N129" s="130">
        <v>41822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3</v>
      </c>
      <c r="B130" s="105">
        <v>41828</v>
      </c>
      <c r="C130" s="105"/>
      <c r="D130" s="106" t="s">
        <v>627</v>
      </c>
      <c r="E130" s="107" t="s">
        <v>600</v>
      </c>
      <c r="F130" s="108">
        <v>393</v>
      </c>
      <c r="G130" s="107" t="s">
        <v>624</v>
      </c>
      <c r="H130" s="107">
        <v>468</v>
      </c>
      <c r="I130" s="125">
        <v>468</v>
      </c>
      <c r="J130" s="126" t="s">
        <v>625</v>
      </c>
      <c r="K130" s="127">
        <f t="shared" si="93"/>
        <v>75</v>
      </c>
      <c r="L130" s="128">
        <f t="shared" si="94"/>
        <v>0.19083969465648856</v>
      </c>
      <c r="M130" s="129" t="s">
        <v>599</v>
      </c>
      <c r="N130" s="130">
        <v>41863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4</v>
      </c>
      <c r="B131" s="105">
        <v>41857</v>
      </c>
      <c r="C131" s="105"/>
      <c r="D131" s="106" t="s">
        <v>628</v>
      </c>
      <c r="E131" s="107" t="s">
        <v>600</v>
      </c>
      <c r="F131" s="108">
        <v>205</v>
      </c>
      <c r="G131" s="107" t="s">
        <v>624</v>
      </c>
      <c r="H131" s="107">
        <v>275</v>
      </c>
      <c r="I131" s="125">
        <v>250</v>
      </c>
      <c r="J131" s="126" t="s">
        <v>625</v>
      </c>
      <c r="K131" s="127">
        <f t="shared" si="93"/>
        <v>70</v>
      </c>
      <c r="L131" s="128">
        <f t="shared" si="94"/>
        <v>0.34146341463414637</v>
      </c>
      <c r="M131" s="129" t="s">
        <v>599</v>
      </c>
      <c r="N131" s="130">
        <v>41962</v>
      </c>
      <c r="O131" s="53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5</v>
      </c>
      <c r="B132" s="105">
        <v>41886</v>
      </c>
      <c r="C132" s="105"/>
      <c r="D132" s="106" t="s">
        <v>629</v>
      </c>
      <c r="E132" s="107" t="s">
        <v>600</v>
      </c>
      <c r="F132" s="108">
        <v>162</v>
      </c>
      <c r="G132" s="107" t="s">
        <v>624</v>
      </c>
      <c r="H132" s="107">
        <v>190</v>
      </c>
      <c r="I132" s="125">
        <v>190</v>
      </c>
      <c r="J132" s="126" t="s">
        <v>625</v>
      </c>
      <c r="K132" s="127">
        <f t="shared" si="93"/>
        <v>28</v>
      </c>
      <c r="L132" s="128">
        <f t="shared" si="94"/>
        <v>0.1728395061728395</v>
      </c>
      <c r="M132" s="129" t="s">
        <v>599</v>
      </c>
      <c r="N132" s="130">
        <v>42006</v>
      </c>
      <c r="O132" s="53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6</v>
      </c>
      <c r="B133" s="105">
        <v>41886</v>
      </c>
      <c r="C133" s="105"/>
      <c r="D133" s="106" t="s">
        <v>630</v>
      </c>
      <c r="E133" s="107" t="s">
        <v>600</v>
      </c>
      <c r="F133" s="108">
        <v>75</v>
      </c>
      <c r="G133" s="107" t="s">
        <v>624</v>
      </c>
      <c r="H133" s="107">
        <v>91.5</v>
      </c>
      <c r="I133" s="125" t="s">
        <v>631</v>
      </c>
      <c r="J133" s="126" t="s">
        <v>632</v>
      </c>
      <c r="K133" s="127">
        <f t="shared" si="93"/>
        <v>16.5</v>
      </c>
      <c r="L133" s="128">
        <f t="shared" si="94"/>
        <v>0.22</v>
      </c>
      <c r="M133" s="129" t="s">
        <v>599</v>
      </c>
      <c r="N133" s="130">
        <v>41954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7</v>
      </c>
      <c r="B134" s="105">
        <v>41913</v>
      </c>
      <c r="C134" s="105"/>
      <c r="D134" s="106" t="s">
        <v>633</v>
      </c>
      <c r="E134" s="107" t="s">
        <v>600</v>
      </c>
      <c r="F134" s="108">
        <v>850</v>
      </c>
      <c r="G134" s="107" t="s">
        <v>624</v>
      </c>
      <c r="H134" s="107">
        <v>982.5</v>
      </c>
      <c r="I134" s="125">
        <v>1050</v>
      </c>
      <c r="J134" s="126" t="s">
        <v>634</v>
      </c>
      <c r="K134" s="127">
        <f t="shared" si="93"/>
        <v>132.5</v>
      </c>
      <c r="L134" s="128">
        <f t="shared" si="94"/>
        <v>0.15588235294117647</v>
      </c>
      <c r="M134" s="129" t="s">
        <v>599</v>
      </c>
      <c r="N134" s="130">
        <v>42039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8</v>
      </c>
      <c r="B135" s="105">
        <v>41913</v>
      </c>
      <c r="C135" s="105"/>
      <c r="D135" s="106" t="s">
        <v>635</v>
      </c>
      <c r="E135" s="107" t="s">
        <v>600</v>
      </c>
      <c r="F135" s="108">
        <v>475</v>
      </c>
      <c r="G135" s="107" t="s">
        <v>624</v>
      </c>
      <c r="H135" s="107">
        <v>515</v>
      </c>
      <c r="I135" s="125">
        <v>600</v>
      </c>
      <c r="J135" s="126" t="s">
        <v>636</v>
      </c>
      <c r="K135" s="127">
        <f t="shared" si="93"/>
        <v>40</v>
      </c>
      <c r="L135" s="128">
        <f t="shared" si="94"/>
        <v>8.4210526315789472E-2</v>
      </c>
      <c r="M135" s="129" t="s">
        <v>599</v>
      </c>
      <c r="N135" s="130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9</v>
      </c>
      <c r="B136" s="105">
        <v>41913</v>
      </c>
      <c r="C136" s="105"/>
      <c r="D136" s="106" t="s">
        <v>637</v>
      </c>
      <c r="E136" s="107" t="s">
        <v>600</v>
      </c>
      <c r="F136" s="108">
        <v>86</v>
      </c>
      <c r="G136" s="107" t="s">
        <v>624</v>
      </c>
      <c r="H136" s="107">
        <v>99</v>
      </c>
      <c r="I136" s="125">
        <v>140</v>
      </c>
      <c r="J136" s="126" t="s">
        <v>638</v>
      </c>
      <c r="K136" s="127">
        <f t="shared" si="93"/>
        <v>13</v>
      </c>
      <c r="L136" s="128">
        <f t="shared" si="94"/>
        <v>0.15116279069767441</v>
      </c>
      <c r="M136" s="129" t="s">
        <v>599</v>
      </c>
      <c r="N136" s="130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10</v>
      </c>
      <c r="B137" s="105">
        <v>41926</v>
      </c>
      <c r="C137" s="105"/>
      <c r="D137" s="106" t="s">
        <v>639</v>
      </c>
      <c r="E137" s="107" t="s">
        <v>600</v>
      </c>
      <c r="F137" s="108">
        <v>496.6</v>
      </c>
      <c r="G137" s="107" t="s">
        <v>624</v>
      </c>
      <c r="H137" s="107">
        <v>621</v>
      </c>
      <c r="I137" s="125">
        <v>580</v>
      </c>
      <c r="J137" s="126" t="s">
        <v>625</v>
      </c>
      <c r="K137" s="127">
        <f t="shared" si="93"/>
        <v>124.39999999999998</v>
      </c>
      <c r="L137" s="128">
        <f t="shared" si="94"/>
        <v>0.25050342327829234</v>
      </c>
      <c r="M137" s="129" t="s">
        <v>599</v>
      </c>
      <c r="N137" s="130">
        <v>42605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11</v>
      </c>
      <c r="B138" s="105">
        <v>41926</v>
      </c>
      <c r="C138" s="105"/>
      <c r="D138" s="106" t="s">
        <v>640</v>
      </c>
      <c r="E138" s="107" t="s">
        <v>600</v>
      </c>
      <c r="F138" s="108">
        <v>2481.9</v>
      </c>
      <c r="G138" s="107" t="s">
        <v>624</v>
      </c>
      <c r="H138" s="107">
        <v>2840</v>
      </c>
      <c r="I138" s="125">
        <v>2870</v>
      </c>
      <c r="J138" s="126" t="s">
        <v>641</v>
      </c>
      <c r="K138" s="127">
        <f t="shared" si="93"/>
        <v>358.09999999999991</v>
      </c>
      <c r="L138" s="128">
        <f t="shared" si="94"/>
        <v>0.14428462065353154</v>
      </c>
      <c r="M138" s="129" t="s">
        <v>599</v>
      </c>
      <c r="N138" s="130">
        <v>42017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12</v>
      </c>
      <c r="B139" s="105">
        <v>41928</v>
      </c>
      <c r="C139" s="105"/>
      <c r="D139" s="106" t="s">
        <v>642</v>
      </c>
      <c r="E139" s="107" t="s">
        <v>600</v>
      </c>
      <c r="F139" s="108">
        <v>84.5</v>
      </c>
      <c r="G139" s="107" t="s">
        <v>624</v>
      </c>
      <c r="H139" s="107">
        <v>93</v>
      </c>
      <c r="I139" s="125">
        <v>110</v>
      </c>
      <c r="J139" s="126" t="s">
        <v>643</v>
      </c>
      <c r="K139" s="127">
        <f t="shared" si="93"/>
        <v>8.5</v>
      </c>
      <c r="L139" s="128">
        <f t="shared" si="94"/>
        <v>0.10059171597633136</v>
      </c>
      <c r="M139" s="129" t="s">
        <v>599</v>
      </c>
      <c r="N139" s="130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13</v>
      </c>
      <c r="B140" s="105">
        <v>41928</v>
      </c>
      <c r="C140" s="105"/>
      <c r="D140" s="106" t="s">
        <v>644</v>
      </c>
      <c r="E140" s="107" t="s">
        <v>600</v>
      </c>
      <c r="F140" s="108">
        <v>401</v>
      </c>
      <c r="G140" s="107" t="s">
        <v>624</v>
      </c>
      <c r="H140" s="107">
        <v>428</v>
      </c>
      <c r="I140" s="125">
        <v>450</v>
      </c>
      <c r="J140" s="126" t="s">
        <v>645</v>
      </c>
      <c r="K140" s="127">
        <f t="shared" si="93"/>
        <v>27</v>
      </c>
      <c r="L140" s="128">
        <f t="shared" si="94"/>
        <v>6.7331670822942641E-2</v>
      </c>
      <c r="M140" s="129" t="s">
        <v>599</v>
      </c>
      <c r="N140" s="130">
        <v>42020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14</v>
      </c>
      <c r="B141" s="105">
        <v>41928</v>
      </c>
      <c r="C141" s="105"/>
      <c r="D141" s="106" t="s">
        <v>646</v>
      </c>
      <c r="E141" s="107" t="s">
        <v>600</v>
      </c>
      <c r="F141" s="108">
        <v>101</v>
      </c>
      <c r="G141" s="107" t="s">
        <v>624</v>
      </c>
      <c r="H141" s="107">
        <v>112</v>
      </c>
      <c r="I141" s="125">
        <v>120</v>
      </c>
      <c r="J141" s="126" t="s">
        <v>647</v>
      </c>
      <c r="K141" s="127">
        <f t="shared" si="93"/>
        <v>11</v>
      </c>
      <c r="L141" s="128">
        <f t="shared" si="94"/>
        <v>0.10891089108910891</v>
      </c>
      <c r="M141" s="129" t="s">
        <v>599</v>
      </c>
      <c r="N141" s="130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15</v>
      </c>
      <c r="B142" s="105">
        <v>41954</v>
      </c>
      <c r="C142" s="105"/>
      <c r="D142" s="106" t="s">
        <v>648</v>
      </c>
      <c r="E142" s="107" t="s">
        <v>600</v>
      </c>
      <c r="F142" s="108">
        <v>59</v>
      </c>
      <c r="G142" s="107" t="s">
        <v>624</v>
      </c>
      <c r="H142" s="107">
        <v>76</v>
      </c>
      <c r="I142" s="125">
        <v>76</v>
      </c>
      <c r="J142" s="126" t="s">
        <v>625</v>
      </c>
      <c r="K142" s="127">
        <f t="shared" si="93"/>
        <v>17</v>
      </c>
      <c r="L142" s="128">
        <f t="shared" si="94"/>
        <v>0.28813559322033899</v>
      </c>
      <c r="M142" s="129" t="s">
        <v>599</v>
      </c>
      <c r="N142" s="130">
        <v>43032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16</v>
      </c>
      <c r="B143" s="105">
        <v>41954</v>
      </c>
      <c r="C143" s="105"/>
      <c r="D143" s="106" t="s">
        <v>637</v>
      </c>
      <c r="E143" s="107" t="s">
        <v>600</v>
      </c>
      <c r="F143" s="108">
        <v>99</v>
      </c>
      <c r="G143" s="107" t="s">
        <v>624</v>
      </c>
      <c r="H143" s="107">
        <v>120</v>
      </c>
      <c r="I143" s="125">
        <v>120</v>
      </c>
      <c r="J143" s="126" t="s">
        <v>649</v>
      </c>
      <c r="K143" s="127">
        <f t="shared" si="93"/>
        <v>21</v>
      </c>
      <c r="L143" s="128">
        <f t="shared" si="94"/>
        <v>0.21212121212121213</v>
      </c>
      <c r="M143" s="129" t="s">
        <v>599</v>
      </c>
      <c r="N143" s="130">
        <v>41960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17</v>
      </c>
      <c r="B144" s="105">
        <v>41956</v>
      </c>
      <c r="C144" s="105"/>
      <c r="D144" s="106" t="s">
        <v>650</v>
      </c>
      <c r="E144" s="107" t="s">
        <v>600</v>
      </c>
      <c r="F144" s="108">
        <v>22</v>
      </c>
      <c r="G144" s="107" t="s">
        <v>624</v>
      </c>
      <c r="H144" s="107">
        <v>33.549999999999997</v>
      </c>
      <c r="I144" s="125">
        <v>32</v>
      </c>
      <c r="J144" s="126" t="s">
        <v>651</v>
      </c>
      <c r="K144" s="127">
        <f t="shared" si="93"/>
        <v>11.549999999999997</v>
      </c>
      <c r="L144" s="128">
        <f t="shared" si="94"/>
        <v>0.52499999999999991</v>
      </c>
      <c r="M144" s="129" t="s">
        <v>599</v>
      </c>
      <c r="N144" s="130">
        <v>42188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18</v>
      </c>
      <c r="B145" s="105">
        <v>41976</v>
      </c>
      <c r="C145" s="105"/>
      <c r="D145" s="106" t="s">
        <v>652</v>
      </c>
      <c r="E145" s="107" t="s">
        <v>600</v>
      </c>
      <c r="F145" s="108">
        <v>440</v>
      </c>
      <c r="G145" s="107" t="s">
        <v>624</v>
      </c>
      <c r="H145" s="107">
        <v>520</v>
      </c>
      <c r="I145" s="125">
        <v>520</v>
      </c>
      <c r="J145" s="126" t="s">
        <v>653</v>
      </c>
      <c r="K145" s="127">
        <f t="shared" si="93"/>
        <v>80</v>
      </c>
      <c r="L145" s="128">
        <f t="shared" si="94"/>
        <v>0.18181818181818182</v>
      </c>
      <c r="M145" s="129" t="s">
        <v>599</v>
      </c>
      <c r="N145" s="130">
        <v>42208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19</v>
      </c>
      <c r="B146" s="105">
        <v>41976</v>
      </c>
      <c r="C146" s="105"/>
      <c r="D146" s="106" t="s">
        <v>654</v>
      </c>
      <c r="E146" s="107" t="s">
        <v>600</v>
      </c>
      <c r="F146" s="108">
        <v>360</v>
      </c>
      <c r="G146" s="107" t="s">
        <v>624</v>
      </c>
      <c r="H146" s="107">
        <v>427</v>
      </c>
      <c r="I146" s="125">
        <v>425</v>
      </c>
      <c r="J146" s="126" t="s">
        <v>655</v>
      </c>
      <c r="K146" s="127">
        <f t="shared" si="93"/>
        <v>67</v>
      </c>
      <c r="L146" s="128">
        <f t="shared" si="94"/>
        <v>0.18611111111111112</v>
      </c>
      <c r="M146" s="129" t="s">
        <v>599</v>
      </c>
      <c r="N146" s="130">
        <v>42058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20</v>
      </c>
      <c r="B147" s="105">
        <v>42012</v>
      </c>
      <c r="C147" s="105"/>
      <c r="D147" s="106" t="s">
        <v>656</v>
      </c>
      <c r="E147" s="107" t="s">
        <v>600</v>
      </c>
      <c r="F147" s="108">
        <v>360</v>
      </c>
      <c r="G147" s="107" t="s">
        <v>624</v>
      </c>
      <c r="H147" s="107">
        <v>455</v>
      </c>
      <c r="I147" s="125">
        <v>420</v>
      </c>
      <c r="J147" s="126" t="s">
        <v>657</v>
      </c>
      <c r="K147" s="127">
        <f t="shared" si="93"/>
        <v>95</v>
      </c>
      <c r="L147" s="128">
        <f t="shared" si="94"/>
        <v>0.2638888888888889</v>
      </c>
      <c r="M147" s="129" t="s">
        <v>599</v>
      </c>
      <c r="N147" s="130">
        <v>42024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21</v>
      </c>
      <c r="B148" s="105">
        <v>42012</v>
      </c>
      <c r="C148" s="105"/>
      <c r="D148" s="106" t="s">
        <v>658</v>
      </c>
      <c r="E148" s="107" t="s">
        <v>600</v>
      </c>
      <c r="F148" s="108">
        <v>130</v>
      </c>
      <c r="G148" s="107"/>
      <c r="H148" s="107">
        <v>175.5</v>
      </c>
      <c r="I148" s="125">
        <v>165</v>
      </c>
      <c r="J148" s="126" t="s">
        <v>659</v>
      </c>
      <c r="K148" s="127">
        <f t="shared" si="93"/>
        <v>45.5</v>
      </c>
      <c r="L148" s="128">
        <f t="shared" si="94"/>
        <v>0.35</v>
      </c>
      <c r="M148" s="129" t="s">
        <v>599</v>
      </c>
      <c r="N148" s="130">
        <v>43088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22</v>
      </c>
      <c r="B149" s="105">
        <v>42040</v>
      </c>
      <c r="C149" s="105"/>
      <c r="D149" s="106" t="s">
        <v>390</v>
      </c>
      <c r="E149" s="107" t="s">
        <v>623</v>
      </c>
      <c r="F149" s="108">
        <v>98</v>
      </c>
      <c r="G149" s="107"/>
      <c r="H149" s="107">
        <v>120</v>
      </c>
      <c r="I149" s="125">
        <v>120</v>
      </c>
      <c r="J149" s="126" t="s">
        <v>625</v>
      </c>
      <c r="K149" s="127">
        <f t="shared" si="93"/>
        <v>22</v>
      </c>
      <c r="L149" s="128">
        <f t="shared" si="94"/>
        <v>0.22448979591836735</v>
      </c>
      <c r="M149" s="129" t="s">
        <v>599</v>
      </c>
      <c r="N149" s="130">
        <v>42753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23</v>
      </c>
      <c r="B150" s="105">
        <v>42040</v>
      </c>
      <c r="C150" s="105"/>
      <c r="D150" s="106" t="s">
        <v>660</v>
      </c>
      <c r="E150" s="107" t="s">
        <v>623</v>
      </c>
      <c r="F150" s="108">
        <v>196</v>
      </c>
      <c r="G150" s="107"/>
      <c r="H150" s="107">
        <v>262</v>
      </c>
      <c r="I150" s="125">
        <v>255</v>
      </c>
      <c r="J150" s="126" t="s">
        <v>625</v>
      </c>
      <c r="K150" s="127">
        <f t="shared" si="93"/>
        <v>66</v>
      </c>
      <c r="L150" s="128">
        <f t="shared" si="94"/>
        <v>0.33673469387755101</v>
      </c>
      <c r="M150" s="129" t="s">
        <v>599</v>
      </c>
      <c r="N150" s="130">
        <v>42599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24</v>
      </c>
      <c r="B151" s="109">
        <v>42067</v>
      </c>
      <c r="C151" s="109"/>
      <c r="D151" s="110" t="s">
        <v>389</v>
      </c>
      <c r="E151" s="111" t="s">
        <v>623</v>
      </c>
      <c r="F151" s="112">
        <v>235</v>
      </c>
      <c r="G151" s="112"/>
      <c r="H151" s="113">
        <v>77</v>
      </c>
      <c r="I151" s="131" t="s">
        <v>661</v>
      </c>
      <c r="J151" s="132" t="s">
        <v>662</v>
      </c>
      <c r="K151" s="133">
        <f t="shared" si="93"/>
        <v>-158</v>
      </c>
      <c r="L151" s="134">
        <f t="shared" si="94"/>
        <v>-0.67234042553191486</v>
      </c>
      <c r="M151" s="135" t="s">
        <v>663</v>
      </c>
      <c r="N151" s="136">
        <v>43522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25</v>
      </c>
      <c r="B152" s="105">
        <v>42067</v>
      </c>
      <c r="C152" s="105"/>
      <c r="D152" s="106" t="s">
        <v>481</v>
      </c>
      <c r="E152" s="107" t="s">
        <v>623</v>
      </c>
      <c r="F152" s="108">
        <v>185</v>
      </c>
      <c r="G152" s="107"/>
      <c r="H152" s="107">
        <v>224</v>
      </c>
      <c r="I152" s="125" t="s">
        <v>664</v>
      </c>
      <c r="J152" s="126" t="s">
        <v>625</v>
      </c>
      <c r="K152" s="127">
        <f t="shared" si="93"/>
        <v>39</v>
      </c>
      <c r="L152" s="128">
        <f t="shared" si="94"/>
        <v>0.21081081081081082</v>
      </c>
      <c r="M152" s="129" t="s">
        <v>599</v>
      </c>
      <c r="N152" s="130">
        <v>42647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63">
        <v>26</v>
      </c>
      <c r="B153" s="114">
        <v>42090</v>
      </c>
      <c r="C153" s="114"/>
      <c r="D153" s="115" t="s">
        <v>665</v>
      </c>
      <c r="E153" s="116" t="s">
        <v>623</v>
      </c>
      <c r="F153" s="117">
        <v>49.5</v>
      </c>
      <c r="G153" s="118"/>
      <c r="H153" s="118">
        <v>15.85</v>
      </c>
      <c r="I153" s="118">
        <v>67</v>
      </c>
      <c r="J153" s="137" t="s">
        <v>666</v>
      </c>
      <c r="K153" s="118">
        <f t="shared" si="93"/>
        <v>-33.65</v>
      </c>
      <c r="L153" s="138">
        <f t="shared" si="94"/>
        <v>-0.67979797979797973</v>
      </c>
      <c r="M153" s="135" t="s">
        <v>663</v>
      </c>
      <c r="N153" s="139">
        <v>43627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27</v>
      </c>
      <c r="B154" s="105">
        <v>42093</v>
      </c>
      <c r="C154" s="105"/>
      <c r="D154" s="106" t="s">
        <v>667</v>
      </c>
      <c r="E154" s="107" t="s">
        <v>623</v>
      </c>
      <c r="F154" s="108">
        <v>183.5</v>
      </c>
      <c r="G154" s="107"/>
      <c r="H154" s="107">
        <v>219</v>
      </c>
      <c r="I154" s="125">
        <v>218</v>
      </c>
      <c r="J154" s="126" t="s">
        <v>668</v>
      </c>
      <c r="K154" s="127">
        <f t="shared" si="93"/>
        <v>35.5</v>
      </c>
      <c r="L154" s="128">
        <f t="shared" si="94"/>
        <v>0.19346049046321526</v>
      </c>
      <c r="M154" s="129" t="s">
        <v>599</v>
      </c>
      <c r="N154" s="130">
        <v>42103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28</v>
      </c>
      <c r="B155" s="105">
        <v>42114</v>
      </c>
      <c r="C155" s="105"/>
      <c r="D155" s="106" t="s">
        <v>669</v>
      </c>
      <c r="E155" s="107" t="s">
        <v>623</v>
      </c>
      <c r="F155" s="108">
        <f>(227+237)/2</f>
        <v>232</v>
      </c>
      <c r="G155" s="107"/>
      <c r="H155" s="107">
        <v>298</v>
      </c>
      <c r="I155" s="125">
        <v>298</v>
      </c>
      <c r="J155" s="126" t="s">
        <v>625</v>
      </c>
      <c r="K155" s="127">
        <f t="shared" si="93"/>
        <v>66</v>
      </c>
      <c r="L155" s="128">
        <f t="shared" si="94"/>
        <v>0.28448275862068967</v>
      </c>
      <c r="M155" s="129" t="s">
        <v>599</v>
      </c>
      <c r="N155" s="130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29</v>
      </c>
      <c r="B156" s="105">
        <v>42128</v>
      </c>
      <c r="C156" s="105"/>
      <c r="D156" s="106" t="s">
        <v>670</v>
      </c>
      <c r="E156" s="107" t="s">
        <v>600</v>
      </c>
      <c r="F156" s="108">
        <v>385</v>
      </c>
      <c r="G156" s="107"/>
      <c r="H156" s="107">
        <f>212.5+331</f>
        <v>543.5</v>
      </c>
      <c r="I156" s="125">
        <v>510</v>
      </c>
      <c r="J156" s="126" t="s">
        <v>671</v>
      </c>
      <c r="K156" s="127">
        <f t="shared" si="93"/>
        <v>158.5</v>
      </c>
      <c r="L156" s="128">
        <f t="shared" si="94"/>
        <v>0.41168831168831171</v>
      </c>
      <c r="M156" s="129" t="s">
        <v>599</v>
      </c>
      <c r="N156" s="130">
        <v>42235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30</v>
      </c>
      <c r="B157" s="105">
        <v>42128</v>
      </c>
      <c r="C157" s="105"/>
      <c r="D157" s="106" t="s">
        <v>672</v>
      </c>
      <c r="E157" s="107" t="s">
        <v>600</v>
      </c>
      <c r="F157" s="108">
        <v>115.5</v>
      </c>
      <c r="G157" s="107"/>
      <c r="H157" s="107">
        <v>146</v>
      </c>
      <c r="I157" s="125">
        <v>142</v>
      </c>
      <c r="J157" s="126" t="s">
        <v>673</v>
      </c>
      <c r="K157" s="127">
        <f t="shared" si="93"/>
        <v>30.5</v>
      </c>
      <c r="L157" s="128">
        <f t="shared" si="94"/>
        <v>0.26406926406926406</v>
      </c>
      <c r="M157" s="129" t="s">
        <v>599</v>
      </c>
      <c r="N157" s="130">
        <v>42202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31</v>
      </c>
      <c r="B158" s="105">
        <v>42151</v>
      </c>
      <c r="C158" s="105"/>
      <c r="D158" s="106" t="s">
        <v>674</v>
      </c>
      <c r="E158" s="107" t="s">
        <v>600</v>
      </c>
      <c r="F158" s="108">
        <v>237.5</v>
      </c>
      <c r="G158" s="107"/>
      <c r="H158" s="107">
        <v>279.5</v>
      </c>
      <c r="I158" s="125">
        <v>278</v>
      </c>
      <c r="J158" s="126" t="s">
        <v>625</v>
      </c>
      <c r="K158" s="127">
        <f t="shared" si="93"/>
        <v>42</v>
      </c>
      <c r="L158" s="128">
        <f t="shared" si="94"/>
        <v>0.17684210526315788</v>
      </c>
      <c r="M158" s="129" t="s">
        <v>599</v>
      </c>
      <c r="N158" s="130">
        <v>42222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32</v>
      </c>
      <c r="B159" s="105">
        <v>42174</v>
      </c>
      <c r="C159" s="105"/>
      <c r="D159" s="106" t="s">
        <v>644</v>
      </c>
      <c r="E159" s="107" t="s">
        <v>623</v>
      </c>
      <c r="F159" s="108">
        <v>340</v>
      </c>
      <c r="G159" s="107"/>
      <c r="H159" s="107">
        <v>448</v>
      </c>
      <c r="I159" s="125">
        <v>448</v>
      </c>
      <c r="J159" s="126" t="s">
        <v>625</v>
      </c>
      <c r="K159" s="127">
        <f t="shared" si="93"/>
        <v>108</v>
      </c>
      <c r="L159" s="128">
        <f t="shared" si="94"/>
        <v>0.31764705882352939</v>
      </c>
      <c r="M159" s="129" t="s">
        <v>599</v>
      </c>
      <c r="N159" s="130">
        <v>43018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33</v>
      </c>
      <c r="B160" s="105">
        <v>42191</v>
      </c>
      <c r="C160" s="105"/>
      <c r="D160" s="106" t="s">
        <v>675</v>
      </c>
      <c r="E160" s="107" t="s">
        <v>623</v>
      </c>
      <c r="F160" s="108">
        <v>390</v>
      </c>
      <c r="G160" s="107"/>
      <c r="H160" s="107">
        <v>460</v>
      </c>
      <c r="I160" s="125">
        <v>460</v>
      </c>
      <c r="J160" s="126" t="s">
        <v>625</v>
      </c>
      <c r="K160" s="127">
        <f t="shared" ref="K160:K180" si="95">H160-F160</f>
        <v>70</v>
      </c>
      <c r="L160" s="128">
        <f t="shared" ref="L160:L180" si="96">K160/F160</f>
        <v>0.17948717948717949</v>
      </c>
      <c r="M160" s="129" t="s">
        <v>599</v>
      </c>
      <c r="N160" s="130">
        <v>42478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34</v>
      </c>
      <c r="B161" s="109">
        <v>42195</v>
      </c>
      <c r="C161" s="109"/>
      <c r="D161" s="110" t="s">
        <v>676</v>
      </c>
      <c r="E161" s="111" t="s">
        <v>623</v>
      </c>
      <c r="F161" s="112">
        <v>122.5</v>
      </c>
      <c r="G161" s="112"/>
      <c r="H161" s="113">
        <v>61</v>
      </c>
      <c r="I161" s="131">
        <v>172</v>
      </c>
      <c r="J161" s="132" t="s">
        <v>677</v>
      </c>
      <c r="K161" s="133">
        <f t="shared" si="95"/>
        <v>-61.5</v>
      </c>
      <c r="L161" s="134">
        <f t="shared" si="96"/>
        <v>-0.50204081632653064</v>
      </c>
      <c r="M161" s="135" t="s">
        <v>663</v>
      </c>
      <c r="N161" s="136">
        <v>43333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35</v>
      </c>
      <c r="B162" s="105">
        <v>42219</v>
      </c>
      <c r="C162" s="105"/>
      <c r="D162" s="106" t="s">
        <v>678</v>
      </c>
      <c r="E162" s="107" t="s">
        <v>623</v>
      </c>
      <c r="F162" s="108">
        <v>297.5</v>
      </c>
      <c r="G162" s="107"/>
      <c r="H162" s="107">
        <v>350</v>
      </c>
      <c r="I162" s="125">
        <v>360</v>
      </c>
      <c r="J162" s="126" t="s">
        <v>679</v>
      </c>
      <c r="K162" s="127">
        <f t="shared" si="95"/>
        <v>52.5</v>
      </c>
      <c r="L162" s="128">
        <f t="shared" si="96"/>
        <v>0.17647058823529413</v>
      </c>
      <c r="M162" s="129" t="s">
        <v>599</v>
      </c>
      <c r="N162" s="130">
        <v>42232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36</v>
      </c>
      <c r="B163" s="105">
        <v>42219</v>
      </c>
      <c r="C163" s="105"/>
      <c r="D163" s="106" t="s">
        <v>680</v>
      </c>
      <c r="E163" s="107" t="s">
        <v>623</v>
      </c>
      <c r="F163" s="108">
        <v>115.5</v>
      </c>
      <c r="G163" s="107"/>
      <c r="H163" s="107">
        <v>149</v>
      </c>
      <c r="I163" s="125">
        <v>140</v>
      </c>
      <c r="J163" s="140" t="s">
        <v>681</v>
      </c>
      <c r="K163" s="127">
        <f t="shared" si="95"/>
        <v>33.5</v>
      </c>
      <c r="L163" s="128">
        <f t="shared" si="96"/>
        <v>0.29004329004329005</v>
      </c>
      <c r="M163" s="129" t="s">
        <v>599</v>
      </c>
      <c r="N163" s="130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37</v>
      </c>
      <c r="B164" s="105">
        <v>42251</v>
      </c>
      <c r="C164" s="105"/>
      <c r="D164" s="106" t="s">
        <v>674</v>
      </c>
      <c r="E164" s="107" t="s">
        <v>623</v>
      </c>
      <c r="F164" s="108">
        <v>226</v>
      </c>
      <c r="G164" s="107"/>
      <c r="H164" s="107">
        <v>292</v>
      </c>
      <c r="I164" s="125">
        <v>292</v>
      </c>
      <c r="J164" s="126" t="s">
        <v>682</v>
      </c>
      <c r="K164" s="127">
        <f t="shared" si="95"/>
        <v>66</v>
      </c>
      <c r="L164" s="128">
        <f t="shared" si="96"/>
        <v>0.29203539823008851</v>
      </c>
      <c r="M164" s="129" t="s">
        <v>599</v>
      </c>
      <c r="N164" s="130">
        <v>42286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38</v>
      </c>
      <c r="B165" s="105">
        <v>42254</v>
      </c>
      <c r="C165" s="105"/>
      <c r="D165" s="106" t="s">
        <v>669</v>
      </c>
      <c r="E165" s="107" t="s">
        <v>623</v>
      </c>
      <c r="F165" s="108">
        <v>232.5</v>
      </c>
      <c r="G165" s="107"/>
      <c r="H165" s="107">
        <v>312.5</v>
      </c>
      <c r="I165" s="125">
        <v>310</v>
      </c>
      <c r="J165" s="126" t="s">
        <v>625</v>
      </c>
      <c r="K165" s="127">
        <f t="shared" si="95"/>
        <v>80</v>
      </c>
      <c r="L165" s="128">
        <f t="shared" si="96"/>
        <v>0.34408602150537637</v>
      </c>
      <c r="M165" s="129" t="s">
        <v>599</v>
      </c>
      <c r="N165" s="130">
        <v>42823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39</v>
      </c>
      <c r="B166" s="105">
        <v>42268</v>
      </c>
      <c r="C166" s="105"/>
      <c r="D166" s="106" t="s">
        <v>683</v>
      </c>
      <c r="E166" s="107" t="s">
        <v>623</v>
      </c>
      <c r="F166" s="108">
        <v>196.5</v>
      </c>
      <c r="G166" s="107"/>
      <c r="H166" s="107">
        <v>238</v>
      </c>
      <c r="I166" s="125">
        <v>238</v>
      </c>
      <c r="J166" s="126" t="s">
        <v>682</v>
      </c>
      <c r="K166" s="127">
        <f t="shared" si="95"/>
        <v>41.5</v>
      </c>
      <c r="L166" s="128">
        <f t="shared" si="96"/>
        <v>0.21119592875318066</v>
      </c>
      <c r="M166" s="129" t="s">
        <v>599</v>
      </c>
      <c r="N166" s="130">
        <v>42291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40</v>
      </c>
      <c r="B167" s="105">
        <v>42271</v>
      </c>
      <c r="C167" s="105"/>
      <c r="D167" s="106" t="s">
        <v>622</v>
      </c>
      <c r="E167" s="107" t="s">
        <v>623</v>
      </c>
      <c r="F167" s="108">
        <v>65</v>
      </c>
      <c r="G167" s="107"/>
      <c r="H167" s="107">
        <v>82</v>
      </c>
      <c r="I167" s="125">
        <v>82</v>
      </c>
      <c r="J167" s="126" t="s">
        <v>682</v>
      </c>
      <c r="K167" s="127">
        <f t="shared" si="95"/>
        <v>17</v>
      </c>
      <c r="L167" s="128">
        <f t="shared" si="96"/>
        <v>0.26153846153846155</v>
      </c>
      <c r="M167" s="129" t="s">
        <v>599</v>
      </c>
      <c r="N167" s="130">
        <v>42578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41</v>
      </c>
      <c r="B168" s="105">
        <v>42291</v>
      </c>
      <c r="C168" s="105"/>
      <c r="D168" s="106" t="s">
        <v>684</v>
      </c>
      <c r="E168" s="107" t="s">
        <v>623</v>
      </c>
      <c r="F168" s="108">
        <v>144</v>
      </c>
      <c r="G168" s="107"/>
      <c r="H168" s="107">
        <v>182.5</v>
      </c>
      <c r="I168" s="125">
        <v>181</v>
      </c>
      <c r="J168" s="126" t="s">
        <v>682</v>
      </c>
      <c r="K168" s="127">
        <f t="shared" si="95"/>
        <v>38.5</v>
      </c>
      <c r="L168" s="128">
        <f t="shared" si="96"/>
        <v>0.2673611111111111</v>
      </c>
      <c r="M168" s="129" t="s">
        <v>599</v>
      </c>
      <c r="N168" s="130">
        <v>42817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42</v>
      </c>
      <c r="B169" s="105">
        <v>42291</v>
      </c>
      <c r="C169" s="105"/>
      <c r="D169" s="106" t="s">
        <v>685</v>
      </c>
      <c r="E169" s="107" t="s">
        <v>623</v>
      </c>
      <c r="F169" s="108">
        <v>264</v>
      </c>
      <c r="G169" s="107"/>
      <c r="H169" s="107">
        <v>311</v>
      </c>
      <c r="I169" s="125">
        <v>311</v>
      </c>
      <c r="J169" s="126" t="s">
        <v>682</v>
      </c>
      <c r="K169" s="127">
        <f t="shared" si="95"/>
        <v>47</v>
      </c>
      <c r="L169" s="128">
        <f t="shared" si="96"/>
        <v>0.17803030303030304</v>
      </c>
      <c r="M169" s="129" t="s">
        <v>599</v>
      </c>
      <c r="N169" s="130">
        <v>42604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43</v>
      </c>
      <c r="B170" s="105">
        <v>42318</v>
      </c>
      <c r="C170" s="105"/>
      <c r="D170" s="106" t="s">
        <v>686</v>
      </c>
      <c r="E170" s="107" t="s">
        <v>600</v>
      </c>
      <c r="F170" s="108">
        <v>549.5</v>
      </c>
      <c r="G170" s="107"/>
      <c r="H170" s="107">
        <v>630</v>
      </c>
      <c r="I170" s="125">
        <v>630</v>
      </c>
      <c r="J170" s="126" t="s">
        <v>682</v>
      </c>
      <c r="K170" s="127">
        <f t="shared" si="95"/>
        <v>80.5</v>
      </c>
      <c r="L170" s="128">
        <f t="shared" si="96"/>
        <v>0.1464968152866242</v>
      </c>
      <c r="M170" s="129" t="s">
        <v>599</v>
      </c>
      <c r="N170" s="130">
        <v>42419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44</v>
      </c>
      <c r="B171" s="105">
        <v>42342</v>
      </c>
      <c r="C171" s="105"/>
      <c r="D171" s="106" t="s">
        <v>687</v>
      </c>
      <c r="E171" s="107" t="s">
        <v>623</v>
      </c>
      <c r="F171" s="108">
        <v>1027.5</v>
      </c>
      <c r="G171" s="107"/>
      <c r="H171" s="107">
        <v>1315</v>
      </c>
      <c r="I171" s="125">
        <v>1250</v>
      </c>
      <c r="J171" s="126" t="s">
        <v>682</v>
      </c>
      <c r="K171" s="127">
        <f t="shared" si="95"/>
        <v>287.5</v>
      </c>
      <c r="L171" s="128">
        <f t="shared" si="96"/>
        <v>0.27980535279805352</v>
      </c>
      <c r="M171" s="129" t="s">
        <v>599</v>
      </c>
      <c r="N171" s="130">
        <v>43244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45</v>
      </c>
      <c r="B172" s="105">
        <v>42367</v>
      </c>
      <c r="C172" s="105"/>
      <c r="D172" s="106" t="s">
        <v>688</v>
      </c>
      <c r="E172" s="107" t="s">
        <v>623</v>
      </c>
      <c r="F172" s="108">
        <v>465</v>
      </c>
      <c r="G172" s="107"/>
      <c r="H172" s="107">
        <v>540</v>
      </c>
      <c r="I172" s="125">
        <v>540</v>
      </c>
      <c r="J172" s="126" t="s">
        <v>682</v>
      </c>
      <c r="K172" s="127">
        <f t="shared" si="95"/>
        <v>75</v>
      </c>
      <c r="L172" s="128">
        <f t="shared" si="96"/>
        <v>0.16129032258064516</v>
      </c>
      <c r="M172" s="129" t="s">
        <v>599</v>
      </c>
      <c r="N172" s="130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46</v>
      </c>
      <c r="B173" s="105">
        <v>42380</v>
      </c>
      <c r="C173" s="105"/>
      <c r="D173" s="106" t="s">
        <v>390</v>
      </c>
      <c r="E173" s="107" t="s">
        <v>600</v>
      </c>
      <c r="F173" s="108">
        <v>81</v>
      </c>
      <c r="G173" s="107"/>
      <c r="H173" s="107">
        <v>110</v>
      </c>
      <c r="I173" s="125">
        <v>110</v>
      </c>
      <c r="J173" s="126" t="s">
        <v>682</v>
      </c>
      <c r="K173" s="127">
        <f t="shared" si="95"/>
        <v>29</v>
      </c>
      <c r="L173" s="128">
        <f t="shared" si="96"/>
        <v>0.35802469135802467</v>
      </c>
      <c r="M173" s="129" t="s">
        <v>599</v>
      </c>
      <c r="N173" s="130">
        <v>42745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47</v>
      </c>
      <c r="B174" s="105">
        <v>42382</v>
      </c>
      <c r="C174" s="105"/>
      <c r="D174" s="106" t="s">
        <v>689</v>
      </c>
      <c r="E174" s="107" t="s">
        <v>600</v>
      </c>
      <c r="F174" s="108">
        <v>417.5</v>
      </c>
      <c r="G174" s="107"/>
      <c r="H174" s="107">
        <v>547</v>
      </c>
      <c r="I174" s="125">
        <v>535</v>
      </c>
      <c r="J174" s="126" t="s">
        <v>682</v>
      </c>
      <c r="K174" s="127">
        <f t="shared" si="95"/>
        <v>129.5</v>
      </c>
      <c r="L174" s="128">
        <f t="shared" si="96"/>
        <v>0.31017964071856285</v>
      </c>
      <c r="M174" s="129" t="s">
        <v>599</v>
      </c>
      <c r="N174" s="130">
        <v>42578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48</v>
      </c>
      <c r="B175" s="105">
        <v>42408</v>
      </c>
      <c r="C175" s="105"/>
      <c r="D175" s="106" t="s">
        <v>690</v>
      </c>
      <c r="E175" s="107" t="s">
        <v>623</v>
      </c>
      <c r="F175" s="108">
        <v>650</v>
      </c>
      <c r="G175" s="107"/>
      <c r="H175" s="107">
        <v>800</v>
      </c>
      <c r="I175" s="125">
        <v>800</v>
      </c>
      <c r="J175" s="126" t="s">
        <v>682</v>
      </c>
      <c r="K175" s="127">
        <f t="shared" si="95"/>
        <v>150</v>
      </c>
      <c r="L175" s="128">
        <f t="shared" si="96"/>
        <v>0.23076923076923078</v>
      </c>
      <c r="M175" s="129" t="s">
        <v>599</v>
      </c>
      <c r="N175" s="130">
        <v>43154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49</v>
      </c>
      <c r="B176" s="105">
        <v>42433</v>
      </c>
      <c r="C176" s="105"/>
      <c r="D176" s="106" t="s">
        <v>197</v>
      </c>
      <c r="E176" s="107" t="s">
        <v>623</v>
      </c>
      <c r="F176" s="108">
        <v>437.5</v>
      </c>
      <c r="G176" s="107"/>
      <c r="H176" s="107">
        <v>504.5</v>
      </c>
      <c r="I176" s="125">
        <v>522</v>
      </c>
      <c r="J176" s="126" t="s">
        <v>691</v>
      </c>
      <c r="K176" s="127">
        <f t="shared" si="95"/>
        <v>67</v>
      </c>
      <c r="L176" s="128">
        <f t="shared" si="96"/>
        <v>0.15314285714285714</v>
      </c>
      <c r="M176" s="129" t="s">
        <v>599</v>
      </c>
      <c r="N176" s="130">
        <v>42480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50</v>
      </c>
      <c r="B177" s="105">
        <v>42438</v>
      </c>
      <c r="C177" s="105"/>
      <c r="D177" s="106" t="s">
        <v>692</v>
      </c>
      <c r="E177" s="107" t="s">
        <v>623</v>
      </c>
      <c r="F177" s="108">
        <v>189.5</v>
      </c>
      <c r="G177" s="107"/>
      <c r="H177" s="107">
        <v>218</v>
      </c>
      <c r="I177" s="125">
        <v>218</v>
      </c>
      <c r="J177" s="126" t="s">
        <v>682</v>
      </c>
      <c r="K177" s="127">
        <f t="shared" si="95"/>
        <v>28.5</v>
      </c>
      <c r="L177" s="128">
        <f t="shared" si="96"/>
        <v>0.15039577836411611</v>
      </c>
      <c r="M177" s="129" t="s">
        <v>599</v>
      </c>
      <c r="N177" s="130">
        <v>43034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63">
        <v>51</v>
      </c>
      <c r="B178" s="114">
        <v>42471</v>
      </c>
      <c r="C178" s="114"/>
      <c r="D178" s="115" t="s">
        <v>693</v>
      </c>
      <c r="E178" s="116" t="s">
        <v>623</v>
      </c>
      <c r="F178" s="117">
        <v>36.5</v>
      </c>
      <c r="G178" s="118"/>
      <c r="H178" s="118">
        <v>15.85</v>
      </c>
      <c r="I178" s="118">
        <v>60</v>
      </c>
      <c r="J178" s="137" t="s">
        <v>694</v>
      </c>
      <c r="K178" s="133">
        <f t="shared" si="95"/>
        <v>-20.65</v>
      </c>
      <c r="L178" s="167">
        <f t="shared" si="96"/>
        <v>-0.5657534246575342</v>
      </c>
      <c r="M178" s="135" t="s">
        <v>663</v>
      </c>
      <c r="N178" s="168">
        <v>43627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52</v>
      </c>
      <c r="B179" s="105">
        <v>42472</v>
      </c>
      <c r="C179" s="105"/>
      <c r="D179" s="106" t="s">
        <v>695</v>
      </c>
      <c r="E179" s="107" t="s">
        <v>623</v>
      </c>
      <c r="F179" s="108">
        <v>93</v>
      </c>
      <c r="G179" s="107"/>
      <c r="H179" s="107">
        <v>149</v>
      </c>
      <c r="I179" s="125">
        <v>140</v>
      </c>
      <c r="J179" s="140" t="s">
        <v>696</v>
      </c>
      <c r="K179" s="127">
        <f t="shared" si="95"/>
        <v>56</v>
      </c>
      <c r="L179" s="128">
        <f t="shared" si="96"/>
        <v>0.60215053763440862</v>
      </c>
      <c r="M179" s="129" t="s">
        <v>599</v>
      </c>
      <c r="N179" s="130">
        <v>42740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53</v>
      </c>
      <c r="B180" s="105">
        <v>42472</v>
      </c>
      <c r="C180" s="105"/>
      <c r="D180" s="106" t="s">
        <v>697</v>
      </c>
      <c r="E180" s="107" t="s">
        <v>623</v>
      </c>
      <c r="F180" s="108">
        <v>130</v>
      </c>
      <c r="G180" s="107"/>
      <c r="H180" s="107">
        <v>150</v>
      </c>
      <c r="I180" s="125" t="s">
        <v>698</v>
      </c>
      <c r="J180" s="126" t="s">
        <v>682</v>
      </c>
      <c r="K180" s="127">
        <f t="shared" si="95"/>
        <v>20</v>
      </c>
      <c r="L180" s="128">
        <f t="shared" si="96"/>
        <v>0.15384615384615385</v>
      </c>
      <c r="M180" s="129" t="s">
        <v>599</v>
      </c>
      <c r="N180" s="130">
        <v>42564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54</v>
      </c>
      <c r="B181" s="105">
        <v>42473</v>
      </c>
      <c r="C181" s="105"/>
      <c r="D181" s="106" t="s">
        <v>354</v>
      </c>
      <c r="E181" s="107" t="s">
        <v>623</v>
      </c>
      <c r="F181" s="108">
        <v>196</v>
      </c>
      <c r="G181" s="107"/>
      <c r="H181" s="107">
        <v>299</v>
      </c>
      <c r="I181" s="125">
        <v>299</v>
      </c>
      <c r="J181" s="126" t="s">
        <v>682</v>
      </c>
      <c r="K181" s="127">
        <v>103</v>
      </c>
      <c r="L181" s="128">
        <v>0.52551020408163296</v>
      </c>
      <c r="M181" s="129" t="s">
        <v>599</v>
      </c>
      <c r="N181" s="130">
        <v>42620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55</v>
      </c>
      <c r="B182" s="105">
        <v>42473</v>
      </c>
      <c r="C182" s="105"/>
      <c r="D182" s="106" t="s">
        <v>756</v>
      </c>
      <c r="E182" s="107" t="s">
        <v>623</v>
      </c>
      <c r="F182" s="108">
        <v>88</v>
      </c>
      <c r="G182" s="107"/>
      <c r="H182" s="107">
        <v>103</v>
      </c>
      <c r="I182" s="125">
        <v>103</v>
      </c>
      <c r="J182" s="126" t="s">
        <v>682</v>
      </c>
      <c r="K182" s="127">
        <v>15</v>
      </c>
      <c r="L182" s="128">
        <v>0.170454545454545</v>
      </c>
      <c r="M182" s="129" t="s">
        <v>599</v>
      </c>
      <c r="N182" s="130">
        <v>42530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56</v>
      </c>
      <c r="B183" s="105">
        <v>42492</v>
      </c>
      <c r="C183" s="105"/>
      <c r="D183" s="106" t="s">
        <v>699</v>
      </c>
      <c r="E183" s="107" t="s">
        <v>623</v>
      </c>
      <c r="F183" s="108">
        <v>127.5</v>
      </c>
      <c r="G183" s="107"/>
      <c r="H183" s="107">
        <v>148</v>
      </c>
      <c r="I183" s="125" t="s">
        <v>700</v>
      </c>
      <c r="J183" s="126" t="s">
        <v>682</v>
      </c>
      <c r="K183" s="127">
        <f>H183-F183</f>
        <v>20.5</v>
      </c>
      <c r="L183" s="128">
        <f>K183/F183</f>
        <v>0.16078431372549021</v>
      </c>
      <c r="M183" s="129" t="s">
        <v>599</v>
      </c>
      <c r="N183" s="130">
        <v>42564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57</v>
      </c>
      <c r="B184" s="105">
        <v>42493</v>
      </c>
      <c r="C184" s="105"/>
      <c r="D184" s="106" t="s">
        <v>701</v>
      </c>
      <c r="E184" s="107" t="s">
        <v>623</v>
      </c>
      <c r="F184" s="108">
        <v>675</v>
      </c>
      <c r="G184" s="107"/>
      <c r="H184" s="107">
        <v>815</v>
      </c>
      <c r="I184" s="125" t="s">
        <v>702</v>
      </c>
      <c r="J184" s="126" t="s">
        <v>682</v>
      </c>
      <c r="K184" s="127">
        <f>H184-F184</f>
        <v>140</v>
      </c>
      <c r="L184" s="128">
        <f>K184/F184</f>
        <v>0.2074074074074074</v>
      </c>
      <c r="M184" s="129" t="s">
        <v>599</v>
      </c>
      <c r="N184" s="130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58</v>
      </c>
      <c r="B185" s="109">
        <v>42522</v>
      </c>
      <c r="C185" s="109"/>
      <c r="D185" s="110" t="s">
        <v>757</v>
      </c>
      <c r="E185" s="111" t="s">
        <v>623</v>
      </c>
      <c r="F185" s="112">
        <v>500</v>
      </c>
      <c r="G185" s="112"/>
      <c r="H185" s="113">
        <v>232.5</v>
      </c>
      <c r="I185" s="131" t="s">
        <v>758</v>
      </c>
      <c r="J185" s="132" t="s">
        <v>759</v>
      </c>
      <c r="K185" s="133">
        <f>H185-F185</f>
        <v>-267.5</v>
      </c>
      <c r="L185" s="134">
        <f>K185/F185</f>
        <v>-0.53500000000000003</v>
      </c>
      <c r="M185" s="135" t="s">
        <v>663</v>
      </c>
      <c r="N185" s="136">
        <v>43735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59</v>
      </c>
      <c r="B186" s="105">
        <v>42527</v>
      </c>
      <c r="C186" s="105"/>
      <c r="D186" s="106" t="s">
        <v>703</v>
      </c>
      <c r="E186" s="107" t="s">
        <v>623</v>
      </c>
      <c r="F186" s="108">
        <v>110</v>
      </c>
      <c r="G186" s="107"/>
      <c r="H186" s="107">
        <v>126.5</v>
      </c>
      <c r="I186" s="125">
        <v>125</v>
      </c>
      <c r="J186" s="126" t="s">
        <v>632</v>
      </c>
      <c r="K186" s="127">
        <f>H186-F186</f>
        <v>16.5</v>
      </c>
      <c r="L186" s="128">
        <f>K186/F186</f>
        <v>0.15</v>
      </c>
      <c r="M186" s="129" t="s">
        <v>599</v>
      </c>
      <c r="N186" s="130">
        <v>42552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60</v>
      </c>
      <c r="B187" s="105">
        <v>42538</v>
      </c>
      <c r="C187" s="105"/>
      <c r="D187" s="106" t="s">
        <v>704</v>
      </c>
      <c r="E187" s="107" t="s">
        <v>623</v>
      </c>
      <c r="F187" s="108">
        <v>44</v>
      </c>
      <c r="G187" s="107"/>
      <c r="H187" s="107">
        <v>69.5</v>
      </c>
      <c r="I187" s="125">
        <v>69.5</v>
      </c>
      <c r="J187" s="126" t="s">
        <v>705</v>
      </c>
      <c r="K187" s="127">
        <f>H187-F187</f>
        <v>25.5</v>
      </c>
      <c r="L187" s="128">
        <f>K187/F187</f>
        <v>0.57954545454545459</v>
      </c>
      <c r="M187" s="129" t="s">
        <v>599</v>
      </c>
      <c r="N187" s="130">
        <v>42977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61</v>
      </c>
      <c r="B188" s="105">
        <v>42549</v>
      </c>
      <c r="C188" s="105"/>
      <c r="D188" s="147" t="s">
        <v>760</v>
      </c>
      <c r="E188" s="107" t="s">
        <v>623</v>
      </c>
      <c r="F188" s="108">
        <v>262.5</v>
      </c>
      <c r="G188" s="107"/>
      <c r="H188" s="107">
        <v>340</v>
      </c>
      <c r="I188" s="125">
        <v>333</v>
      </c>
      <c r="J188" s="126" t="s">
        <v>761</v>
      </c>
      <c r="K188" s="127">
        <v>77.5</v>
      </c>
      <c r="L188" s="128">
        <v>0.29523809523809502</v>
      </c>
      <c r="M188" s="129" t="s">
        <v>599</v>
      </c>
      <c r="N188" s="130">
        <v>43017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62</v>
      </c>
      <c r="B189" s="105">
        <v>42549</v>
      </c>
      <c r="C189" s="105"/>
      <c r="D189" s="147" t="s">
        <v>762</v>
      </c>
      <c r="E189" s="107" t="s">
        <v>623</v>
      </c>
      <c r="F189" s="108">
        <v>840</v>
      </c>
      <c r="G189" s="107"/>
      <c r="H189" s="107">
        <v>1230</v>
      </c>
      <c r="I189" s="125">
        <v>1230</v>
      </c>
      <c r="J189" s="126" t="s">
        <v>682</v>
      </c>
      <c r="K189" s="127">
        <v>390</v>
      </c>
      <c r="L189" s="128">
        <v>0.46428571428571402</v>
      </c>
      <c r="M189" s="129" t="s">
        <v>599</v>
      </c>
      <c r="N189" s="130">
        <v>42649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64">
        <v>63</v>
      </c>
      <c r="B190" s="142">
        <v>42556</v>
      </c>
      <c r="C190" s="142"/>
      <c r="D190" s="143" t="s">
        <v>706</v>
      </c>
      <c r="E190" s="144" t="s">
        <v>623</v>
      </c>
      <c r="F190" s="145">
        <v>395</v>
      </c>
      <c r="G190" s="146"/>
      <c r="H190" s="146">
        <f>(468.5+342.5)/2</f>
        <v>405.5</v>
      </c>
      <c r="I190" s="146">
        <v>510</v>
      </c>
      <c r="J190" s="169" t="s">
        <v>707</v>
      </c>
      <c r="K190" s="170">
        <f t="shared" ref="K190:K196" si="97">H190-F190</f>
        <v>10.5</v>
      </c>
      <c r="L190" s="171">
        <f t="shared" ref="L190:L196" si="98">K190/F190</f>
        <v>2.6582278481012658E-2</v>
      </c>
      <c r="M190" s="172" t="s">
        <v>708</v>
      </c>
      <c r="N190" s="173">
        <v>43606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64</v>
      </c>
      <c r="B191" s="109">
        <v>42584</v>
      </c>
      <c r="C191" s="109"/>
      <c r="D191" s="110" t="s">
        <v>709</v>
      </c>
      <c r="E191" s="111" t="s">
        <v>600</v>
      </c>
      <c r="F191" s="112">
        <f>169.5-12.8</f>
        <v>156.69999999999999</v>
      </c>
      <c r="G191" s="112"/>
      <c r="H191" s="113">
        <v>77</v>
      </c>
      <c r="I191" s="131" t="s">
        <v>710</v>
      </c>
      <c r="J191" s="383" t="s">
        <v>3401</v>
      </c>
      <c r="K191" s="133">
        <f t="shared" si="97"/>
        <v>-79.699999999999989</v>
      </c>
      <c r="L191" s="134">
        <f t="shared" si="98"/>
        <v>-0.50861518825781749</v>
      </c>
      <c r="M191" s="135" t="s">
        <v>663</v>
      </c>
      <c r="N191" s="136">
        <v>43522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65</v>
      </c>
      <c r="B192" s="109">
        <v>42586</v>
      </c>
      <c r="C192" s="109"/>
      <c r="D192" s="110" t="s">
        <v>711</v>
      </c>
      <c r="E192" s="111" t="s">
        <v>623</v>
      </c>
      <c r="F192" s="112">
        <v>400</v>
      </c>
      <c r="G192" s="112"/>
      <c r="H192" s="113">
        <v>305</v>
      </c>
      <c r="I192" s="131">
        <v>475</v>
      </c>
      <c r="J192" s="132" t="s">
        <v>712</v>
      </c>
      <c r="K192" s="133">
        <f t="shared" si="97"/>
        <v>-95</v>
      </c>
      <c r="L192" s="134">
        <f t="shared" si="98"/>
        <v>-0.23749999999999999</v>
      </c>
      <c r="M192" s="135" t="s">
        <v>663</v>
      </c>
      <c r="N192" s="136">
        <v>43606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66</v>
      </c>
      <c r="B193" s="105">
        <v>42593</v>
      </c>
      <c r="C193" s="105"/>
      <c r="D193" s="106" t="s">
        <v>713</v>
      </c>
      <c r="E193" s="107" t="s">
        <v>623</v>
      </c>
      <c r="F193" s="108">
        <v>86.5</v>
      </c>
      <c r="G193" s="107"/>
      <c r="H193" s="107">
        <v>130</v>
      </c>
      <c r="I193" s="125">
        <v>130</v>
      </c>
      <c r="J193" s="140" t="s">
        <v>714</v>
      </c>
      <c r="K193" s="127">
        <f t="shared" si="97"/>
        <v>43.5</v>
      </c>
      <c r="L193" s="128">
        <f t="shared" si="98"/>
        <v>0.50289017341040465</v>
      </c>
      <c r="M193" s="129" t="s">
        <v>599</v>
      </c>
      <c r="N193" s="130">
        <v>43091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67</v>
      </c>
      <c r="B194" s="109">
        <v>42600</v>
      </c>
      <c r="C194" s="109"/>
      <c r="D194" s="110" t="s">
        <v>381</v>
      </c>
      <c r="E194" s="111" t="s">
        <v>623</v>
      </c>
      <c r="F194" s="112">
        <v>133.5</v>
      </c>
      <c r="G194" s="112"/>
      <c r="H194" s="113">
        <v>126.5</v>
      </c>
      <c r="I194" s="131">
        <v>178</v>
      </c>
      <c r="J194" s="132" t="s">
        <v>715</v>
      </c>
      <c r="K194" s="133">
        <f t="shared" si="97"/>
        <v>-7</v>
      </c>
      <c r="L194" s="134">
        <f t="shared" si="98"/>
        <v>-5.2434456928838954E-2</v>
      </c>
      <c r="M194" s="135" t="s">
        <v>663</v>
      </c>
      <c r="N194" s="136">
        <v>42615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68</v>
      </c>
      <c r="B195" s="105">
        <v>42613</v>
      </c>
      <c r="C195" s="105"/>
      <c r="D195" s="106" t="s">
        <v>716</v>
      </c>
      <c r="E195" s="107" t="s">
        <v>623</v>
      </c>
      <c r="F195" s="108">
        <v>560</v>
      </c>
      <c r="G195" s="107"/>
      <c r="H195" s="107">
        <v>725</v>
      </c>
      <c r="I195" s="125">
        <v>725</v>
      </c>
      <c r="J195" s="126" t="s">
        <v>625</v>
      </c>
      <c r="K195" s="127">
        <f t="shared" si="97"/>
        <v>165</v>
      </c>
      <c r="L195" s="128">
        <f t="shared" si="98"/>
        <v>0.29464285714285715</v>
      </c>
      <c r="M195" s="129" t="s">
        <v>599</v>
      </c>
      <c r="N195" s="130">
        <v>42456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69</v>
      </c>
      <c r="B196" s="105">
        <v>42614</v>
      </c>
      <c r="C196" s="105"/>
      <c r="D196" s="106" t="s">
        <v>717</v>
      </c>
      <c r="E196" s="107" t="s">
        <v>623</v>
      </c>
      <c r="F196" s="108">
        <v>160.5</v>
      </c>
      <c r="G196" s="107"/>
      <c r="H196" s="107">
        <v>210</v>
      </c>
      <c r="I196" s="125">
        <v>210</v>
      </c>
      <c r="J196" s="126" t="s">
        <v>625</v>
      </c>
      <c r="K196" s="127">
        <f t="shared" si="97"/>
        <v>49.5</v>
      </c>
      <c r="L196" s="128">
        <f t="shared" si="98"/>
        <v>0.30841121495327101</v>
      </c>
      <c r="M196" s="129" t="s">
        <v>599</v>
      </c>
      <c r="N196" s="130">
        <v>42871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70</v>
      </c>
      <c r="B197" s="105">
        <v>42646</v>
      </c>
      <c r="C197" s="105"/>
      <c r="D197" s="147" t="s">
        <v>405</v>
      </c>
      <c r="E197" s="107" t="s">
        <v>623</v>
      </c>
      <c r="F197" s="108">
        <v>430</v>
      </c>
      <c r="G197" s="107"/>
      <c r="H197" s="107">
        <v>596</v>
      </c>
      <c r="I197" s="125">
        <v>575</v>
      </c>
      <c r="J197" s="126" t="s">
        <v>763</v>
      </c>
      <c r="K197" s="127">
        <v>166</v>
      </c>
      <c r="L197" s="128">
        <v>0.38604651162790699</v>
      </c>
      <c r="M197" s="129" t="s">
        <v>599</v>
      </c>
      <c r="N197" s="130">
        <v>42769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71</v>
      </c>
      <c r="B198" s="105">
        <v>42657</v>
      </c>
      <c r="C198" s="105"/>
      <c r="D198" s="106" t="s">
        <v>718</v>
      </c>
      <c r="E198" s="107" t="s">
        <v>623</v>
      </c>
      <c r="F198" s="108">
        <v>280</v>
      </c>
      <c r="G198" s="107"/>
      <c r="H198" s="107">
        <v>345</v>
      </c>
      <c r="I198" s="125">
        <v>345</v>
      </c>
      <c r="J198" s="126" t="s">
        <v>625</v>
      </c>
      <c r="K198" s="127">
        <f t="shared" ref="K198:K203" si="99">H198-F198</f>
        <v>65</v>
      </c>
      <c r="L198" s="128">
        <f>K198/F198</f>
        <v>0.23214285714285715</v>
      </c>
      <c r="M198" s="129" t="s">
        <v>599</v>
      </c>
      <c r="N198" s="130">
        <v>42814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72</v>
      </c>
      <c r="B199" s="105">
        <v>42657</v>
      </c>
      <c r="C199" s="105"/>
      <c r="D199" s="106" t="s">
        <v>719</v>
      </c>
      <c r="E199" s="107" t="s">
        <v>623</v>
      </c>
      <c r="F199" s="108">
        <v>245</v>
      </c>
      <c r="G199" s="107"/>
      <c r="H199" s="107">
        <v>325.5</v>
      </c>
      <c r="I199" s="125">
        <v>330</v>
      </c>
      <c r="J199" s="126" t="s">
        <v>720</v>
      </c>
      <c r="K199" s="127">
        <f t="shared" si="99"/>
        <v>80.5</v>
      </c>
      <c r="L199" s="128">
        <f>K199/F199</f>
        <v>0.32857142857142857</v>
      </c>
      <c r="M199" s="129" t="s">
        <v>599</v>
      </c>
      <c r="N199" s="130">
        <v>42769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73</v>
      </c>
      <c r="B200" s="105">
        <v>42660</v>
      </c>
      <c r="C200" s="105"/>
      <c r="D200" s="106" t="s">
        <v>349</v>
      </c>
      <c r="E200" s="107" t="s">
        <v>623</v>
      </c>
      <c r="F200" s="108">
        <v>125</v>
      </c>
      <c r="G200" s="107"/>
      <c r="H200" s="107">
        <v>160</v>
      </c>
      <c r="I200" s="125">
        <v>160</v>
      </c>
      <c r="J200" s="126" t="s">
        <v>682</v>
      </c>
      <c r="K200" s="127">
        <f t="shared" si="99"/>
        <v>35</v>
      </c>
      <c r="L200" s="128">
        <v>0.28000000000000003</v>
      </c>
      <c r="M200" s="129" t="s">
        <v>599</v>
      </c>
      <c r="N200" s="130">
        <v>42803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74</v>
      </c>
      <c r="B201" s="105">
        <v>42660</v>
      </c>
      <c r="C201" s="105"/>
      <c r="D201" s="106" t="s">
        <v>483</v>
      </c>
      <c r="E201" s="107" t="s">
        <v>623</v>
      </c>
      <c r="F201" s="108">
        <v>114</v>
      </c>
      <c r="G201" s="107"/>
      <c r="H201" s="107">
        <v>145</v>
      </c>
      <c r="I201" s="125">
        <v>145</v>
      </c>
      <c r="J201" s="126" t="s">
        <v>682</v>
      </c>
      <c r="K201" s="127">
        <f t="shared" si="99"/>
        <v>31</v>
      </c>
      <c r="L201" s="128">
        <f>K201/F201</f>
        <v>0.27192982456140352</v>
      </c>
      <c r="M201" s="129" t="s">
        <v>599</v>
      </c>
      <c r="N201" s="130">
        <v>42859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75</v>
      </c>
      <c r="B202" s="105">
        <v>42660</v>
      </c>
      <c r="C202" s="105"/>
      <c r="D202" s="106" t="s">
        <v>721</v>
      </c>
      <c r="E202" s="107" t="s">
        <v>623</v>
      </c>
      <c r="F202" s="108">
        <v>212</v>
      </c>
      <c r="G202" s="107"/>
      <c r="H202" s="107">
        <v>280</v>
      </c>
      <c r="I202" s="125">
        <v>276</v>
      </c>
      <c r="J202" s="126" t="s">
        <v>722</v>
      </c>
      <c r="K202" s="127">
        <f t="shared" si="99"/>
        <v>68</v>
      </c>
      <c r="L202" s="128">
        <f>K202/F202</f>
        <v>0.32075471698113206</v>
      </c>
      <c r="M202" s="129" t="s">
        <v>599</v>
      </c>
      <c r="N202" s="130">
        <v>42858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76</v>
      </c>
      <c r="B203" s="105">
        <v>42678</v>
      </c>
      <c r="C203" s="105"/>
      <c r="D203" s="106" t="s">
        <v>151</v>
      </c>
      <c r="E203" s="107" t="s">
        <v>623</v>
      </c>
      <c r="F203" s="108">
        <v>155</v>
      </c>
      <c r="G203" s="107"/>
      <c r="H203" s="107">
        <v>210</v>
      </c>
      <c r="I203" s="125">
        <v>210</v>
      </c>
      <c r="J203" s="126" t="s">
        <v>723</v>
      </c>
      <c r="K203" s="127">
        <f t="shared" si="99"/>
        <v>55</v>
      </c>
      <c r="L203" s="128">
        <f>K203/F203</f>
        <v>0.35483870967741937</v>
      </c>
      <c r="M203" s="129" t="s">
        <v>599</v>
      </c>
      <c r="N203" s="130">
        <v>42944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77</v>
      </c>
      <c r="B204" s="109">
        <v>42710</v>
      </c>
      <c r="C204" s="109"/>
      <c r="D204" s="110" t="s">
        <v>764</v>
      </c>
      <c r="E204" s="111" t="s">
        <v>623</v>
      </c>
      <c r="F204" s="112">
        <v>150.5</v>
      </c>
      <c r="G204" s="112"/>
      <c r="H204" s="113">
        <v>72.5</v>
      </c>
      <c r="I204" s="131">
        <v>174</v>
      </c>
      <c r="J204" s="132" t="s">
        <v>765</v>
      </c>
      <c r="K204" s="133">
        <v>-78</v>
      </c>
      <c r="L204" s="134">
        <v>-0.51827242524916906</v>
      </c>
      <c r="M204" s="135" t="s">
        <v>663</v>
      </c>
      <c r="N204" s="136">
        <v>43333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78</v>
      </c>
      <c r="B205" s="105">
        <v>42712</v>
      </c>
      <c r="C205" s="105"/>
      <c r="D205" s="106" t="s">
        <v>125</v>
      </c>
      <c r="E205" s="107" t="s">
        <v>623</v>
      </c>
      <c r="F205" s="108">
        <v>380</v>
      </c>
      <c r="G205" s="107"/>
      <c r="H205" s="107">
        <v>478</v>
      </c>
      <c r="I205" s="125">
        <v>468</v>
      </c>
      <c r="J205" s="126" t="s">
        <v>682</v>
      </c>
      <c r="K205" s="127">
        <f>H205-F205</f>
        <v>98</v>
      </c>
      <c r="L205" s="128">
        <f>K205/F205</f>
        <v>0.25789473684210529</v>
      </c>
      <c r="M205" s="129" t="s">
        <v>599</v>
      </c>
      <c r="N205" s="130">
        <v>43025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79</v>
      </c>
      <c r="B206" s="105">
        <v>42734</v>
      </c>
      <c r="C206" s="105"/>
      <c r="D206" s="106" t="s">
        <v>248</v>
      </c>
      <c r="E206" s="107" t="s">
        <v>623</v>
      </c>
      <c r="F206" s="108">
        <v>305</v>
      </c>
      <c r="G206" s="107"/>
      <c r="H206" s="107">
        <v>375</v>
      </c>
      <c r="I206" s="125">
        <v>375</v>
      </c>
      <c r="J206" s="126" t="s">
        <v>682</v>
      </c>
      <c r="K206" s="127">
        <f>H206-F206</f>
        <v>70</v>
      </c>
      <c r="L206" s="128">
        <f>K206/F206</f>
        <v>0.22950819672131148</v>
      </c>
      <c r="M206" s="129" t="s">
        <v>599</v>
      </c>
      <c r="N206" s="130">
        <v>42768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80</v>
      </c>
      <c r="B207" s="105">
        <v>42739</v>
      </c>
      <c r="C207" s="105"/>
      <c r="D207" s="106" t="s">
        <v>351</v>
      </c>
      <c r="E207" s="107" t="s">
        <v>623</v>
      </c>
      <c r="F207" s="108">
        <v>99.5</v>
      </c>
      <c r="G207" s="107"/>
      <c r="H207" s="107">
        <v>158</v>
      </c>
      <c r="I207" s="125">
        <v>158</v>
      </c>
      <c r="J207" s="126" t="s">
        <v>682</v>
      </c>
      <c r="K207" s="127">
        <f>H207-F207</f>
        <v>58.5</v>
      </c>
      <c r="L207" s="128">
        <f>K207/F207</f>
        <v>0.5879396984924623</v>
      </c>
      <c r="M207" s="129" t="s">
        <v>599</v>
      </c>
      <c r="N207" s="130">
        <v>42898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81</v>
      </c>
      <c r="B208" s="105">
        <v>42739</v>
      </c>
      <c r="C208" s="105"/>
      <c r="D208" s="106" t="s">
        <v>351</v>
      </c>
      <c r="E208" s="107" t="s">
        <v>623</v>
      </c>
      <c r="F208" s="108">
        <v>99.5</v>
      </c>
      <c r="G208" s="107"/>
      <c r="H208" s="107">
        <v>158</v>
      </c>
      <c r="I208" s="125">
        <v>158</v>
      </c>
      <c r="J208" s="126" t="s">
        <v>682</v>
      </c>
      <c r="K208" s="127">
        <v>58.5</v>
      </c>
      <c r="L208" s="128">
        <v>0.58793969849246197</v>
      </c>
      <c r="M208" s="129" t="s">
        <v>599</v>
      </c>
      <c r="N208" s="130">
        <v>42898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82</v>
      </c>
      <c r="B209" s="105">
        <v>42786</v>
      </c>
      <c r="C209" s="105"/>
      <c r="D209" s="106" t="s">
        <v>169</v>
      </c>
      <c r="E209" s="107" t="s">
        <v>623</v>
      </c>
      <c r="F209" s="108">
        <v>140.5</v>
      </c>
      <c r="G209" s="107"/>
      <c r="H209" s="107">
        <v>220</v>
      </c>
      <c r="I209" s="125">
        <v>220</v>
      </c>
      <c r="J209" s="126" t="s">
        <v>682</v>
      </c>
      <c r="K209" s="127">
        <f>H209-F209</f>
        <v>79.5</v>
      </c>
      <c r="L209" s="128">
        <f>K209/F209</f>
        <v>0.5658362989323843</v>
      </c>
      <c r="M209" s="129" t="s">
        <v>599</v>
      </c>
      <c r="N209" s="130">
        <v>42864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83</v>
      </c>
      <c r="B210" s="105">
        <v>42786</v>
      </c>
      <c r="C210" s="105"/>
      <c r="D210" s="106" t="s">
        <v>766</v>
      </c>
      <c r="E210" s="107" t="s">
        <v>623</v>
      </c>
      <c r="F210" s="108">
        <v>202.5</v>
      </c>
      <c r="G210" s="107"/>
      <c r="H210" s="107">
        <v>234</v>
      </c>
      <c r="I210" s="125">
        <v>234</v>
      </c>
      <c r="J210" s="126" t="s">
        <v>682</v>
      </c>
      <c r="K210" s="127">
        <v>31.5</v>
      </c>
      <c r="L210" s="128">
        <v>0.155555555555556</v>
      </c>
      <c r="M210" s="129" t="s">
        <v>599</v>
      </c>
      <c r="N210" s="130">
        <v>42836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84</v>
      </c>
      <c r="B211" s="105">
        <v>42818</v>
      </c>
      <c r="C211" s="105"/>
      <c r="D211" s="106" t="s">
        <v>557</v>
      </c>
      <c r="E211" s="107" t="s">
        <v>623</v>
      </c>
      <c r="F211" s="108">
        <v>300.5</v>
      </c>
      <c r="G211" s="107"/>
      <c r="H211" s="107">
        <v>417.5</v>
      </c>
      <c r="I211" s="125">
        <v>420</v>
      </c>
      <c r="J211" s="126" t="s">
        <v>724</v>
      </c>
      <c r="K211" s="127">
        <f>H211-F211</f>
        <v>117</v>
      </c>
      <c r="L211" s="128">
        <f>K211/F211</f>
        <v>0.38935108153078202</v>
      </c>
      <c r="M211" s="129" t="s">
        <v>599</v>
      </c>
      <c r="N211" s="130">
        <v>43070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85</v>
      </c>
      <c r="B212" s="105">
        <v>42818</v>
      </c>
      <c r="C212" s="105"/>
      <c r="D212" s="106" t="s">
        <v>762</v>
      </c>
      <c r="E212" s="107" t="s">
        <v>623</v>
      </c>
      <c r="F212" s="108">
        <v>850</v>
      </c>
      <c r="G212" s="107"/>
      <c r="H212" s="107">
        <v>1042.5</v>
      </c>
      <c r="I212" s="125">
        <v>1023</v>
      </c>
      <c r="J212" s="126" t="s">
        <v>767</v>
      </c>
      <c r="K212" s="127">
        <v>192.5</v>
      </c>
      <c r="L212" s="128">
        <v>0.22647058823529401</v>
      </c>
      <c r="M212" s="129" t="s">
        <v>599</v>
      </c>
      <c r="N212" s="130">
        <v>42830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86</v>
      </c>
      <c r="B213" s="105">
        <v>42830</v>
      </c>
      <c r="C213" s="105"/>
      <c r="D213" s="106" t="s">
        <v>501</v>
      </c>
      <c r="E213" s="107" t="s">
        <v>623</v>
      </c>
      <c r="F213" s="108">
        <v>785</v>
      </c>
      <c r="G213" s="107"/>
      <c r="H213" s="107">
        <v>930</v>
      </c>
      <c r="I213" s="125">
        <v>920</v>
      </c>
      <c r="J213" s="126" t="s">
        <v>725</v>
      </c>
      <c r="K213" s="127">
        <f>H213-F213</f>
        <v>145</v>
      </c>
      <c r="L213" s="128">
        <f>K213/F213</f>
        <v>0.18471337579617833</v>
      </c>
      <c r="M213" s="129" t="s">
        <v>599</v>
      </c>
      <c r="N213" s="130">
        <v>42976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87</v>
      </c>
      <c r="B214" s="109">
        <v>42831</v>
      </c>
      <c r="C214" s="109"/>
      <c r="D214" s="110" t="s">
        <v>768</v>
      </c>
      <c r="E214" s="111" t="s">
        <v>623</v>
      </c>
      <c r="F214" s="112">
        <v>40</v>
      </c>
      <c r="G214" s="112"/>
      <c r="H214" s="113">
        <v>13.1</v>
      </c>
      <c r="I214" s="131">
        <v>60</v>
      </c>
      <c r="J214" s="137" t="s">
        <v>769</v>
      </c>
      <c r="K214" s="133">
        <v>-26.9</v>
      </c>
      <c r="L214" s="134">
        <v>-0.67249999999999999</v>
      </c>
      <c r="M214" s="135" t="s">
        <v>663</v>
      </c>
      <c r="N214" s="136">
        <v>43138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88</v>
      </c>
      <c r="B215" s="105">
        <v>42837</v>
      </c>
      <c r="C215" s="105"/>
      <c r="D215" s="106" t="s">
        <v>88</v>
      </c>
      <c r="E215" s="107" t="s">
        <v>623</v>
      </c>
      <c r="F215" s="108">
        <v>289.5</v>
      </c>
      <c r="G215" s="107"/>
      <c r="H215" s="107">
        <v>354</v>
      </c>
      <c r="I215" s="125">
        <v>360</v>
      </c>
      <c r="J215" s="126" t="s">
        <v>726</v>
      </c>
      <c r="K215" s="127">
        <f t="shared" ref="K215:K223" si="100">H215-F215</f>
        <v>64.5</v>
      </c>
      <c r="L215" s="128">
        <f t="shared" ref="L215:L223" si="101">K215/F215</f>
        <v>0.22279792746113988</v>
      </c>
      <c r="M215" s="129" t="s">
        <v>599</v>
      </c>
      <c r="N215" s="130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89</v>
      </c>
      <c r="B216" s="105">
        <v>42845</v>
      </c>
      <c r="C216" s="105"/>
      <c r="D216" s="106" t="s">
        <v>438</v>
      </c>
      <c r="E216" s="107" t="s">
        <v>623</v>
      </c>
      <c r="F216" s="108">
        <v>700</v>
      </c>
      <c r="G216" s="107"/>
      <c r="H216" s="107">
        <v>840</v>
      </c>
      <c r="I216" s="125">
        <v>840</v>
      </c>
      <c r="J216" s="126" t="s">
        <v>727</v>
      </c>
      <c r="K216" s="127">
        <f t="shared" si="100"/>
        <v>140</v>
      </c>
      <c r="L216" s="128">
        <f t="shared" si="101"/>
        <v>0.2</v>
      </c>
      <c r="M216" s="129" t="s">
        <v>599</v>
      </c>
      <c r="N216" s="130">
        <v>42893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90</v>
      </c>
      <c r="B217" s="105">
        <v>42887</v>
      </c>
      <c r="C217" s="105"/>
      <c r="D217" s="147" t="s">
        <v>363</v>
      </c>
      <c r="E217" s="107" t="s">
        <v>623</v>
      </c>
      <c r="F217" s="108">
        <v>130</v>
      </c>
      <c r="G217" s="107"/>
      <c r="H217" s="107">
        <v>144.25</v>
      </c>
      <c r="I217" s="125">
        <v>170</v>
      </c>
      <c r="J217" s="126" t="s">
        <v>728</v>
      </c>
      <c r="K217" s="127">
        <f t="shared" si="100"/>
        <v>14.25</v>
      </c>
      <c r="L217" s="128">
        <f t="shared" si="101"/>
        <v>0.10961538461538461</v>
      </c>
      <c r="M217" s="129" t="s">
        <v>599</v>
      </c>
      <c r="N217" s="130">
        <v>43675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91</v>
      </c>
      <c r="B218" s="105">
        <v>42901</v>
      </c>
      <c r="C218" s="105"/>
      <c r="D218" s="147" t="s">
        <v>729</v>
      </c>
      <c r="E218" s="107" t="s">
        <v>623</v>
      </c>
      <c r="F218" s="108">
        <v>214.5</v>
      </c>
      <c r="G218" s="107"/>
      <c r="H218" s="107">
        <v>262</v>
      </c>
      <c r="I218" s="125">
        <v>262</v>
      </c>
      <c r="J218" s="126" t="s">
        <v>730</v>
      </c>
      <c r="K218" s="127">
        <f t="shared" si="100"/>
        <v>47.5</v>
      </c>
      <c r="L218" s="128">
        <f t="shared" si="101"/>
        <v>0.22144522144522144</v>
      </c>
      <c r="M218" s="129" t="s">
        <v>599</v>
      </c>
      <c r="N218" s="130">
        <v>42977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92</v>
      </c>
      <c r="B219" s="153">
        <v>42933</v>
      </c>
      <c r="C219" s="153"/>
      <c r="D219" s="154" t="s">
        <v>731</v>
      </c>
      <c r="E219" s="155" t="s">
        <v>623</v>
      </c>
      <c r="F219" s="156">
        <v>370</v>
      </c>
      <c r="G219" s="155"/>
      <c r="H219" s="155">
        <v>447.5</v>
      </c>
      <c r="I219" s="177">
        <v>450</v>
      </c>
      <c r="J219" s="230" t="s">
        <v>682</v>
      </c>
      <c r="K219" s="127">
        <f t="shared" si="100"/>
        <v>77.5</v>
      </c>
      <c r="L219" s="179">
        <f t="shared" si="101"/>
        <v>0.20945945945945946</v>
      </c>
      <c r="M219" s="180" t="s">
        <v>599</v>
      </c>
      <c r="N219" s="181">
        <v>43035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93</v>
      </c>
      <c r="B220" s="153">
        <v>42943</v>
      </c>
      <c r="C220" s="153"/>
      <c r="D220" s="154" t="s">
        <v>167</v>
      </c>
      <c r="E220" s="155" t="s">
        <v>623</v>
      </c>
      <c r="F220" s="156">
        <v>657.5</v>
      </c>
      <c r="G220" s="155"/>
      <c r="H220" s="155">
        <v>825</v>
      </c>
      <c r="I220" s="177">
        <v>820</v>
      </c>
      <c r="J220" s="230" t="s">
        <v>682</v>
      </c>
      <c r="K220" s="127">
        <f t="shared" si="100"/>
        <v>167.5</v>
      </c>
      <c r="L220" s="179">
        <f t="shared" si="101"/>
        <v>0.25475285171102663</v>
      </c>
      <c r="M220" s="180" t="s">
        <v>599</v>
      </c>
      <c r="N220" s="181">
        <v>43090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94</v>
      </c>
      <c r="B221" s="105">
        <v>42964</v>
      </c>
      <c r="C221" s="105"/>
      <c r="D221" s="106" t="s">
        <v>368</v>
      </c>
      <c r="E221" s="107" t="s">
        <v>623</v>
      </c>
      <c r="F221" s="108">
        <v>605</v>
      </c>
      <c r="G221" s="107"/>
      <c r="H221" s="107">
        <v>750</v>
      </c>
      <c r="I221" s="125">
        <v>750</v>
      </c>
      <c r="J221" s="126" t="s">
        <v>725</v>
      </c>
      <c r="K221" s="127">
        <f t="shared" si="100"/>
        <v>145</v>
      </c>
      <c r="L221" s="128">
        <f t="shared" si="101"/>
        <v>0.23966942148760331</v>
      </c>
      <c r="M221" s="129" t="s">
        <v>599</v>
      </c>
      <c r="N221" s="130">
        <v>43027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5">
        <v>95</v>
      </c>
      <c r="B222" s="148">
        <v>42979</v>
      </c>
      <c r="C222" s="148"/>
      <c r="D222" s="149" t="s">
        <v>509</v>
      </c>
      <c r="E222" s="150" t="s">
        <v>623</v>
      </c>
      <c r="F222" s="151">
        <v>255</v>
      </c>
      <c r="G222" s="152"/>
      <c r="H222" s="152">
        <v>217.25</v>
      </c>
      <c r="I222" s="152">
        <v>320</v>
      </c>
      <c r="J222" s="174" t="s">
        <v>732</v>
      </c>
      <c r="K222" s="133">
        <f t="shared" si="100"/>
        <v>-37.75</v>
      </c>
      <c r="L222" s="175">
        <f t="shared" si="101"/>
        <v>-0.14803921568627451</v>
      </c>
      <c r="M222" s="135" t="s">
        <v>663</v>
      </c>
      <c r="N222" s="176">
        <v>43661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96</v>
      </c>
      <c r="B223" s="105">
        <v>42997</v>
      </c>
      <c r="C223" s="105"/>
      <c r="D223" s="106" t="s">
        <v>733</v>
      </c>
      <c r="E223" s="107" t="s">
        <v>623</v>
      </c>
      <c r="F223" s="108">
        <v>215</v>
      </c>
      <c r="G223" s="107"/>
      <c r="H223" s="107">
        <v>258</v>
      </c>
      <c r="I223" s="125">
        <v>258</v>
      </c>
      <c r="J223" s="126" t="s">
        <v>682</v>
      </c>
      <c r="K223" s="127">
        <f t="shared" si="100"/>
        <v>43</v>
      </c>
      <c r="L223" s="128">
        <f t="shared" si="101"/>
        <v>0.2</v>
      </c>
      <c r="M223" s="129" t="s">
        <v>599</v>
      </c>
      <c r="N223" s="130">
        <v>43040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97</v>
      </c>
      <c r="B224" s="105">
        <v>42997</v>
      </c>
      <c r="C224" s="105"/>
      <c r="D224" s="106" t="s">
        <v>733</v>
      </c>
      <c r="E224" s="107" t="s">
        <v>623</v>
      </c>
      <c r="F224" s="108">
        <v>215</v>
      </c>
      <c r="G224" s="107"/>
      <c r="H224" s="107">
        <v>258</v>
      </c>
      <c r="I224" s="125">
        <v>258</v>
      </c>
      <c r="J224" s="230" t="s">
        <v>682</v>
      </c>
      <c r="K224" s="127">
        <v>43</v>
      </c>
      <c r="L224" s="128">
        <v>0.2</v>
      </c>
      <c r="M224" s="129" t="s">
        <v>599</v>
      </c>
      <c r="N224" s="130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98</v>
      </c>
      <c r="B225" s="206">
        <v>42998</v>
      </c>
      <c r="C225" s="206"/>
      <c r="D225" s="374" t="s">
        <v>2979</v>
      </c>
      <c r="E225" s="207" t="s">
        <v>623</v>
      </c>
      <c r="F225" s="208">
        <v>75</v>
      </c>
      <c r="G225" s="207"/>
      <c r="H225" s="207">
        <v>90</v>
      </c>
      <c r="I225" s="231">
        <v>90</v>
      </c>
      <c r="J225" s="126" t="s">
        <v>734</v>
      </c>
      <c r="K225" s="127">
        <f t="shared" ref="K225:K230" si="102">H225-F225</f>
        <v>15</v>
      </c>
      <c r="L225" s="128">
        <f t="shared" ref="L225:L230" si="103">K225/F225</f>
        <v>0.2</v>
      </c>
      <c r="M225" s="129" t="s">
        <v>599</v>
      </c>
      <c r="N225" s="130">
        <v>43019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99</v>
      </c>
      <c r="B226" s="153">
        <v>43011</v>
      </c>
      <c r="C226" s="153"/>
      <c r="D226" s="154" t="s">
        <v>735</v>
      </c>
      <c r="E226" s="155" t="s">
        <v>623</v>
      </c>
      <c r="F226" s="156">
        <v>315</v>
      </c>
      <c r="G226" s="155"/>
      <c r="H226" s="155">
        <v>392</v>
      </c>
      <c r="I226" s="177">
        <v>384</v>
      </c>
      <c r="J226" s="230" t="s">
        <v>736</v>
      </c>
      <c r="K226" s="127">
        <f t="shared" si="102"/>
        <v>77</v>
      </c>
      <c r="L226" s="179">
        <f t="shared" si="103"/>
        <v>0.24444444444444444</v>
      </c>
      <c r="M226" s="180" t="s">
        <v>599</v>
      </c>
      <c r="N226" s="181">
        <v>43017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100</v>
      </c>
      <c r="B227" s="153">
        <v>43013</v>
      </c>
      <c r="C227" s="153"/>
      <c r="D227" s="154" t="s">
        <v>737</v>
      </c>
      <c r="E227" s="155" t="s">
        <v>623</v>
      </c>
      <c r="F227" s="156">
        <v>145</v>
      </c>
      <c r="G227" s="155"/>
      <c r="H227" s="155">
        <v>179</v>
      </c>
      <c r="I227" s="177">
        <v>180</v>
      </c>
      <c r="J227" s="230" t="s">
        <v>613</v>
      </c>
      <c r="K227" s="127">
        <f t="shared" si="102"/>
        <v>34</v>
      </c>
      <c r="L227" s="179">
        <f t="shared" si="103"/>
        <v>0.23448275862068965</v>
      </c>
      <c r="M227" s="180" t="s">
        <v>599</v>
      </c>
      <c r="N227" s="181">
        <v>43025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101</v>
      </c>
      <c r="B228" s="153">
        <v>43014</v>
      </c>
      <c r="C228" s="153"/>
      <c r="D228" s="154" t="s">
        <v>339</v>
      </c>
      <c r="E228" s="155" t="s">
        <v>623</v>
      </c>
      <c r="F228" s="156">
        <v>256</v>
      </c>
      <c r="G228" s="155"/>
      <c r="H228" s="155">
        <v>323</v>
      </c>
      <c r="I228" s="177">
        <v>320</v>
      </c>
      <c r="J228" s="230" t="s">
        <v>682</v>
      </c>
      <c r="K228" s="127">
        <f t="shared" si="102"/>
        <v>67</v>
      </c>
      <c r="L228" s="179">
        <f t="shared" si="103"/>
        <v>0.26171875</v>
      </c>
      <c r="M228" s="180" t="s">
        <v>599</v>
      </c>
      <c r="N228" s="181">
        <v>43067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102</v>
      </c>
      <c r="B229" s="153">
        <v>43017</v>
      </c>
      <c r="C229" s="153"/>
      <c r="D229" s="154" t="s">
        <v>360</v>
      </c>
      <c r="E229" s="155" t="s">
        <v>623</v>
      </c>
      <c r="F229" s="156">
        <v>137.5</v>
      </c>
      <c r="G229" s="155"/>
      <c r="H229" s="155">
        <v>184</v>
      </c>
      <c r="I229" s="177">
        <v>183</v>
      </c>
      <c r="J229" s="178" t="s">
        <v>738</v>
      </c>
      <c r="K229" s="127">
        <f t="shared" si="102"/>
        <v>46.5</v>
      </c>
      <c r="L229" s="179">
        <f t="shared" si="103"/>
        <v>0.33818181818181819</v>
      </c>
      <c r="M229" s="180" t="s">
        <v>599</v>
      </c>
      <c r="N229" s="181">
        <v>43108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103</v>
      </c>
      <c r="B230" s="153">
        <v>43018</v>
      </c>
      <c r="C230" s="153"/>
      <c r="D230" s="154" t="s">
        <v>739</v>
      </c>
      <c r="E230" s="155" t="s">
        <v>623</v>
      </c>
      <c r="F230" s="156">
        <v>125.5</v>
      </c>
      <c r="G230" s="155"/>
      <c r="H230" s="155">
        <v>158</v>
      </c>
      <c r="I230" s="177">
        <v>155</v>
      </c>
      <c r="J230" s="178" t="s">
        <v>740</v>
      </c>
      <c r="K230" s="127">
        <f t="shared" si="102"/>
        <v>32.5</v>
      </c>
      <c r="L230" s="179">
        <f t="shared" si="103"/>
        <v>0.25896414342629481</v>
      </c>
      <c r="M230" s="180" t="s">
        <v>599</v>
      </c>
      <c r="N230" s="181">
        <v>43067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104</v>
      </c>
      <c r="B231" s="153">
        <v>43018</v>
      </c>
      <c r="C231" s="153"/>
      <c r="D231" s="154" t="s">
        <v>770</v>
      </c>
      <c r="E231" s="155" t="s">
        <v>623</v>
      </c>
      <c r="F231" s="156">
        <v>895</v>
      </c>
      <c r="G231" s="155"/>
      <c r="H231" s="155">
        <v>1122.5</v>
      </c>
      <c r="I231" s="177">
        <v>1078</v>
      </c>
      <c r="J231" s="178" t="s">
        <v>771</v>
      </c>
      <c r="K231" s="127">
        <v>227.5</v>
      </c>
      <c r="L231" s="179">
        <v>0.25418994413407803</v>
      </c>
      <c r="M231" s="180" t="s">
        <v>599</v>
      </c>
      <c r="N231" s="181">
        <v>43117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105</v>
      </c>
      <c r="B232" s="153">
        <v>43020</v>
      </c>
      <c r="C232" s="153"/>
      <c r="D232" s="154" t="s">
        <v>347</v>
      </c>
      <c r="E232" s="155" t="s">
        <v>623</v>
      </c>
      <c r="F232" s="156">
        <v>525</v>
      </c>
      <c r="G232" s="155"/>
      <c r="H232" s="155">
        <v>629</v>
      </c>
      <c r="I232" s="177">
        <v>629</v>
      </c>
      <c r="J232" s="230" t="s">
        <v>682</v>
      </c>
      <c r="K232" s="127">
        <v>104</v>
      </c>
      <c r="L232" s="179">
        <v>0.19809523809523799</v>
      </c>
      <c r="M232" s="180" t="s">
        <v>599</v>
      </c>
      <c r="N232" s="181">
        <v>43119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106</v>
      </c>
      <c r="B233" s="153">
        <v>43046</v>
      </c>
      <c r="C233" s="153"/>
      <c r="D233" s="154" t="s">
        <v>393</v>
      </c>
      <c r="E233" s="155" t="s">
        <v>623</v>
      </c>
      <c r="F233" s="156">
        <v>740</v>
      </c>
      <c r="G233" s="155"/>
      <c r="H233" s="155">
        <v>892.5</v>
      </c>
      <c r="I233" s="177">
        <v>900</v>
      </c>
      <c r="J233" s="178" t="s">
        <v>741</v>
      </c>
      <c r="K233" s="127">
        <f>H233-F233</f>
        <v>152.5</v>
      </c>
      <c r="L233" s="179">
        <f>K233/F233</f>
        <v>0.20608108108108109</v>
      </c>
      <c r="M233" s="180" t="s">
        <v>599</v>
      </c>
      <c r="N233" s="181">
        <v>43052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107</v>
      </c>
      <c r="B234" s="105">
        <v>43073</v>
      </c>
      <c r="C234" s="105"/>
      <c r="D234" s="106" t="s">
        <v>742</v>
      </c>
      <c r="E234" s="107" t="s">
        <v>623</v>
      </c>
      <c r="F234" s="108">
        <v>118.5</v>
      </c>
      <c r="G234" s="107"/>
      <c r="H234" s="107">
        <v>143.5</v>
      </c>
      <c r="I234" s="125">
        <v>145</v>
      </c>
      <c r="J234" s="140" t="s">
        <v>743</v>
      </c>
      <c r="K234" s="127">
        <f>H234-F234</f>
        <v>25</v>
      </c>
      <c r="L234" s="128">
        <f>K234/F234</f>
        <v>0.2109704641350211</v>
      </c>
      <c r="M234" s="129" t="s">
        <v>599</v>
      </c>
      <c r="N234" s="130">
        <v>43097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108</v>
      </c>
      <c r="B235" s="109">
        <v>43090</v>
      </c>
      <c r="C235" s="109"/>
      <c r="D235" s="157" t="s">
        <v>443</v>
      </c>
      <c r="E235" s="111" t="s">
        <v>623</v>
      </c>
      <c r="F235" s="112">
        <v>715</v>
      </c>
      <c r="G235" s="112"/>
      <c r="H235" s="113">
        <v>500</v>
      </c>
      <c r="I235" s="131">
        <v>872</v>
      </c>
      <c r="J235" s="137" t="s">
        <v>744</v>
      </c>
      <c r="K235" s="133">
        <f>H235-F235</f>
        <v>-215</v>
      </c>
      <c r="L235" s="134">
        <f>K235/F235</f>
        <v>-0.30069930069930068</v>
      </c>
      <c r="M235" s="135" t="s">
        <v>663</v>
      </c>
      <c r="N235" s="136">
        <v>43670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109</v>
      </c>
      <c r="B236" s="105">
        <v>43098</v>
      </c>
      <c r="C236" s="105"/>
      <c r="D236" s="106" t="s">
        <v>735</v>
      </c>
      <c r="E236" s="107" t="s">
        <v>623</v>
      </c>
      <c r="F236" s="108">
        <v>435</v>
      </c>
      <c r="G236" s="107"/>
      <c r="H236" s="107">
        <v>542.5</v>
      </c>
      <c r="I236" s="125">
        <v>539</v>
      </c>
      <c r="J236" s="140" t="s">
        <v>682</v>
      </c>
      <c r="K236" s="127">
        <v>107.5</v>
      </c>
      <c r="L236" s="128">
        <v>0.247126436781609</v>
      </c>
      <c r="M236" s="129" t="s">
        <v>599</v>
      </c>
      <c r="N236" s="130">
        <v>43206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110</v>
      </c>
      <c r="B237" s="105">
        <v>43098</v>
      </c>
      <c r="C237" s="105"/>
      <c r="D237" s="106" t="s">
        <v>571</v>
      </c>
      <c r="E237" s="107" t="s">
        <v>623</v>
      </c>
      <c r="F237" s="108">
        <v>885</v>
      </c>
      <c r="G237" s="107"/>
      <c r="H237" s="107">
        <v>1090</v>
      </c>
      <c r="I237" s="125">
        <v>1084</v>
      </c>
      <c r="J237" s="140" t="s">
        <v>682</v>
      </c>
      <c r="K237" s="127">
        <v>205</v>
      </c>
      <c r="L237" s="128">
        <v>0.23163841807909599</v>
      </c>
      <c r="M237" s="129" t="s">
        <v>599</v>
      </c>
      <c r="N237" s="130">
        <v>43213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6">
        <v>111</v>
      </c>
      <c r="B238" s="347">
        <v>43192</v>
      </c>
      <c r="C238" s="347"/>
      <c r="D238" s="115" t="s">
        <v>752</v>
      </c>
      <c r="E238" s="350" t="s">
        <v>623</v>
      </c>
      <c r="F238" s="353">
        <v>478.5</v>
      </c>
      <c r="G238" s="350"/>
      <c r="H238" s="350">
        <v>442</v>
      </c>
      <c r="I238" s="356">
        <v>613</v>
      </c>
      <c r="J238" s="383" t="s">
        <v>3403</v>
      </c>
      <c r="K238" s="133">
        <f>H238-F238</f>
        <v>-36.5</v>
      </c>
      <c r="L238" s="134">
        <f>K238/F238</f>
        <v>-7.6280041797283177E-2</v>
      </c>
      <c r="M238" s="135" t="s">
        <v>663</v>
      </c>
      <c r="N238" s="136">
        <v>43762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112</v>
      </c>
      <c r="B239" s="109">
        <v>43194</v>
      </c>
      <c r="C239" s="109"/>
      <c r="D239" s="373" t="s">
        <v>2978</v>
      </c>
      <c r="E239" s="111" t="s">
        <v>623</v>
      </c>
      <c r="F239" s="112">
        <f>141.5-7.3</f>
        <v>134.19999999999999</v>
      </c>
      <c r="G239" s="112"/>
      <c r="H239" s="113">
        <v>77</v>
      </c>
      <c r="I239" s="131">
        <v>180</v>
      </c>
      <c r="J239" s="383" t="s">
        <v>3402</v>
      </c>
      <c r="K239" s="133">
        <f>H239-F239</f>
        <v>-57.199999999999989</v>
      </c>
      <c r="L239" s="134">
        <f>K239/F239</f>
        <v>-0.42622950819672129</v>
      </c>
      <c r="M239" s="135" t="s">
        <v>663</v>
      </c>
      <c r="N239" s="136">
        <v>43522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113</v>
      </c>
      <c r="B240" s="109">
        <v>43209</v>
      </c>
      <c r="C240" s="109"/>
      <c r="D240" s="110" t="s">
        <v>745</v>
      </c>
      <c r="E240" s="111" t="s">
        <v>623</v>
      </c>
      <c r="F240" s="112">
        <v>430</v>
      </c>
      <c r="G240" s="112"/>
      <c r="H240" s="113">
        <v>220</v>
      </c>
      <c r="I240" s="131">
        <v>537</v>
      </c>
      <c r="J240" s="137" t="s">
        <v>746</v>
      </c>
      <c r="K240" s="133">
        <f>H240-F240</f>
        <v>-210</v>
      </c>
      <c r="L240" s="134">
        <f>K240/F240</f>
        <v>-0.48837209302325579</v>
      </c>
      <c r="M240" s="135" t="s">
        <v>663</v>
      </c>
      <c r="N240" s="136">
        <v>43252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7">
        <v>114</v>
      </c>
      <c r="B241" s="158">
        <v>43220</v>
      </c>
      <c r="C241" s="158"/>
      <c r="D241" s="159" t="s">
        <v>394</v>
      </c>
      <c r="E241" s="160" t="s">
        <v>623</v>
      </c>
      <c r="F241" s="162">
        <v>153.5</v>
      </c>
      <c r="G241" s="162"/>
      <c r="H241" s="162">
        <v>196</v>
      </c>
      <c r="I241" s="162">
        <v>196</v>
      </c>
      <c r="J241" s="358" t="s">
        <v>3494</v>
      </c>
      <c r="K241" s="182">
        <f>H241-F241</f>
        <v>42.5</v>
      </c>
      <c r="L241" s="183">
        <f>K241/F241</f>
        <v>0.27687296416938112</v>
      </c>
      <c r="M241" s="161" t="s">
        <v>599</v>
      </c>
      <c r="N241" s="184">
        <v>43605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115</v>
      </c>
      <c r="B242" s="109">
        <v>43306</v>
      </c>
      <c r="C242" s="109"/>
      <c r="D242" s="110" t="s">
        <v>768</v>
      </c>
      <c r="E242" s="111" t="s">
        <v>623</v>
      </c>
      <c r="F242" s="112">
        <v>27.5</v>
      </c>
      <c r="G242" s="112"/>
      <c r="H242" s="113">
        <v>13.1</v>
      </c>
      <c r="I242" s="131">
        <v>60</v>
      </c>
      <c r="J242" s="137" t="s">
        <v>772</v>
      </c>
      <c r="K242" s="133">
        <v>-14.4</v>
      </c>
      <c r="L242" s="134">
        <v>-0.52363636363636401</v>
      </c>
      <c r="M242" s="135" t="s">
        <v>663</v>
      </c>
      <c r="N242" s="136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6">
        <v>116</v>
      </c>
      <c r="B243" s="347">
        <v>43318</v>
      </c>
      <c r="C243" s="347"/>
      <c r="D243" s="115" t="s">
        <v>747</v>
      </c>
      <c r="E243" s="350" t="s">
        <v>623</v>
      </c>
      <c r="F243" s="350">
        <v>148.5</v>
      </c>
      <c r="G243" s="350"/>
      <c r="H243" s="350">
        <v>102</v>
      </c>
      <c r="I243" s="356">
        <v>182</v>
      </c>
      <c r="J243" s="137" t="s">
        <v>3493</v>
      </c>
      <c r="K243" s="133">
        <f>H243-F243</f>
        <v>-46.5</v>
      </c>
      <c r="L243" s="134">
        <f>K243/F243</f>
        <v>-0.31313131313131315</v>
      </c>
      <c r="M243" s="135" t="s">
        <v>663</v>
      </c>
      <c r="N243" s="136">
        <v>43661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117</v>
      </c>
      <c r="B244" s="105">
        <v>43335</v>
      </c>
      <c r="C244" s="105"/>
      <c r="D244" s="106" t="s">
        <v>773</v>
      </c>
      <c r="E244" s="107" t="s">
        <v>623</v>
      </c>
      <c r="F244" s="155">
        <v>285</v>
      </c>
      <c r="G244" s="107"/>
      <c r="H244" s="107">
        <v>355</v>
      </c>
      <c r="I244" s="125">
        <v>364</v>
      </c>
      <c r="J244" s="140" t="s">
        <v>774</v>
      </c>
      <c r="K244" s="127">
        <v>70</v>
      </c>
      <c r="L244" s="128">
        <v>0.24561403508771901</v>
      </c>
      <c r="M244" s="129" t="s">
        <v>599</v>
      </c>
      <c r="N244" s="130">
        <v>43455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118</v>
      </c>
      <c r="B245" s="105">
        <v>43341</v>
      </c>
      <c r="C245" s="105"/>
      <c r="D245" s="106" t="s">
        <v>384</v>
      </c>
      <c r="E245" s="107" t="s">
        <v>623</v>
      </c>
      <c r="F245" s="155">
        <v>525</v>
      </c>
      <c r="G245" s="107"/>
      <c r="H245" s="107">
        <v>585</v>
      </c>
      <c r="I245" s="125">
        <v>635</v>
      </c>
      <c r="J245" s="140" t="s">
        <v>748</v>
      </c>
      <c r="K245" s="127">
        <f t="shared" ref="K245:K257" si="104">H245-F245</f>
        <v>60</v>
      </c>
      <c r="L245" s="128">
        <f t="shared" ref="L245:L257" si="105">K245/F245</f>
        <v>0.11428571428571428</v>
      </c>
      <c r="M245" s="129" t="s">
        <v>599</v>
      </c>
      <c r="N245" s="130">
        <v>43662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119</v>
      </c>
      <c r="B246" s="105">
        <v>43395</v>
      </c>
      <c r="C246" s="105"/>
      <c r="D246" s="106" t="s">
        <v>368</v>
      </c>
      <c r="E246" s="107" t="s">
        <v>623</v>
      </c>
      <c r="F246" s="155">
        <v>475</v>
      </c>
      <c r="G246" s="107"/>
      <c r="H246" s="107">
        <v>574</v>
      </c>
      <c r="I246" s="125">
        <v>570</v>
      </c>
      <c r="J246" s="140" t="s">
        <v>682</v>
      </c>
      <c r="K246" s="127">
        <f t="shared" si="104"/>
        <v>99</v>
      </c>
      <c r="L246" s="128">
        <f t="shared" si="105"/>
        <v>0.20842105263157895</v>
      </c>
      <c r="M246" s="129" t="s">
        <v>599</v>
      </c>
      <c r="N246" s="130">
        <v>43403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120</v>
      </c>
      <c r="B247" s="153">
        <v>43397</v>
      </c>
      <c r="C247" s="153"/>
      <c r="D247" s="407" t="s">
        <v>391</v>
      </c>
      <c r="E247" s="155" t="s">
        <v>623</v>
      </c>
      <c r="F247" s="155">
        <v>707.5</v>
      </c>
      <c r="G247" s="155"/>
      <c r="H247" s="155">
        <v>872</v>
      </c>
      <c r="I247" s="177">
        <v>872</v>
      </c>
      <c r="J247" s="178" t="s">
        <v>682</v>
      </c>
      <c r="K247" s="127">
        <f t="shared" si="104"/>
        <v>164.5</v>
      </c>
      <c r="L247" s="179">
        <f t="shared" si="105"/>
        <v>0.23250883392226149</v>
      </c>
      <c r="M247" s="180" t="s">
        <v>599</v>
      </c>
      <c r="N247" s="181">
        <v>43482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121</v>
      </c>
      <c r="B248" s="153">
        <v>43398</v>
      </c>
      <c r="C248" s="153"/>
      <c r="D248" s="407" t="s">
        <v>348</v>
      </c>
      <c r="E248" s="155" t="s">
        <v>623</v>
      </c>
      <c r="F248" s="155">
        <v>162</v>
      </c>
      <c r="G248" s="155"/>
      <c r="H248" s="155">
        <v>204</v>
      </c>
      <c r="I248" s="177">
        <v>209</v>
      </c>
      <c r="J248" s="178" t="s">
        <v>3492</v>
      </c>
      <c r="K248" s="127">
        <f t="shared" si="104"/>
        <v>42</v>
      </c>
      <c r="L248" s="179">
        <f t="shared" si="105"/>
        <v>0.25925925925925924</v>
      </c>
      <c r="M248" s="180" t="s">
        <v>599</v>
      </c>
      <c r="N248" s="181">
        <v>43539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122</v>
      </c>
      <c r="B249" s="206">
        <v>43399</v>
      </c>
      <c r="C249" s="206"/>
      <c r="D249" s="154" t="s">
        <v>495</v>
      </c>
      <c r="E249" s="207" t="s">
        <v>623</v>
      </c>
      <c r="F249" s="207">
        <v>240</v>
      </c>
      <c r="G249" s="207"/>
      <c r="H249" s="207">
        <v>297</v>
      </c>
      <c r="I249" s="231">
        <v>297</v>
      </c>
      <c r="J249" s="178" t="s">
        <v>682</v>
      </c>
      <c r="K249" s="232">
        <f t="shared" si="104"/>
        <v>57</v>
      </c>
      <c r="L249" s="233">
        <f t="shared" si="105"/>
        <v>0.23749999999999999</v>
      </c>
      <c r="M249" s="234" t="s">
        <v>599</v>
      </c>
      <c r="N249" s="235">
        <v>43417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123</v>
      </c>
      <c r="B250" s="105">
        <v>43439</v>
      </c>
      <c r="C250" s="105"/>
      <c r="D250" s="147" t="s">
        <v>749</v>
      </c>
      <c r="E250" s="107" t="s">
        <v>623</v>
      </c>
      <c r="F250" s="107">
        <v>202.5</v>
      </c>
      <c r="G250" s="107"/>
      <c r="H250" s="107">
        <v>255</v>
      </c>
      <c r="I250" s="125">
        <v>252</v>
      </c>
      <c r="J250" s="140" t="s">
        <v>682</v>
      </c>
      <c r="K250" s="127">
        <f t="shared" si="104"/>
        <v>52.5</v>
      </c>
      <c r="L250" s="128">
        <f t="shared" si="105"/>
        <v>0.25925925925925924</v>
      </c>
      <c r="M250" s="129" t="s">
        <v>599</v>
      </c>
      <c r="N250" s="130">
        <v>43542</v>
      </c>
      <c r="O250" s="57"/>
      <c r="P250" s="16"/>
      <c r="Q250" s="16"/>
      <c r="R250" s="93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124</v>
      </c>
      <c r="B251" s="206">
        <v>43465</v>
      </c>
      <c r="C251" s="105"/>
      <c r="D251" s="407" t="s">
        <v>423</v>
      </c>
      <c r="E251" s="207" t="s">
        <v>623</v>
      </c>
      <c r="F251" s="207">
        <v>710</v>
      </c>
      <c r="G251" s="207"/>
      <c r="H251" s="207">
        <v>866</v>
      </c>
      <c r="I251" s="231">
        <v>866</v>
      </c>
      <c r="J251" s="178" t="s">
        <v>682</v>
      </c>
      <c r="K251" s="127">
        <f t="shared" si="104"/>
        <v>156</v>
      </c>
      <c r="L251" s="128">
        <f t="shared" si="105"/>
        <v>0.21971830985915494</v>
      </c>
      <c r="M251" s="129" t="s">
        <v>599</v>
      </c>
      <c r="N251" s="361">
        <v>43553</v>
      </c>
      <c r="O251" s="57"/>
      <c r="P251" s="16"/>
      <c r="Q251" s="16"/>
      <c r="R251" s="17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5">
        <v>125</v>
      </c>
      <c r="B252" s="206">
        <v>43522</v>
      </c>
      <c r="C252" s="206"/>
      <c r="D252" s="407" t="s">
        <v>141</v>
      </c>
      <c r="E252" s="207" t="s">
        <v>623</v>
      </c>
      <c r="F252" s="207">
        <v>337.25</v>
      </c>
      <c r="G252" s="207"/>
      <c r="H252" s="207">
        <v>398.5</v>
      </c>
      <c r="I252" s="231">
        <v>411</v>
      </c>
      <c r="J252" s="140" t="s">
        <v>3491</v>
      </c>
      <c r="K252" s="127">
        <f t="shared" si="104"/>
        <v>61.25</v>
      </c>
      <c r="L252" s="128">
        <f t="shared" si="105"/>
        <v>0.1816160118606375</v>
      </c>
      <c r="M252" s="129" t="s">
        <v>599</v>
      </c>
      <c r="N252" s="361">
        <v>43760</v>
      </c>
      <c r="O252" s="57"/>
      <c r="P252" s="16"/>
      <c r="Q252" s="16"/>
      <c r="R252" s="93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8">
        <v>126</v>
      </c>
      <c r="B253" s="163">
        <v>43559</v>
      </c>
      <c r="C253" s="163"/>
      <c r="D253" s="164" t="s">
        <v>410</v>
      </c>
      <c r="E253" s="165" t="s">
        <v>623</v>
      </c>
      <c r="F253" s="165">
        <v>130</v>
      </c>
      <c r="G253" s="165"/>
      <c r="H253" s="165">
        <v>65</v>
      </c>
      <c r="I253" s="185">
        <v>158</v>
      </c>
      <c r="J253" s="137" t="s">
        <v>750</v>
      </c>
      <c r="K253" s="133">
        <f t="shared" si="104"/>
        <v>-65</v>
      </c>
      <c r="L253" s="134">
        <f t="shared" si="105"/>
        <v>-0.5</v>
      </c>
      <c r="M253" s="135" t="s">
        <v>663</v>
      </c>
      <c r="N253" s="136">
        <v>43726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9">
        <v>127</v>
      </c>
      <c r="B254" s="186">
        <v>43017</v>
      </c>
      <c r="C254" s="186"/>
      <c r="D254" s="187" t="s">
        <v>169</v>
      </c>
      <c r="E254" s="188" t="s">
        <v>623</v>
      </c>
      <c r="F254" s="189">
        <v>141.5</v>
      </c>
      <c r="G254" s="190"/>
      <c r="H254" s="190">
        <v>183.5</v>
      </c>
      <c r="I254" s="190">
        <v>210</v>
      </c>
      <c r="J254" s="217" t="s">
        <v>3440</v>
      </c>
      <c r="K254" s="218">
        <f t="shared" si="104"/>
        <v>42</v>
      </c>
      <c r="L254" s="219">
        <f t="shared" si="105"/>
        <v>0.29681978798586572</v>
      </c>
      <c r="M254" s="189" t="s">
        <v>599</v>
      </c>
      <c r="N254" s="220">
        <v>43042</v>
      </c>
      <c r="O254" s="57"/>
      <c r="P254" s="16"/>
      <c r="Q254" s="16"/>
      <c r="R254" s="93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8">
        <v>128</v>
      </c>
      <c r="B255" s="163">
        <v>43074</v>
      </c>
      <c r="C255" s="163"/>
      <c r="D255" s="164" t="s">
        <v>303</v>
      </c>
      <c r="E255" s="165" t="s">
        <v>623</v>
      </c>
      <c r="F255" s="166">
        <v>172</v>
      </c>
      <c r="G255" s="165"/>
      <c r="H255" s="165">
        <v>155.25</v>
      </c>
      <c r="I255" s="185">
        <v>230</v>
      </c>
      <c r="J255" s="383" t="s">
        <v>3400</v>
      </c>
      <c r="K255" s="133">
        <f t="shared" ref="K255" si="106">H255-F255</f>
        <v>-16.75</v>
      </c>
      <c r="L255" s="134">
        <f t="shared" ref="L255" si="107">K255/F255</f>
        <v>-9.7383720930232565E-2</v>
      </c>
      <c r="M255" s="135" t="s">
        <v>663</v>
      </c>
      <c r="N255" s="136">
        <v>43787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129</v>
      </c>
      <c r="B256" s="186">
        <v>43398</v>
      </c>
      <c r="C256" s="186"/>
      <c r="D256" s="187" t="s">
        <v>104</v>
      </c>
      <c r="E256" s="188" t="s">
        <v>623</v>
      </c>
      <c r="F256" s="190">
        <v>698.5</v>
      </c>
      <c r="G256" s="190"/>
      <c r="H256" s="190">
        <v>850</v>
      </c>
      <c r="I256" s="190">
        <v>890</v>
      </c>
      <c r="J256" s="221" t="s">
        <v>3488</v>
      </c>
      <c r="K256" s="218">
        <f t="shared" si="104"/>
        <v>151.5</v>
      </c>
      <c r="L256" s="219">
        <f t="shared" si="105"/>
        <v>0.21689334287759485</v>
      </c>
      <c r="M256" s="189" t="s">
        <v>599</v>
      </c>
      <c r="N256" s="220">
        <v>43453</v>
      </c>
      <c r="O256" s="57"/>
      <c r="P256" s="16"/>
      <c r="Q256" s="16"/>
      <c r="R256" s="17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130</v>
      </c>
      <c r="B257" s="158">
        <v>42877</v>
      </c>
      <c r="C257" s="158"/>
      <c r="D257" s="159" t="s">
        <v>383</v>
      </c>
      <c r="E257" s="160" t="s">
        <v>623</v>
      </c>
      <c r="F257" s="161">
        <v>127.6</v>
      </c>
      <c r="G257" s="162"/>
      <c r="H257" s="162">
        <v>138</v>
      </c>
      <c r="I257" s="162">
        <v>190</v>
      </c>
      <c r="J257" s="384" t="s">
        <v>3404</v>
      </c>
      <c r="K257" s="182">
        <f t="shared" si="104"/>
        <v>10.400000000000006</v>
      </c>
      <c r="L257" s="183">
        <f t="shared" si="105"/>
        <v>8.1504702194357417E-2</v>
      </c>
      <c r="M257" s="161" t="s">
        <v>599</v>
      </c>
      <c r="N257" s="184">
        <v>43774</v>
      </c>
      <c r="O257" s="57"/>
      <c r="P257" s="16"/>
      <c r="Q257" s="16"/>
      <c r="R257" s="93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0">
        <v>131</v>
      </c>
      <c r="B258" s="194">
        <v>43158</v>
      </c>
      <c r="C258" s="194"/>
      <c r="D258" s="191" t="s">
        <v>754</v>
      </c>
      <c r="E258" s="195" t="s">
        <v>623</v>
      </c>
      <c r="F258" s="196">
        <v>317</v>
      </c>
      <c r="G258" s="195"/>
      <c r="H258" s="195"/>
      <c r="I258" s="224">
        <v>398</v>
      </c>
      <c r="J258" s="237" t="s">
        <v>601</v>
      </c>
      <c r="K258" s="193"/>
      <c r="L258" s="192"/>
      <c r="M258" s="223" t="s">
        <v>601</v>
      </c>
      <c r="N258" s="222"/>
      <c r="O258" s="57"/>
      <c r="P258" s="16"/>
      <c r="Q258" s="16"/>
      <c r="R258" s="341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132</v>
      </c>
      <c r="B259" s="163">
        <v>43164</v>
      </c>
      <c r="C259" s="163"/>
      <c r="D259" s="164" t="s">
        <v>135</v>
      </c>
      <c r="E259" s="165" t="s">
        <v>623</v>
      </c>
      <c r="F259" s="166">
        <f>510-14.4</f>
        <v>495.6</v>
      </c>
      <c r="G259" s="165"/>
      <c r="H259" s="165">
        <v>350</v>
      </c>
      <c r="I259" s="185">
        <v>672</v>
      </c>
      <c r="J259" s="383" t="s">
        <v>3461</v>
      </c>
      <c r="K259" s="133">
        <f t="shared" ref="K259" si="108">H259-F259</f>
        <v>-145.60000000000002</v>
      </c>
      <c r="L259" s="134">
        <f t="shared" ref="L259" si="109">K259/F259</f>
        <v>-0.29378531073446329</v>
      </c>
      <c r="M259" s="135" t="s">
        <v>663</v>
      </c>
      <c r="N259" s="136">
        <v>43887</v>
      </c>
      <c r="O259" s="57"/>
      <c r="P259" s="16"/>
      <c r="Q259" s="16"/>
      <c r="R259" s="17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8">
        <v>133</v>
      </c>
      <c r="B260" s="163">
        <v>43237</v>
      </c>
      <c r="C260" s="163"/>
      <c r="D260" s="164" t="s">
        <v>489</v>
      </c>
      <c r="E260" s="165" t="s">
        <v>623</v>
      </c>
      <c r="F260" s="166">
        <v>230.3</v>
      </c>
      <c r="G260" s="165"/>
      <c r="H260" s="165">
        <v>102.5</v>
      </c>
      <c r="I260" s="185">
        <v>348</v>
      </c>
      <c r="J260" s="383" t="s">
        <v>3482</v>
      </c>
      <c r="K260" s="133">
        <f t="shared" ref="K260" si="110">H260-F260</f>
        <v>-127.80000000000001</v>
      </c>
      <c r="L260" s="134">
        <f t="shared" ref="L260" si="111">K260/F260</f>
        <v>-0.55492835432045162</v>
      </c>
      <c r="M260" s="135" t="s">
        <v>663</v>
      </c>
      <c r="N260" s="136">
        <v>43896</v>
      </c>
      <c r="O260" s="57"/>
      <c r="P260" s="16"/>
      <c r="Q260" s="16"/>
      <c r="R260" s="343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4">
        <v>134</v>
      </c>
      <c r="B261" s="197">
        <v>43258</v>
      </c>
      <c r="C261" s="197"/>
      <c r="D261" s="200" t="s">
        <v>449</v>
      </c>
      <c r="E261" s="198" t="s">
        <v>623</v>
      </c>
      <c r="F261" s="196">
        <f>342.5-5.1</f>
        <v>337.4</v>
      </c>
      <c r="G261" s="198"/>
      <c r="H261" s="198"/>
      <c r="I261" s="225">
        <v>439</v>
      </c>
      <c r="J261" s="237" t="s">
        <v>601</v>
      </c>
      <c r="K261" s="227"/>
      <c r="L261" s="228"/>
      <c r="M261" s="226" t="s">
        <v>601</v>
      </c>
      <c r="N261" s="229"/>
      <c r="O261" s="57"/>
      <c r="P261" s="16"/>
      <c r="Q261" s="16"/>
      <c r="R261" s="341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4">
        <v>135</v>
      </c>
      <c r="B262" s="197">
        <v>43285</v>
      </c>
      <c r="C262" s="197"/>
      <c r="D262" s="201" t="s">
        <v>49</v>
      </c>
      <c r="E262" s="198" t="s">
        <v>623</v>
      </c>
      <c r="F262" s="196">
        <f>127.5-5.53</f>
        <v>121.97</v>
      </c>
      <c r="G262" s="198"/>
      <c r="H262" s="198"/>
      <c r="I262" s="225">
        <v>170</v>
      </c>
      <c r="J262" s="237" t="s">
        <v>601</v>
      </c>
      <c r="K262" s="227"/>
      <c r="L262" s="228"/>
      <c r="M262" s="226" t="s">
        <v>601</v>
      </c>
      <c r="N262" s="229"/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8">
        <v>136</v>
      </c>
      <c r="B263" s="163">
        <v>43294</v>
      </c>
      <c r="C263" s="163"/>
      <c r="D263" s="164" t="s">
        <v>243</v>
      </c>
      <c r="E263" s="165" t="s">
        <v>623</v>
      </c>
      <c r="F263" s="166">
        <v>46.5</v>
      </c>
      <c r="G263" s="165"/>
      <c r="H263" s="165">
        <v>17</v>
      </c>
      <c r="I263" s="185">
        <v>59</v>
      </c>
      <c r="J263" s="383" t="s">
        <v>3460</v>
      </c>
      <c r="K263" s="133">
        <f t="shared" ref="K263" si="112">H263-F263</f>
        <v>-29.5</v>
      </c>
      <c r="L263" s="134">
        <f t="shared" ref="L263" si="113">K263/F263</f>
        <v>-0.63440860215053763</v>
      </c>
      <c r="M263" s="135" t="s">
        <v>663</v>
      </c>
      <c r="N263" s="136">
        <v>43887</v>
      </c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0">
        <v>137</v>
      </c>
      <c r="B264" s="194">
        <v>43396</v>
      </c>
      <c r="C264" s="194"/>
      <c r="D264" s="201" t="s">
        <v>425</v>
      </c>
      <c r="E264" s="198" t="s">
        <v>623</v>
      </c>
      <c r="F264" s="199">
        <v>156.5</v>
      </c>
      <c r="G264" s="198"/>
      <c r="H264" s="198"/>
      <c r="I264" s="225">
        <v>191</v>
      </c>
      <c r="J264" s="237" t="s">
        <v>601</v>
      </c>
      <c r="K264" s="227"/>
      <c r="L264" s="228"/>
      <c r="M264" s="226" t="s">
        <v>601</v>
      </c>
      <c r="N264" s="229"/>
      <c r="O264" s="57"/>
      <c r="P264" s="16"/>
      <c r="Q264" s="16"/>
      <c r="R264" s="17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138</v>
      </c>
      <c r="B265" s="194">
        <v>43439</v>
      </c>
      <c r="C265" s="194"/>
      <c r="D265" s="201" t="s">
        <v>330</v>
      </c>
      <c r="E265" s="198" t="s">
        <v>623</v>
      </c>
      <c r="F265" s="199">
        <v>259.5</v>
      </c>
      <c r="G265" s="198"/>
      <c r="H265" s="198"/>
      <c r="I265" s="225">
        <v>321</v>
      </c>
      <c r="J265" s="237" t="s">
        <v>601</v>
      </c>
      <c r="K265" s="227"/>
      <c r="L265" s="228"/>
      <c r="M265" s="226" t="s">
        <v>601</v>
      </c>
      <c r="N265" s="229"/>
      <c r="O265" s="16"/>
      <c r="P265" s="16"/>
      <c r="Q265" s="16"/>
      <c r="R265" s="17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8">
        <v>139</v>
      </c>
      <c r="B266" s="163">
        <v>43439</v>
      </c>
      <c r="C266" s="163"/>
      <c r="D266" s="164" t="s">
        <v>775</v>
      </c>
      <c r="E266" s="165" t="s">
        <v>623</v>
      </c>
      <c r="F266" s="165">
        <v>715</v>
      </c>
      <c r="G266" s="165"/>
      <c r="H266" s="165">
        <v>445</v>
      </c>
      <c r="I266" s="185">
        <v>840</v>
      </c>
      <c r="J266" s="137" t="s">
        <v>2994</v>
      </c>
      <c r="K266" s="133">
        <f t="shared" ref="K266:K269" si="114">H266-F266</f>
        <v>-270</v>
      </c>
      <c r="L266" s="134">
        <f t="shared" ref="L266:L269" si="115">K266/F266</f>
        <v>-0.3776223776223776</v>
      </c>
      <c r="M266" s="135" t="s">
        <v>663</v>
      </c>
      <c r="N266" s="136">
        <v>43800</v>
      </c>
      <c r="O266" s="57"/>
      <c r="P266" s="16"/>
      <c r="Q266" s="16"/>
      <c r="R266" s="17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140</v>
      </c>
      <c r="B267" s="206">
        <v>43469</v>
      </c>
      <c r="C267" s="206"/>
      <c r="D267" s="154" t="s">
        <v>145</v>
      </c>
      <c r="E267" s="207" t="s">
        <v>623</v>
      </c>
      <c r="F267" s="207">
        <v>875</v>
      </c>
      <c r="G267" s="207"/>
      <c r="H267" s="207">
        <v>1165</v>
      </c>
      <c r="I267" s="231">
        <v>1185</v>
      </c>
      <c r="J267" s="140" t="s">
        <v>3489</v>
      </c>
      <c r="K267" s="127">
        <f t="shared" si="114"/>
        <v>290</v>
      </c>
      <c r="L267" s="128">
        <f t="shared" si="115"/>
        <v>0.33142857142857141</v>
      </c>
      <c r="M267" s="129" t="s">
        <v>599</v>
      </c>
      <c r="N267" s="361">
        <v>43847</v>
      </c>
      <c r="O267" s="57"/>
      <c r="P267" s="16"/>
      <c r="Q267" s="16"/>
      <c r="R267" s="343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141</v>
      </c>
      <c r="B268" s="206">
        <v>43559</v>
      </c>
      <c r="C268" s="206"/>
      <c r="D268" s="407" t="s">
        <v>345</v>
      </c>
      <c r="E268" s="207" t="s">
        <v>623</v>
      </c>
      <c r="F268" s="207">
        <f>387-14.63</f>
        <v>372.37</v>
      </c>
      <c r="G268" s="207"/>
      <c r="H268" s="207">
        <v>490</v>
      </c>
      <c r="I268" s="231">
        <v>490</v>
      </c>
      <c r="J268" s="140" t="s">
        <v>682</v>
      </c>
      <c r="K268" s="127">
        <f t="shared" si="114"/>
        <v>117.63</v>
      </c>
      <c r="L268" s="128">
        <f t="shared" si="115"/>
        <v>0.31589548030185027</v>
      </c>
      <c r="M268" s="129" t="s">
        <v>599</v>
      </c>
      <c r="N268" s="361">
        <v>43850</v>
      </c>
      <c r="O268" s="57"/>
      <c r="P268" s="16"/>
      <c r="Q268" s="16"/>
      <c r="R268" s="343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8">
        <v>142</v>
      </c>
      <c r="B269" s="163">
        <v>43578</v>
      </c>
      <c r="C269" s="163"/>
      <c r="D269" s="164" t="s">
        <v>776</v>
      </c>
      <c r="E269" s="165" t="s">
        <v>600</v>
      </c>
      <c r="F269" s="165">
        <v>220</v>
      </c>
      <c r="G269" s="165"/>
      <c r="H269" s="165">
        <v>127.5</v>
      </c>
      <c r="I269" s="185">
        <v>284</v>
      </c>
      <c r="J269" s="383" t="s">
        <v>3483</v>
      </c>
      <c r="K269" s="133">
        <f t="shared" si="114"/>
        <v>-92.5</v>
      </c>
      <c r="L269" s="134">
        <f t="shared" si="115"/>
        <v>-0.42045454545454547</v>
      </c>
      <c r="M269" s="135" t="s">
        <v>663</v>
      </c>
      <c r="N269" s="136">
        <v>43896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143</v>
      </c>
      <c r="B270" s="206">
        <v>43622</v>
      </c>
      <c r="C270" s="206"/>
      <c r="D270" s="407" t="s">
        <v>496</v>
      </c>
      <c r="E270" s="207" t="s">
        <v>600</v>
      </c>
      <c r="F270" s="207">
        <v>332.8</v>
      </c>
      <c r="G270" s="207"/>
      <c r="H270" s="207">
        <v>405</v>
      </c>
      <c r="I270" s="231">
        <v>419</v>
      </c>
      <c r="J270" s="140" t="s">
        <v>3490</v>
      </c>
      <c r="K270" s="127">
        <f t="shared" ref="K270" si="116">H270-F270</f>
        <v>72.199999999999989</v>
      </c>
      <c r="L270" s="128">
        <f t="shared" ref="L270" si="117">K270/F270</f>
        <v>0.21694711538461534</v>
      </c>
      <c r="M270" s="129" t="s">
        <v>599</v>
      </c>
      <c r="N270" s="361">
        <v>43860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43">
        <v>144</v>
      </c>
      <c r="B271" s="142">
        <v>43641</v>
      </c>
      <c r="C271" s="142"/>
      <c r="D271" s="143" t="s">
        <v>139</v>
      </c>
      <c r="E271" s="144" t="s">
        <v>623</v>
      </c>
      <c r="F271" s="145">
        <v>386</v>
      </c>
      <c r="G271" s="146"/>
      <c r="H271" s="146">
        <v>395</v>
      </c>
      <c r="I271" s="146">
        <v>452</v>
      </c>
      <c r="J271" s="169" t="s">
        <v>3405</v>
      </c>
      <c r="K271" s="170">
        <f t="shared" ref="K271" si="118">H271-F271</f>
        <v>9</v>
      </c>
      <c r="L271" s="171">
        <f t="shared" ref="L271" si="119">K271/F271</f>
        <v>2.3316062176165803E-2</v>
      </c>
      <c r="M271" s="172" t="s">
        <v>708</v>
      </c>
      <c r="N271" s="173">
        <v>43868</v>
      </c>
      <c r="O271" s="16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145</v>
      </c>
      <c r="B272" s="194">
        <v>43707</v>
      </c>
      <c r="C272" s="194"/>
      <c r="D272" s="201" t="s">
        <v>260</v>
      </c>
      <c r="E272" s="198" t="s">
        <v>623</v>
      </c>
      <c r="F272" s="198" t="s">
        <v>755</v>
      </c>
      <c r="G272" s="198"/>
      <c r="H272" s="198"/>
      <c r="I272" s="225">
        <v>190</v>
      </c>
      <c r="J272" s="237" t="s">
        <v>601</v>
      </c>
      <c r="K272" s="227"/>
      <c r="L272" s="228"/>
      <c r="M272" s="357" t="s">
        <v>601</v>
      </c>
      <c r="N272" s="229"/>
      <c r="O272" s="16"/>
      <c r="P272" s="16"/>
      <c r="Q272" s="16"/>
      <c r="R272" s="343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146</v>
      </c>
      <c r="B273" s="206">
        <v>43731</v>
      </c>
      <c r="C273" s="206"/>
      <c r="D273" s="154" t="s">
        <v>440</v>
      </c>
      <c r="E273" s="207" t="s">
        <v>623</v>
      </c>
      <c r="F273" s="207">
        <v>235</v>
      </c>
      <c r="G273" s="207"/>
      <c r="H273" s="207">
        <v>295</v>
      </c>
      <c r="I273" s="231">
        <v>296</v>
      </c>
      <c r="J273" s="140" t="s">
        <v>3147</v>
      </c>
      <c r="K273" s="127">
        <f t="shared" ref="K273" si="120">H273-F273</f>
        <v>60</v>
      </c>
      <c r="L273" s="128">
        <f t="shared" ref="L273" si="121">K273/F273</f>
        <v>0.25531914893617019</v>
      </c>
      <c r="M273" s="129" t="s">
        <v>599</v>
      </c>
      <c r="N273" s="361">
        <v>43844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147</v>
      </c>
      <c r="B274" s="206">
        <v>43752</v>
      </c>
      <c r="C274" s="206"/>
      <c r="D274" s="154" t="s">
        <v>2977</v>
      </c>
      <c r="E274" s="207" t="s">
        <v>623</v>
      </c>
      <c r="F274" s="207">
        <v>277.5</v>
      </c>
      <c r="G274" s="207"/>
      <c r="H274" s="207">
        <v>333</v>
      </c>
      <c r="I274" s="231">
        <v>333</v>
      </c>
      <c r="J274" s="140" t="s">
        <v>3148</v>
      </c>
      <c r="K274" s="127">
        <f t="shared" ref="K274" si="122">H274-F274</f>
        <v>55.5</v>
      </c>
      <c r="L274" s="128">
        <f t="shared" ref="L274" si="123">K274/F274</f>
        <v>0.2</v>
      </c>
      <c r="M274" s="129" t="s">
        <v>599</v>
      </c>
      <c r="N274" s="361">
        <v>43846</v>
      </c>
      <c r="O274" s="57"/>
      <c r="P274" s="16"/>
      <c r="Q274" s="16"/>
      <c r="R274" s="343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5">
        <v>148</v>
      </c>
      <c r="B275" s="206">
        <v>43752</v>
      </c>
      <c r="C275" s="206"/>
      <c r="D275" s="154" t="s">
        <v>2976</v>
      </c>
      <c r="E275" s="207" t="s">
        <v>623</v>
      </c>
      <c r="F275" s="207">
        <v>930</v>
      </c>
      <c r="G275" s="207"/>
      <c r="H275" s="207">
        <v>1165</v>
      </c>
      <c r="I275" s="231">
        <v>1200</v>
      </c>
      <c r="J275" s="140" t="s">
        <v>3150</v>
      </c>
      <c r="K275" s="127">
        <f t="shared" ref="K275" si="124">H275-F275</f>
        <v>235</v>
      </c>
      <c r="L275" s="128">
        <f t="shared" ref="L275" si="125">K275/F275</f>
        <v>0.25268817204301075</v>
      </c>
      <c r="M275" s="129" t="s">
        <v>599</v>
      </c>
      <c r="N275" s="361">
        <v>43847</v>
      </c>
      <c r="O275" s="57"/>
      <c r="P275" s="16"/>
      <c r="Q275" s="16"/>
      <c r="R275" s="343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0">
        <v>149</v>
      </c>
      <c r="B276" s="346">
        <v>43753</v>
      </c>
      <c r="C276" s="211"/>
      <c r="D276" s="372" t="s">
        <v>2975</v>
      </c>
      <c r="E276" s="349" t="s">
        <v>623</v>
      </c>
      <c r="F276" s="352">
        <v>111</v>
      </c>
      <c r="G276" s="349"/>
      <c r="H276" s="349"/>
      <c r="I276" s="355">
        <v>141</v>
      </c>
      <c r="J276" s="237" t="s">
        <v>601</v>
      </c>
      <c r="K276" s="237"/>
      <c r="L276" s="122"/>
      <c r="M276" s="360" t="s">
        <v>601</v>
      </c>
      <c r="N276" s="239"/>
      <c r="O276" s="16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150</v>
      </c>
      <c r="B277" s="206">
        <v>43753</v>
      </c>
      <c r="C277" s="206"/>
      <c r="D277" s="154" t="s">
        <v>2974</v>
      </c>
      <c r="E277" s="207" t="s">
        <v>623</v>
      </c>
      <c r="F277" s="208">
        <v>296</v>
      </c>
      <c r="G277" s="207"/>
      <c r="H277" s="207">
        <v>370</v>
      </c>
      <c r="I277" s="231">
        <v>370</v>
      </c>
      <c r="J277" s="140" t="s">
        <v>682</v>
      </c>
      <c r="K277" s="127">
        <f t="shared" ref="K277" si="126">H277-F277</f>
        <v>74</v>
      </c>
      <c r="L277" s="128">
        <f t="shared" ref="L277" si="127">K277/F277</f>
        <v>0.25</v>
      </c>
      <c r="M277" s="129" t="s">
        <v>599</v>
      </c>
      <c r="N277" s="361">
        <v>43853</v>
      </c>
      <c r="O277" s="57"/>
      <c r="P277" s="16"/>
      <c r="Q277" s="16"/>
      <c r="R277" s="343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151</v>
      </c>
      <c r="B278" s="210">
        <v>43754</v>
      </c>
      <c r="C278" s="210"/>
      <c r="D278" s="191" t="s">
        <v>2973</v>
      </c>
      <c r="E278" s="348" t="s">
        <v>623</v>
      </c>
      <c r="F278" s="351" t="s">
        <v>2939</v>
      </c>
      <c r="G278" s="348"/>
      <c r="H278" s="348"/>
      <c r="I278" s="354">
        <v>344</v>
      </c>
      <c r="J278" s="237" t="s">
        <v>601</v>
      </c>
      <c r="K278" s="240"/>
      <c r="L278" s="359"/>
      <c r="M278" s="342" t="s">
        <v>601</v>
      </c>
      <c r="N278" s="362"/>
      <c r="O278" s="16"/>
      <c r="P278" s="16"/>
      <c r="Q278" s="16"/>
      <c r="R278" s="343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45">
        <v>152</v>
      </c>
      <c r="B279" s="211">
        <v>43832</v>
      </c>
      <c r="C279" s="211"/>
      <c r="D279" s="215" t="s">
        <v>2253</v>
      </c>
      <c r="E279" s="212" t="s">
        <v>623</v>
      </c>
      <c r="F279" s="213" t="s">
        <v>3135</v>
      </c>
      <c r="G279" s="212"/>
      <c r="H279" s="212"/>
      <c r="I279" s="236">
        <v>590</v>
      </c>
      <c r="J279" s="237" t="s">
        <v>601</v>
      </c>
      <c r="K279" s="237"/>
      <c r="L279" s="122"/>
      <c r="M279" s="342" t="s">
        <v>601</v>
      </c>
      <c r="N279" s="239"/>
      <c r="O279" s="16"/>
      <c r="P279" s="16"/>
      <c r="Q279" s="16"/>
      <c r="R279" s="343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153</v>
      </c>
      <c r="B280" s="206">
        <v>43966</v>
      </c>
      <c r="C280" s="206"/>
      <c r="D280" s="154" t="s">
        <v>65</v>
      </c>
      <c r="E280" s="207" t="s">
        <v>623</v>
      </c>
      <c r="F280" s="208">
        <v>67.5</v>
      </c>
      <c r="G280" s="207"/>
      <c r="H280" s="207">
        <v>86</v>
      </c>
      <c r="I280" s="231">
        <v>86</v>
      </c>
      <c r="J280" s="140" t="s">
        <v>3628</v>
      </c>
      <c r="K280" s="127">
        <f t="shared" ref="K280" si="128">H280-F280</f>
        <v>18.5</v>
      </c>
      <c r="L280" s="128">
        <f t="shared" ref="L280" si="129">K280/F280</f>
        <v>0.27407407407407408</v>
      </c>
      <c r="M280" s="129" t="s">
        <v>599</v>
      </c>
      <c r="N280" s="361">
        <v>44008</v>
      </c>
      <c r="O280" s="57"/>
      <c r="P280" s="16"/>
      <c r="Q280" s="16"/>
      <c r="R280" s="343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9">
        <v>154</v>
      </c>
      <c r="B281" s="211">
        <v>44035</v>
      </c>
      <c r="C281" s="211"/>
      <c r="D281" s="215" t="s">
        <v>495</v>
      </c>
      <c r="E281" s="212" t="s">
        <v>623</v>
      </c>
      <c r="F281" s="213" t="s">
        <v>3631</v>
      </c>
      <c r="G281" s="212"/>
      <c r="H281" s="212"/>
      <c r="I281" s="236">
        <v>296</v>
      </c>
      <c r="J281" s="237" t="s">
        <v>601</v>
      </c>
      <c r="K281" s="237"/>
      <c r="L281" s="122"/>
      <c r="M281" s="238"/>
      <c r="N281" s="239"/>
      <c r="O281" s="16"/>
      <c r="P281" s="16"/>
      <c r="Q281" s="16"/>
      <c r="R281" s="343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9">
        <v>155</v>
      </c>
      <c r="B282" s="211">
        <v>44092</v>
      </c>
      <c r="C282" s="211"/>
      <c r="D282" s="215" t="s">
        <v>416</v>
      </c>
      <c r="E282" s="212" t="s">
        <v>623</v>
      </c>
      <c r="F282" s="213" t="s">
        <v>3636</v>
      </c>
      <c r="G282" s="212"/>
      <c r="H282" s="212"/>
      <c r="I282" s="236">
        <v>248</v>
      </c>
      <c r="J282" s="237" t="s">
        <v>601</v>
      </c>
      <c r="K282" s="237"/>
      <c r="L282" s="122"/>
      <c r="M282" s="238"/>
      <c r="N282" s="239"/>
      <c r="O282" s="16"/>
      <c r="P282" s="16"/>
      <c r="Q282" s="16"/>
      <c r="R282" s="343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9">
        <v>156</v>
      </c>
      <c r="B283" s="211">
        <v>44140</v>
      </c>
      <c r="C283" s="211"/>
      <c r="D283" s="215" t="s">
        <v>416</v>
      </c>
      <c r="E283" s="212" t="s">
        <v>623</v>
      </c>
      <c r="F283" s="213" t="s">
        <v>3702</v>
      </c>
      <c r="G283" s="212"/>
      <c r="H283" s="212"/>
      <c r="I283" s="236">
        <v>248</v>
      </c>
      <c r="J283" s="237" t="s">
        <v>601</v>
      </c>
      <c r="K283" s="237"/>
      <c r="L283" s="122"/>
      <c r="M283" s="238"/>
      <c r="N283" s="239"/>
      <c r="O283" s="16"/>
      <c r="P283" s="16"/>
      <c r="Q283" s="16"/>
      <c r="R283" s="343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9">
        <v>157</v>
      </c>
      <c r="B284" s="211">
        <v>44140</v>
      </c>
      <c r="C284" s="211"/>
      <c r="D284" s="215" t="s">
        <v>330</v>
      </c>
      <c r="E284" s="212" t="s">
        <v>623</v>
      </c>
      <c r="F284" s="213" t="s">
        <v>3703</v>
      </c>
      <c r="G284" s="212"/>
      <c r="H284" s="212"/>
      <c r="I284" s="236">
        <v>320</v>
      </c>
      <c r="J284" s="237" t="s">
        <v>601</v>
      </c>
      <c r="K284" s="237"/>
      <c r="L284" s="122"/>
      <c r="M284" s="238"/>
      <c r="N284" s="239"/>
      <c r="O284" s="16"/>
      <c r="P284" s="16"/>
      <c r="Q284" s="16"/>
      <c r="R284" s="343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9">
        <v>158</v>
      </c>
      <c r="B285" s="211">
        <v>44140</v>
      </c>
      <c r="C285" s="211"/>
      <c r="D285" s="215" t="s">
        <v>491</v>
      </c>
      <c r="E285" s="212" t="s">
        <v>623</v>
      </c>
      <c r="F285" s="213" t="s">
        <v>3708</v>
      </c>
      <c r="G285" s="212"/>
      <c r="H285" s="212"/>
      <c r="I285" s="236">
        <v>1093</v>
      </c>
      <c r="J285" s="237" t="s">
        <v>601</v>
      </c>
      <c r="K285" s="237"/>
      <c r="L285" s="122"/>
      <c r="M285" s="238"/>
      <c r="N285" s="239"/>
      <c r="O285" s="16"/>
      <c r="P285" s="16"/>
      <c r="R285" s="343"/>
    </row>
    <row r="286" spans="1:26">
      <c r="A286" s="209">
        <v>159</v>
      </c>
      <c r="B286" s="211">
        <v>44140</v>
      </c>
      <c r="C286" s="211"/>
      <c r="D286" s="215" t="s">
        <v>345</v>
      </c>
      <c r="E286" s="549" t="s">
        <v>623</v>
      </c>
      <c r="F286" s="550" t="s">
        <v>3710</v>
      </c>
      <c r="G286" s="212"/>
      <c r="H286" s="212"/>
      <c r="I286" s="236">
        <v>406</v>
      </c>
      <c r="J286" s="551" t="s">
        <v>601</v>
      </c>
      <c r="K286" s="237"/>
      <c r="L286" s="122"/>
      <c r="M286" s="238"/>
      <c r="N286" s="239"/>
      <c r="O286" s="16"/>
      <c r="P286" s="16"/>
      <c r="R286" s="343"/>
    </row>
    <row r="287" spans="1:26">
      <c r="A287" s="209">
        <v>160</v>
      </c>
      <c r="B287" s="211">
        <v>44141</v>
      </c>
      <c r="C287" s="211"/>
      <c r="D287" s="215" t="s">
        <v>3719</v>
      </c>
      <c r="E287" s="549" t="s">
        <v>623</v>
      </c>
      <c r="F287" s="550" t="s">
        <v>3720</v>
      </c>
      <c r="G287" s="212"/>
      <c r="H287" s="212"/>
      <c r="I287" s="236">
        <v>290</v>
      </c>
      <c r="J287" s="551" t="s">
        <v>601</v>
      </c>
      <c r="K287" s="237"/>
      <c r="L287" s="122"/>
      <c r="M287" s="238"/>
      <c r="N287" s="239"/>
      <c r="O287" s="16"/>
      <c r="P287" s="16"/>
      <c r="R287" s="343"/>
    </row>
    <row r="288" spans="1:26">
      <c r="A288" s="209"/>
      <c r="B288" s="211"/>
      <c r="C288" s="211"/>
      <c r="D288" s="215"/>
      <c r="E288" s="212"/>
      <c r="F288" s="213"/>
      <c r="G288" s="212"/>
      <c r="H288" s="212"/>
      <c r="I288" s="236"/>
      <c r="J288" s="237"/>
      <c r="K288" s="237"/>
      <c r="L288" s="122"/>
      <c r="M288" s="238"/>
      <c r="N288" s="239"/>
      <c r="O288" s="16"/>
      <c r="P288" s="16"/>
      <c r="R288" s="343"/>
    </row>
    <row r="289" spans="1:18">
      <c r="A289" s="209"/>
      <c r="B289" s="211"/>
      <c r="C289" s="211"/>
      <c r="D289" s="215"/>
      <c r="E289" s="212"/>
      <c r="F289" s="213"/>
      <c r="G289" s="212"/>
      <c r="H289" s="212"/>
      <c r="I289" s="236"/>
      <c r="J289" s="237"/>
      <c r="K289" s="237"/>
      <c r="L289" s="122"/>
      <c r="M289" s="238"/>
      <c r="N289" s="239"/>
      <c r="O289" s="16"/>
      <c r="P289" s="16"/>
      <c r="R289" s="343"/>
    </row>
    <row r="290" spans="1:18">
      <c r="A290" s="209"/>
      <c r="B290" s="211"/>
      <c r="C290" s="211"/>
      <c r="D290" s="215"/>
      <c r="E290" s="212"/>
      <c r="F290" s="213"/>
      <c r="G290" s="212"/>
      <c r="H290" s="212"/>
      <c r="I290" s="236"/>
      <c r="J290" s="237"/>
      <c r="K290" s="237"/>
      <c r="L290" s="122"/>
      <c r="M290" s="238"/>
      <c r="N290" s="239"/>
      <c r="O290" s="16"/>
      <c r="R290" s="241"/>
    </row>
    <row r="291" spans="1:18">
      <c r="A291" s="209"/>
      <c r="B291" s="211"/>
      <c r="C291" s="211"/>
      <c r="D291" s="215"/>
      <c r="E291" s="212"/>
      <c r="F291" s="213"/>
      <c r="G291" s="212"/>
      <c r="H291" s="212"/>
      <c r="I291" s="236"/>
      <c r="J291" s="237"/>
      <c r="K291" s="237"/>
      <c r="L291" s="122"/>
      <c r="M291" s="238"/>
      <c r="N291" s="239"/>
      <c r="O291" s="16"/>
      <c r="R291" s="241"/>
    </row>
    <row r="292" spans="1:18">
      <c r="A292" s="209"/>
      <c r="B292" s="211"/>
      <c r="C292" s="211"/>
      <c r="D292" s="215"/>
      <c r="E292" s="212"/>
      <c r="F292" s="213"/>
      <c r="G292" s="212"/>
      <c r="H292" s="212"/>
      <c r="I292" s="236"/>
      <c r="J292" s="237"/>
      <c r="K292" s="237"/>
      <c r="L292" s="122"/>
      <c r="M292" s="238"/>
      <c r="N292" s="239"/>
      <c r="O292" s="16"/>
      <c r="R292" s="241"/>
    </row>
    <row r="293" spans="1:18">
      <c r="A293" s="209"/>
      <c r="B293" s="199" t="s">
        <v>2980</v>
      </c>
      <c r="O293" s="16"/>
      <c r="R293" s="241"/>
    </row>
    <row r="294" spans="1:18">
      <c r="R294" s="241"/>
    </row>
    <row r="295" spans="1:18">
      <c r="R295" s="241"/>
    </row>
    <row r="296" spans="1:18">
      <c r="R296" s="241"/>
    </row>
    <row r="297" spans="1:18">
      <c r="R297" s="241"/>
    </row>
    <row r="298" spans="1:18">
      <c r="R298" s="241"/>
    </row>
    <row r="299" spans="1:18">
      <c r="R299" s="241"/>
    </row>
    <row r="300" spans="1:18">
      <c r="R300" s="241"/>
    </row>
    <row r="310" spans="1:1">
      <c r="A310" s="216"/>
    </row>
    <row r="311" spans="1:1">
      <c r="A311" s="216"/>
    </row>
    <row r="312" spans="1:1">
      <c r="A312" s="212"/>
    </row>
  </sheetData>
  <autoFilter ref="R1:R30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2020-11-11T02:48:50Z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