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Mayur\Downloads\"/>
    </mc:Choice>
  </mc:AlternateContent>
  <xr:revisionPtr revIDLastSave="0" documentId="13_ncr:1_{DA288001-D425-439F-BC0D-5A22BCD692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F&amp;O)'!$R$1:$R$291</definedName>
  </definedNames>
  <calcPr calcId="191029"/>
</workbook>
</file>

<file path=xl/calcChain.xml><?xml version="1.0" encoding="utf-8"?>
<calcChain xmlns="http://schemas.openxmlformats.org/spreadsheetml/2006/main">
  <c r="K72" i="6" l="1"/>
  <c r="K71" i="6"/>
  <c r="K48" i="6"/>
  <c r="L48" i="6"/>
  <c r="L42" i="6"/>
  <c r="K42" i="6"/>
  <c r="L47" i="6"/>
  <c r="K47" i="6"/>
  <c r="K69" i="6"/>
  <c r="K68" i="6"/>
  <c r="K70" i="6"/>
  <c r="M70" i="6" s="1"/>
  <c r="P22" i="6"/>
  <c r="P21" i="6"/>
  <c r="K67" i="6"/>
  <c r="K66" i="6"/>
  <c r="K65" i="6"/>
  <c r="K64" i="6"/>
  <c r="L45" i="6"/>
  <c r="K45" i="6"/>
  <c r="L46" i="6"/>
  <c r="K46" i="6"/>
  <c r="M46" i="6" s="1"/>
  <c r="M48" i="6" l="1"/>
  <c r="M47" i="6"/>
  <c r="M42" i="6"/>
  <c r="M45" i="6"/>
  <c r="L43" i="6"/>
  <c r="K43" i="6" l="1"/>
  <c r="L41" i="6"/>
  <c r="K41" i="6"/>
  <c r="L38" i="6"/>
  <c r="K38" i="6"/>
  <c r="M41" i="6" l="1"/>
  <c r="M43" i="6"/>
  <c r="M38" i="6"/>
  <c r="L44" i="6" l="1"/>
  <c r="K44" i="6"/>
  <c r="M44" i="6" s="1"/>
  <c r="L40" i="6" l="1"/>
  <c r="K40" i="6"/>
  <c r="L39" i="6"/>
  <c r="K39" i="6"/>
  <c r="L13" i="6"/>
  <c r="K13" i="6"/>
  <c r="L37" i="6"/>
  <c r="K37" i="6"/>
  <c r="L36" i="6"/>
  <c r="K36" i="6"/>
  <c r="M40" i="6" l="1"/>
  <c r="M39" i="6"/>
  <c r="M13" i="6"/>
  <c r="M37" i="6"/>
  <c r="M36" i="6"/>
  <c r="K60" i="6"/>
  <c r="K61" i="6"/>
  <c r="K59" i="6" l="1"/>
  <c r="K57" i="6"/>
  <c r="K56" i="6"/>
  <c r="K63" i="6"/>
  <c r="K62" i="6"/>
  <c r="K58" i="6"/>
  <c r="L19" i="6"/>
  <c r="K19" i="6"/>
  <c r="M19" i="6" l="1"/>
  <c r="P18" i="6"/>
  <c r="P17" i="6" l="1"/>
  <c r="P16" i="6" l="1"/>
  <c r="P14" i="6" l="1"/>
  <c r="P15" i="6"/>
  <c r="P11" i="6" l="1"/>
  <c r="P12" i="6"/>
  <c r="K285" i="6" l="1"/>
  <c r="L285" i="6" s="1"/>
  <c r="K279" i="6"/>
  <c r="L279" i="6" s="1"/>
  <c r="P10" i="6" l="1"/>
  <c r="L35" i="6" l="1"/>
  <c r="K35" i="6"/>
  <c r="M35" i="6" l="1"/>
  <c r="K287" i="6" l="1"/>
  <c r="L287" i="6" s="1"/>
  <c r="K275" i="6" l="1"/>
  <c r="L275" i="6" s="1"/>
  <c r="K276" i="6" l="1"/>
  <c r="L276" i="6" s="1"/>
  <c r="K269" i="6"/>
  <c r="L269" i="6" s="1"/>
  <c r="K286" i="6" l="1"/>
  <c r="L286" i="6" s="1"/>
  <c r="K280" i="6"/>
  <c r="L280" i="6" s="1"/>
  <c r="K282" i="6" l="1"/>
  <c r="L282" i="6" s="1"/>
  <c r="L6" i="2" l="1"/>
  <c r="K6" i="3"/>
  <c r="D7" i="5" l="1"/>
  <c r="M7" i="6"/>
  <c r="K277" i="6" l="1"/>
  <c r="L277" i="6" s="1"/>
  <c r="K274" i="6" l="1"/>
  <c r="L274" i="6" s="1"/>
  <c r="K278" i="6" l="1"/>
  <c r="L278" i="6" s="1"/>
  <c r="K273" i="6"/>
  <c r="L273" i="6" s="1"/>
  <c r="K272" i="6"/>
  <c r="L272" i="6" s="1"/>
  <c r="K270" i="6"/>
  <c r="L270" i="6" s="1"/>
  <c r="H268" i="6"/>
  <c r="K268" i="6" s="1"/>
  <c r="L268" i="6" s="1"/>
  <c r="K267" i="6"/>
  <c r="L267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F236" i="6"/>
  <c r="K236" i="6" s="1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F230" i="6"/>
  <c r="K230" i="6" s="1"/>
  <c r="L230" i="6" s="1"/>
  <c r="F229" i="6"/>
  <c r="K229" i="6" s="1"/>
  <c r="L229" i="6" s="1"/>
  <c r="K228" i="6"/>
  <c r="L228" i="6" s="1"/>
  <c r="F227" i="6"/>
  <c r="K227" i="6" s="1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1" i="6"/>
  <c r="L211" i="6" s="1"/>
  <c r="K209" i="6"/>
  <c r="L209" i="6" s="1"/>
  <c r="K208" i="6"/>
  <c r="L208" i="6" s="1"/>
  <c r="F207" i="6"/>
  <c r="K207" i="6" s="1"/>
  <c r="L207" i="6" s="1"/>
  <c r="K206" i="6"/>
  <c r="L206" i="6" s="1"/>
  <c r="K203" i="6"/>
  <c r="L203" i="6" s="1"/>
  <c r="K202" i="6"/>
  <c r="L202" i="6" s="1"/>
  <c r="K201" i="6"/>
  <c r="L201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1" i="6"/>
  <c r="L181" i="6" s="1"/>
  <c r="K179" i="6"/>
  <c r="L179" i="6" s="1"/>
  <c r="K177" i="6"/>
  <c r="L177" i="6" s="1"/>
  <c r="K175" i="6"/>
  <c r="L175" i="6" s="1"/>
  <c r="K174" i="6"/>
  <c r="L174" i="6" s="1"/>
  <c r="K173" i="6"/>
  <c r="L173" i="6" s="1"/>
  <c r="K171" i="6"/>
  <c r="L171" i="6" s="1"/>
  <c r="K170" i="6"/>
  <c r="L170" i="6" s="1"/>
  <c r="K169" i="6"/>
  <c r="L169" i="6" s="1"/>
  <c r="K168" i="6"/>
  <c r="K167" i="6"/>
  <c r="L167" i="6" s="1"/>
  <c r="K166" i="6"/>
  <c r="L166" i="6" s="1"/>
  <c r="K164" i="6"/>
  <c r="L164" i="6" s="1"/>
  <c r="K163" i="6"/>
  <c r="L163" i="6" s="1"/>
  <c r="K162" i="6"/>
  <c r="L162" i="6" s="1"/>
  <c r="K161" i="6"/>
  <c r="L161" i="6" s="1"/>
  <c r="K160" i="6"/>
  <c r="L160" i="6" s="1"/>
  <c r="F159" i="6"/>
  <c r="K159" i="6" s="1"/>
  <c r="L159" i="6" s="1"/>
  <c r="H158" i="6"/>
  <c r="K158" i="6" s="1"/>
  <c r="L158" i="6" s="1"/>
  <c r="K155" i="6"/>
  <c r="L155" i="6" s="1"/>
  <c r="K154" i="6"/>
  <c r="L154" i="6" s="1"/>
  <c r="K153" i="6"/>
  <c r="L153" i="6" s="1"/>
  <c r="K152" i="6"/>
  <c r="L152" i="6" s="1"/>
  <c r="K151" i="6"/>
  <c r="L151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H124" i="6"/>
  <c r="K124" i="6" s="1"/>
  <c r="L124" i="6" s="1"/>
  <c r="F123" i="6"/>
  <c r="K123" i="6" s="1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6" i="4"/>
</calcChain>
</file>

<file path=xl/sharedStrings.xml><?xml version="1.0" encoding="utf-8"?>
<sst xmlns="http://schemas.openxmlformats.org/spreadsheetml/2006/main" count="3070" uniqueCount="1163">
  <si>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</si>
  <si>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</si>
  <si>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</si>
  <si>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</si>
  <si>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</si>
  <si>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</si>
  <si>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</si>
  <si>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</si>
  <si>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</si>
  <si>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</si>
  <si>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</si>
  <si>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</si>
  <si>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</si>
  <si>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</si>
  <si>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</si>
  <si>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</si>
  <si>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</si>
  <si>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</si>
  <si>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</si>
  <si>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</si>
  <si>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</si>
  <si>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</si>
  <si>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</si>
  <si>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</si>
  <si>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</si>
  <si>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</si>
  <si>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</si>
  <si>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</si>
  <si>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</si>
  <si>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</si>
  <si>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</si>
  <si>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</si>
  <si>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</si>
  <si>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</si>
  <si>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</si>
  <si>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</si>
  <si>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</si>
  <si>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</si>
  <si>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</si>
  <si>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</si>
  <si>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</si>
  <si>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</si>
  <si>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</si>
  <si>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</si>
  <si>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</si>
  <si>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</si>
  <si>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</si>
  <si>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</si>
  <si>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</si>
  <si>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</si>
  <si>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</si>
  <si>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</si>
  <si>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</si>
  <si>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</si>
  <si>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</si>
  <si>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</si>
  <si>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</si>
  <si>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</si>
  <si>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</si>
  <si>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</si>
  <si>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</si>
  <si>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</si>
  <si>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</si>
  <si>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</si>
  <si>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</si>
  <si>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</si>
  <si>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</si>
  <si>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</si>
  <si>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</si>
  <si>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</si>
  <si>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</si>
  <si>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</si>
  <si>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</si>
  <si>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</si>
  <si>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</si>
  <si>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</si>
  <si>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</si>
  <si>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</si>
  <si>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</si>
  <si>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</si>
  <si>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</si>
  <si>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</si>
  <si>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</si>
  <si>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</si>
  <si>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</si>
  <si>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</si>
  <si>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</si>
  <si>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</si>
  <si>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</si>
  <si>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</si>
  <si>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</si>
  <si>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</si>
  <si>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</si>
  <si>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</si>
  <si>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</si>
  <si>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</si>
  <si>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</si>
  <si>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</si>
  <si>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</si>
  <si>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</si>
  <si>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</si>
  <si>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</si>
  <si>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</si>
  <si>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</si>
  <si>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</si>
  <si>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</si>
  <si>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</si>
  <si>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</si>
  <si>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</si>
  <si>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</si>
  <si>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</si>
  <si>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</si>
  <si>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</si>
  <si>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</si>
  <si>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</si>
  <si>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</si>
  <si>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</si>
  <si>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</si>
  <si>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</si>
  <si>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</si>
  <si>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</si>
  <si>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</si>
  <si>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</si>
  <si>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</si>
  <si>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</si>
  <si>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</si>
  <si>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</si>
  <si>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</si>
  <si>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</si>
  <si>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</si>
  <si>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</si>
  <si>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</si>
  <si>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</si>
  <si>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</si>
  <si>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</si>
  <si>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</si>
  <si>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</si>
  <si>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</si>
  <si>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</si>
  <si>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</si>
  <si>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</si>
  <si>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</si>
  <si>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</si>
  <si>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</si>
  <si>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</si>
  <si>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</si>
  <si>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</si>
  <si>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</si>
  <si>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</si>
  <si>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</si>
  <si>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</si>
  <si>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</si>
  <si>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</si>
  <si>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</si>
  <si>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</si>
  <si>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</si>
  <si>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</si>
  <si>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</si>
  <si>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</si>
  <si>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</si>
  <si>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</si>
  <si>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</si>
  <si>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</si>
  <si>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</si>
  <si>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</si>
  <si>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</si>
  <si>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</si>
  <si>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</si>
  <si>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</si>
  <si>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</si>
  <si>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</si>
  <si>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</si>
  <si>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</si>
  <si>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</si>
  <si>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</si>
  <si>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</si>
  <si>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</si>
  <si>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</si>
  <si>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</si>
  <si>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</si>
  <si>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</si>
  <si>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</si>
  <si>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</si>
  <si>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</si>
  <si>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</si>
  <si>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</si>
  <si>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</si>
  <si>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</si>
  <si>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</si>
  <si>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</si>
  <si>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</si>
  <si>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</si>
  <si>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</si>
  <si>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</si>
  <si>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</si>
  <si>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</si>
  <si>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</si>
  <si>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</si>
  <si>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</si>
  <si>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</si>
  <si>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</si>
  <si>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</si>
  <si>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</si>
  <si>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</si>
  <si>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</si>
  <si>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</si>
  <si>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</si>
  <si>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</si>
  <si>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</si>
  <si>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</si>
  <si>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</si>
  <si>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</si>
  <si>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</si>
  <si>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</si>
  <si>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</si>
  <si>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</si>
  <si>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</si>
  <si>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</si>
  <si>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</si>
  <si>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</si>
  <si>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</si>
  <si>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</si>
  <si>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</si>
  <si>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</si>
  <si>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</si>
  <si>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</si>
  <si>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</si>
  <si>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</si>
  <si>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</si>
  <si>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</si>
  <si>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</si>
  <si>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</si>
  <si>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</si>
  <si>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</si>
  <si>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</si>
  <si>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</si>
  <si>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</si>
  <si>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</si>
  <si>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</si>
  <si>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</si>
  <si>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</si>
  <si>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</si>
  <si>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</si>
  <si>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</si>
  <si>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</si>
  <si>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</si>
  <si>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</si>
  <si>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</si>
  <si>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</si>
  <si>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</si>
  <si>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</si>
  <si>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</si>
  <si>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</si>
  <si>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</si>
  <si>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</si>
  <si>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</si>
  <si>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</si>
  <si>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</si>
  <si>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</si>
  <si>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</si>
  <si>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</si>
  <si>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</si>
  <si>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</si>
  <si>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</si>
  <si>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</si>
  <si>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</si>
  <si>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</si>
  <si>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</si>
  <si>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</si>
  <si>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</si>
  <si>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</si>
  <si>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</si>
  <si>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</si>
  <si>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</si>
  <si>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</si>
  <si>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</si>
  <si>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</si>
  <si>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</si>
  <si>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</si>
  <si>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</si>
  <si>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</si>
  <si>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</si>
  <si>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</si>
  <si>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</si>
  <si>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</si>
  <si>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</si>
  <si>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</si>
  <si>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</si>
  <si>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</si>
  <si>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</si>
  <si>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</si>
  <si>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</si>
  <si>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</si>
  <si>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</si>
  <si>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</si>
  <si>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</si>
  <si>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</si>
  <si>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</si>
  <si>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</si>
  <si>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</si>
  <si>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</si>
  <si>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</si>
  <si>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</si>
  <si>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</si>
  <si>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</si>
  <si>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</si>
  <si>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</si>
  <si>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</si>
  <si>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</si>
  <si>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</si>
  <si>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</si>
  <si>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</si>
  <si>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</si>
  <si>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</si>
  <si>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</si>
  <si>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</si>
  <si>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</si>
  <si>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</si>
  <si>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</si>
  <si>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</si>
  <si>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</si>
  <si>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</si>
  <si>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</si>
  <si>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</si>
  <si>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</si>
  <si>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</si>
  <si>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</si>
  <si>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</si>
  <si>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</si>
  <si>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</si>
  <si>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</si>
  <si>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</si>
  <si>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</si>
  <si>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</si>
  <si>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</si>
  <si>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</si>
  <si>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</si>
  <si>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</si>
  <si>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</si>
  <si>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</si>
  <si>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</si>
  <si>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</si>
  <si>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</si>
  <si>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</si>
  <si>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</si>
  <si>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</si>
  <si>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</si>
  <si>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</si>
  <si>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</si>
  <si>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</si>
  <si>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</si>
  <si>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</si>
  <si>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</si>
  <si>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</si>
  <si>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</si>
  <si>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</si>
  <si>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</si>
  <si>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</si>
  <si>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</si>
  <si>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</si>
  <si>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</si>
  <si>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</si>
  <si>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</si>
  <si>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</si>
  <si>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</si>
  <si>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</si>
  <si>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</si>
  <si>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</si>
  <si>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</si>
  <si>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</si>
  <si>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</si>
  <si>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</si>
  <si>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</si>
  <si>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</si>
  <si>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</si>
  <si>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</si>
  <si>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</si>
  <si>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</si>
  <si>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</si>
  <si>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</si>
  <si>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</si>
  <si>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</si>
  <si>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</si>
  <si>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</si>
  <si>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</si>
  <si>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</si>
  <si>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</si>
  <si>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</si>
  <si>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</si>
  <si>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</si>
  <si>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</si>
  <si>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</si>
  <si>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</si>
  <si>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</si>
  <si>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</si>
  <si>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</si>
  <si>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</si>
  <si>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</si>
  <si>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</si>
  <si>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</si>
  <si>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</si>
  <si>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</si>
  <si>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</si>
  <si>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</si>
  <si>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</si>
  <si>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</si>
  <si>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</si>
  <si>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</si>
  <si>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</si>
  <si>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</si>
  <si>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</si>
  <si>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</si>
  <si>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</si>
  <si>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</si>
  <si>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</si>
  <si>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</si>
  <si>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</si>
  <si>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</si>
  <si>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</si>
  <si>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</si>
  <si>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</si>
  <si>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</si>
  <si>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</si>
  <si>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</si>
  <si>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</si>
  <si>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</si>
  <si>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</si>
  <si>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</si>
  <si>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</si>
  <si>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</si>
  <si>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</si>
  <si>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</si>
  <si>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</si>
  <si>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</si>
  <si>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</si>
  <si>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</si>
  <si>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</si>
  <si>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</si>
  <si>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</si>
  <si>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</si>
  <si>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</si>
  <si>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</si>
  <si>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</si>
  <si>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</si>
  <si>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</si>
  <si>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</si>
  <si>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</si>
  <si>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</si>
  <si>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</si>
  <si>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</si>
  <si>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</si>
  <si>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</si>
  <si>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</si>
  <si>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</si>
  <si>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</si>
  <si>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</si>
  <si>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</si>
  <si>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</si>
  <si>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</si>
  <si>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</si>
  <si>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</si>
  <si>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</si>
  <si>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</si>
  <si>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</si>
  <si>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</si>
  <si>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</si>
  <si>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</si>
  <si>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</si>
  <si>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</si>
  <si>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</si>
  <si>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</si>
  <si>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</si>
  <si>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</si>
  <si>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</si>
  <si>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</si>
  <si>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</si>
  <si>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</si>
  <si>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</si>
  <si>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</si>
  <si>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</si>
  <si>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</si>
  <si>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</si>
  <si>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</si>
  <si>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</si>
  <si>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</si>
  <si>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</si>
  <si>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</si>
  <si>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</si>
  <si>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</si>
  <si>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</si>
  <si>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</si>
  <si>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</si>
  <si>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</si>
  <si>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</si>
  <si>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</si>
  <si>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</si>
  <si>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</si>
  <si>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</si>
  <si>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</si>
  <si>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</si>
  <si>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</si>
  <si>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</si>
  <si>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</si>
  <si>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</si>
  <si>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</si>
  <si>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</si>
  <si>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</si>
  <si>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</si>
  <si>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</si>
  <si>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</si>
  <si>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</si>
  <si>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</si>
  <si>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</si>
  <si>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</si>
  <si>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</si>
  <si>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</si>
  <si>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</si>
  <si>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</si>
  <si>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</si>
  <si>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</si>
  <si>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</si>
  <si>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</si>
  <si>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</si>
  <si>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</si>
  <si>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</si>
  <si>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</si>
  <si>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</si>
  <si>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</si>
  <si>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</si>
  <si>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</si>
  <si>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</si>
  <si>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</si>
  <si>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</si>
  <si>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</si>
  <si>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</si>
  <si>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</si>
  <si>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</si>
  <si>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</si>
  <si>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</si>
  <si>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</si>
  <si>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</si>
  <si>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</si>
  <si>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</si>
  <si>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</si>
  <si>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</si>
  <si>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</si>
  <si>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</si>
  <si>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</si>
  <si>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</si>
  <si>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</si>
  <si>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</si>
  <si>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</si>
  <si>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</si>
  <si>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</si>
  <si>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</si>
  <si>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</si>
  <si>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</si>
  <si>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</si>
  <si>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</si>
  <si>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</si>
  <si>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</si>
  <si>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</si>
  <si>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</si>
  <si>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</si>
  <si>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</si>
  <si>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</si>
  <si>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</si>
  <si>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</si>
  <si>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</si>
  <si>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</si>
  <si>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</si>
  <si>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</si>
  <si>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</si>
  <si>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</si>
  <si>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</si>
  <si>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</si>
  <si>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</si>
  <si>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</si>
  <si>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</si>
  <si>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</si>
  <si>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</si>
  <si>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</si>
  <si>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</si>
  <si>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</si>
  <si>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</si>
  <si>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</si>
  <si>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</si>
  <si>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</si>
  <si>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</si>
  <si>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</si>
  <si>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</si>
  <si>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</si>
  <si>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</si>
  <si>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</si>
  <si>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</si>
  <si>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</si>
  <si>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</si>
  <si>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</si>
  <si>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</si>
  <si>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</si>
  <si>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</si>
  <si>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</si>
  <si>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</si>
  <si>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</si>
  <si>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</si>
  <si>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</si>
  <si>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</si>
  <si>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</si>
  <si>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</si>
  <si>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</si>
  <si>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</si>
  <si>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</si>
  <si>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</si>
  <si>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</si>
  <si>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</si>
  <si>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</si>
  <si>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</si>
  <si>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</si>
  <si>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</si>
  <si>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</si>
  <si>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</si>
  <si>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</si>
  <si>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</si>
  <si>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</si>
  <si>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</si>
  <si>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</si>
  <si>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</si>
  <si>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</si>
  <si>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</si>
  <si>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</si>
  <si>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</si>
  <si>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</si>
  <si>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</si>
  <si>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</si>
  <si>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</si>
  <si>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</si>
  <si>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</si>
  <si>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</si>
  <si>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</si>
  <si>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</si>
  <si>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</si>
  <si>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</si>
  <si>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</si>
  <si>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</si>
  <si>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</si>
  <si>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</si>
  <si>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</si>
  <si>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</si>
  <si>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</si>
  <si>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</si>
  <si>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</si>
  <si>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</si>
  <si>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</si>
  <si>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</si>
  <si>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</si>
  <si>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</si>
  <si>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</si>
  <si>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</si>
  <si>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</si>
  <si>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</si>
  <si>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</si>
  <si>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</si>
  <si>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</si>
  <si>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</si>
  <si>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</si>
  <si>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</si>
  <si>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</si>
  <si>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</si>
  <si>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</si>
  <si>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</si>
  <si>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</si>
  <si>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</si>
  <si>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</si>
  <si>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</si>
  <si>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</si>
  <si>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</si>
  <si>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</si>
  <si>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</si>
  <si>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</si>
  <si>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</si>
  <si>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</si>
  <si>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</si>
  <si>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</si>
  <si>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</si>
  <si>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</si>
  <si>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</si>
  <si>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</si>
  <si>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</si>
  <si>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</si>
  <si>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</si>
  <si>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</si>
  <si>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</si>
  <si>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</si>
  <si>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</si>
  <si>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</si>
  <si>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</si>
  <si>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</si>
  <si>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</si>
  <si>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</si>
  <si>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</si>
  <si>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</si>
  <si>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</si>
  <si>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</si>
  <si>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</si>
  <si>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</si>
  <si>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</si>
  <si>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</si>
  <si>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</si>
  <si>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</si>
  <si>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</si>
  <si>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</si>
  <si>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</si>
  <si>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</si>
  <si>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</si>
  <si>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</si>
  <si>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</si>
  <si>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</si>
  <si>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</si>
  <si>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</si>
  <si>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</si>
  <si>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</si>
  <si>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</si>
  <si>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</si>
  <si>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</si>
  <si>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</si>
  <si>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</si>
  <si>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</si>
  <si>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</si>
  <si>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</si>
  <si>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</si>
  <si>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</si>
  <si>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</si>
  <si>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</si>
  <si>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</si>
  <si>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</si>
  <si>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</si>
  <si>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</si>
  <si>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</si>
  <si>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</si>
  <si>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</si>
  <si>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</si>
  <si>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</si>
  <si>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</si>
  <si>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</si>
  <si>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</si>
  <si>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</si>
  <si>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</si>
  <si>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</si>
  <si>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</si>
  <si>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</si>
  <si>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</si>
  <si>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</si>
  <si>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</si>
  <si>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</si>
  <si>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</si>
  <si>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</si>
  <si>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</si>
  <si>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</si>
  <si>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</si>
  <si>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</si>
  <si>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</si>
  <si>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</si>
  <si>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</si>
  <si>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</si>
  <si>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</si>
  <si>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</si>
  <si>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</si>
  <si>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</si>
  <si>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</si>
  <si>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</si>
  <si>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</si>
  <si>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</si>
  <si>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</si>
  <si>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</si>
  <si>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</si>
  <si>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</si>
  <si>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</si>
  <si>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</si>
  <si>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</si>
  <si>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</si>
  <si>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</si>
  <si>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</si>
  <si>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</si>
  <si>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</si>
  <si>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</si>
  <si>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</si>
  <si>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</si>
  <si>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</si>
  <si>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</si>
  <si>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</si>
  <si>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</si>
  <si>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</si>
  <si>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</si>
  <si>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</si>
  <si>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</si>
  <si>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</si>
  <si>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</si>
  <si>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</si>
  <si>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</si>
  <si>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</si>
  <si>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</si>
  <si>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</si>
  <si>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</si>
  <si>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</si>
  <si>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</si>
  <si>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</si>
  <si>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</si>
  <si>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</si>
  <si>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</si>
  <si>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</si>
  <si>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</si>
  <si>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</si>
  <si>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</si>
  <si>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</si>
  <si>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</si>
  <si>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</si>
  <si>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</si>
  <si>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</si>
  <si>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</si>
  <si>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</si>
  <si>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</si>
  <si>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</si>
  <si>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</si>
  <si>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</si>
  <si>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</si>
  <si>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</si>
  <si>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</si>
  <si>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</si>
  <si>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</si>
  <si>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</si>
  <si>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</si>
  <si>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</si>
  <si>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</si>
  <si>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</si>
  <si>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</si>
  <si>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</si>
  <si>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</si>
  <si>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</si>
  <si>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</si>
  <si>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</si>
  <si>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</si>
  <si>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</si>
  <si>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</si>
  <si>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</si>
  <si>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</si>
  <si>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</si>
  <si>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</si>
  <si>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</si>
  <si>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</si>
  <si>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</si>
  <si>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</si>
  <si>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</si>
  <si>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</si>
  <si>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</si>
  <si>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</si>
  <si>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</si>
  <si>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</si>
  <si>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</si>
  <si>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</si>
  <si>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</si>
  <si>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</si>
  <si>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</si>
  <si>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</si>
  <si>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</si>
  <si>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</si>
  <si>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</si>
  <si>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</si>
  <si>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</si>
  <si>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</si>
  <si>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</si>
  <si>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</si>
  <si>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</si>
  <si>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695-705</t>
  </si>
  <si>
    <t>124-130</t>
  </si>
  <si>
    <t xml:space="preserve">LATENTVIEW </t>
  </si>
  <si>
    <t>500-550</t>
  </si>
  <si>
    <t>380-425</t>
  </si>
  <si>
    <t>5020-5270</t>
  </si>
  <si>
    <t>5700-6000</t>
  </si>
  <si>
    <t>2915-3015</t>
  </si>
  <si>
    <t>3200-3400</t>
  </si>
  <si>
    <t>Profit of Rs.20/-</t>
  </si>
  <si>
    <t>629-649</t>
  </si>
  <si>
    <t>690-720</t>
  </si>
  <si>
    <t>660-700</t>
  </si>
  <si>
    <t>601-621</t>
  </si>
  <si>
    <t>EPIGRAL</t>
  </si>
  <si>
    <t>370-375</t>
  </si>
  <si>
    <t>2800-2950</t>
  </si>
  <si>
    <t>2285-2385</t>
  </si>
  <si>
    <t>2550-2700</t>
  </si>
  <si>
    <t>3430-3530</t>
  </si>
  <si>
    <t>3700-3900</t>
  </si>
  <si>
    <t>285-305</t>
  </si>
  <si>
    <t>330-350</t>
  </si>
  <si>
    <t>Sell</t>
  </si>
  <si>
    <t>502-530</t>
  </si>
  <si>
    <t>565-600</t>
  </si>
  <si>
    <t>MULTIPLIER SHARE &amp; STOCK ADVISORS PRIVATE LIMITED</t>
  </si>
  <si>
    <t>110-5-117.5</t>
  </si>
  <si>
    <t>CRONY VYAPAR PVT LTD</t>
  </si>
  <si>
    <t>FOODSIN</t>
  </si>
  <si>
    <t>Foods &amp; Inns Limited</t>
  </si>
  <si>
    <t>FINNIFTY 19700 CE 03-OCT</t>
  </si>
  <si>
    <t>BANKNIFTY 44600 PE 04-OCT</t>
  </si>
  <si>
    <t>NIFTY 18900 PE 26-OCT</t>
  </si>
  <si>
    <t>NIFTY 20200 CE 26-OCT</t>
  </si>
  <si>
    <t>BANKNIFTY 44400 PE 04-OCT</t>
  </si>
  <si>
    <t>FINNIFTY 19850 CE 03-OCT</t>
  </si>
  <si>
    <t>FINNIFTY 19850 PE 03-OCT</t>
  </si>
  <si>
    <t>240-260</t>
  </si>
  <si>
    <t>Profit of Rs.12.50/-</t>
  </si>
  <si>
    <t>HCLTECH OCT FUT</t>
  </si>
  <si>
    <t>1247-1262</t>
  </si>
  <si>
    <t>Profit of Rs.13.5/-</t>
  </si>
  <si>
    <t>LALPATHLAB OCT FUT</t>
  </si>
  <si>
    <t>2551-2586</t>
  </si>
  <si>
    <t>DIXON OCT FUT</t>
  </si>
  <si>
    <t>5353-5405</t>
  </si>
  <si>
    <t>Loss of Rs.7/-</t>
  </si>
  <si>
    <t>INNOVATIVE</t>
  </si>
  <si>
    <t>Profit of Rs.26.5/-</t>
  </si>
  <si>
    <t>PIDILITIND OCT FUT</t>
  </si>
  <si>
    <t>2472-2514</t>
  </si>
  <si>
    <t>Loss of Rs 50/-</t>
  </si>
  <si>
    <t>2540-2575</t>
  </si>
  <si>
    <t>1241-1256</t>
  </si>
  <si>
    <t>990-995</t>
  </si>
  <si>
    <t>SANSERA</t>
  </si>
  <si>
    <t>894-924</t>
  </si>
  <si>
    <t>1000-1080</t>
  </si>
  <si>
    <t>Loss of Rs 33/-</t>
  </si>
  <si>
    <t>Profit of Rs.0.5/-</t>
  </si>
  <si>
    <t>ABBOTINDIA OCT FUT</t>
  </si>
  <si>
    <t>23150-23400</t>
  </si>
  <si>
    <t>VIKASLIFE</t>
  </si>
  <si>
    <t>Vikas Lifecare Limited</t>
  </si>
  <si>
    <t>VISHWAS FINCAP SERVICES PRIVATE LIMITED</t>
  </si>
  <si>
    <t>WILSON HOLDINGS PRIVATE LIMITED</t>
  </si>
  <si>
    <t>BANKNIFTY 44100 PE 18-OCT</t>
  </si>
  <si>
    <t>BANKNIFTY 43800 PE 11-OCT</t>
  </si>
  <si>
    <t>HINDUNILVR OCT FUT</t>
  </si>
  <si>
    <t>2539-2574</t>
  </si>
  <si>
    <t>AXISBANK OCT FUT</t>
  </si>
  <si>
    <t>989-972</t>
  </si>
  <si>
    <t>OBEROIRLTY OCT FUT</t>
  </si>
  <si>
    <t>1114-1129</t>
  </si>
  <si>
    <t>Loss of Rs 12/-</t>
  </si>
  <si>
    <t>SURESHKUMAR MAKWANA</t>
  </si>
  <si>
    <t>QE SECURITIES LLP</t>
  </si>
  <si>
    <t>JAINAM BROKING LIMITED</t>
  </si>
  <si>
    <t>UNIVASTU</t>
  </si>
  <si>
    <t>Univastu India Limited</t>
  </si>
  <si>
    <t>VEENA RAJESH SHAH</t>
  </si>
  <si>
    <t>VASCONEQ</t>
  </si>
  <si>
    <t>Vascon Engineers Ltd</t>
  </si>
  <si>
    <t>Retail Research Technical Calls &amp; Fundamental Performance Report for the month of October-2023</t>
  </si>
  <si>
    <t>Profit of Rs.210/-</t>
  </si>
  <si>
    <t>FINNIFTY 19750 PE 10-OCT</t>
  </si>
  <si>
    <t>FINNIFTY 19650 PE 10-OCT</t>
  </si>
  <si>
    <t>LUPIN OCT FUT</t>
  </si>
  <si>
    <t>1172-1184</t>
  </si>
  <si>
    <t>1244-1259</t>
  </si>
  <si>
    <t>LIMECHM</t>
  </si>
  <si>
    <t>SEL</t>
  </si>
  <si>
    <t>SVJ</t>
  </si>
  <si>
    <t>JR SEAMLESS PRIVATE LIMITED</t>
  </si>
  <si>
    <t>SRPL</t>
  </si>
  <si>
    <t>Shree Ram Proteins Ltd.</t>
  </si>
  <si>
    <t>Loss of Rs.0.5/-</t>
  </si>
  <si>
    <t>Profit of Rs.15/-</t>
  </si>
  <si>
    <t>Profit of Rs.17.5/-</t>
  </si>
  <si>
    <t>NIFTY 19500 CE 12-OCT</t>
  </si>
  <si>
    <t>NIFTY 19600 CE 12-OCT</t>
  </si>
  <si>
    <t>FINNIFTY 19650 CE 10-Oct</t>
  </si>
  <si>
    <t>45-65</t>
  </si>
  <si>
    <t>GUJGASLTD OCT FUT</t>
  </si>
  <si>
    <t>428-436</t>
  </si>
  <si>
    <t>120-124</t>
  </si>
  <si>
    <t>132-140</t>
  </si>
  <si>
    <t>1095-1145</t>
  </si>
  <si>
    <t>1215-1275</t>
  </si>
  <si>
    <t>HIMANSHUMITTAL</t>
  </si>
  <si>
    <t>SETU SECURITIES PVT. LTD.</t>
  </si>
  <si>
    <t>POOJA</t>
  </si>
  <si>
    <t>SVARTCORP</t>
  </si>
  <si>
    <t>NITIN BAKSHI</t>
  </si>
  <si>
    <t>CELLECOR</t>
  </si>
  <si>
    <t>Cellecor Gadgets Limited</t>
  </si>
  <si>
    <t>Infibeam Avenues Limited</t>
  </si>
  <si>
    <t>HRTI PRIVATE LIMITED</t>
  </si>
  <si>
    <t>SAAKSHI</t>
  </si>
  <si>
    <t>Saakshi Medtec N Panels L</t>
  </si>
  <si>
    <t>SHANTI</t>
  </si>
  <si>
    <t>Shanti Overseas (Ind) Ltd</t>
  </si>
  <si>
    <t>MATALIA STOCK BROKING PRIVATE LIMITED</t>
  </si>
  <si>
    <t>SKYGOLD</t>
  </si>
  <si>
    <t>Sky Gold Limited</t>
  </si>
  <si>
    <t>SOTAC</t>
  </si>
  <si>
    <t>Sotac Pharmaceuticals Ltd</t>
  </si>
  <si>
    <t>TRU</t>
  </si>
  <si>
    <t>TruCap Finance Limited</t>
  </si>
  <si>
    <t>RAJ RATAN COMMODITIES PRIVATE LIMITED</t>
  </si>
  <si>
    <t>ELAN VENTURES PRIVATE LIMITED</t>
  </si>
  <si>
    <t>CITADEL SECURITIES INDIA MARKETS PRIVATE LIMITED</t>
  </si>
  <si>
    <t>VAISHALI</t>
  </si>
  <si>
    <t>Vaishali Pharma Limited</t>
  </si>
  <si>
    <t>L7 HITECH PRIVATE LIMITED</t>
  </si>
  <si>
    <t>VIPCLOTHNG</t>
  </si>
  <si>
    <t>Vip Clothing Ltd.</t>
  </si>
  <si>
    <t>VISHAL</t>
  </si>
  <si>
    <t>Vishal Fabrics Limited</t>
  </si>
  <si>
    <t>PRRSAAR COMMODITIES PVT LTD</t>
  </si>
  <si>
    <t>HEM FINLEASE PVT LTD</t>
  </si>
  <si>
    <t>Sungarner Energies Ltd</t>
  </si>
  <si>
    <t>BHARAT KUMAR SOMCHAND SHAH</t>
  </si>
  <si>
    <t>RAJESH NARASIMHAMURTHY</t>
  </si>
  <si>
    <t>AG DYNAMIC FUNDS LIMITED</t>
  </si>
  <si>
    <t>DOPPALAPUDI SILLA RAO</t>
  </si>
  <si>
    <t>NANDANVAN INVESTMENTS LIMITED</t>
  </si>
  <si>
    <t>BHAMINI KAMAL PAREKH</t>
  </si>
  <si>
    <t>VCL</t>
  </si>
  <si>
    <t>Vaxtex Cotfab Limited</t>
  </si>
  <si>
    <t>AGRAWAL NIKUNJ</t>
  </si>
  <si>
    <t>Profit of Rs.25.5/-</t>
  </si>
  <si>
    <t>DALBHARAT OCT FUT</t>
  </si>
  <si>
    <t>2230-2210</t>
  </si>
  <si>
    <t>Profit of Rs.22/-</t>
  </si>
  <si>
    <t>FINNIFTY 19700 PE 10-OCT</t>
  </si>
  <si>
    <t>22800-22840</t>
  </si>
  <si>
    <t>23100-23350</t>
  </si>
  <si>
    <t>NIFTY 19700 CE 12-OCT</t>
  </si>
  <si>
    <t>NIFTY 19700 PE 12-OCT</t>
  </si>
  <si>
    <t>77-79</t>
  </si>
  <si>
    <t>72-74</t>
  </si>
  <si>
    <t>AAPLUSTRAD</t>
  </si>
  <si>
    <t>ANKURBANSAL</t>
  </si>
  <si>
    <t>ABVL</t>
  </si>
  <si>
    <t>PAVANKUMAR DONEPUDI</t>
  </si>
  <si>
    <t>CCAL</t>
  </si>
  <si>
    <t>MAYANKGARG</t>
  </si>
  <si>
    <t>HETALBEN RAJESHBHAI DATANIYA</t>
  </si>
  <si>
    <t>SANJAY DILIPKUMAR JOSHI</t>
  </si>
  <si>
    <t>HEMALI PATHIK THAKKAR</t>
  </si>
  <si>
    <t>PATHIK NATWARLAL THAKKAR</t>
  </si>
  <si>
    <t>JAINAM FINSERVE PRIVATE LIMITED .</t>
  </si>
  <si>
    <t>TEJAS DILIPBHAI JOSHI</t>
  </si>
  <si>
    <t>CHOTHANI</t>
  </si>
  <si>
    <t>SHIVAAY TRADING COMPANY</t>
  </si>
  <si>
    <t>GEETABEN DINESHKUMAR TURAKHIYA</t>
  </si>
  <si>
    <t>CWD</t>
  </si>
  <si>
    <t>SK GROWTH FUND PRIVATE LIMITED</t>
  </si>
  <si>
    <t>DCMFINSERV</t>
  </si>
  <si>
    <t>AJIT HARIBHAU DUKARE</t>
  </si>
  <si>
    <t>ELNET</t>
  </si>
  <si>
    <t>MUKUL AVANISH VARMA</t>
  </si>
  <si>
    <t>GETALONG</t>
  </si>
  <si>
    <t>ALACRITY SECURITIES LIMITED</t>
  </si>
  <si>
    <t>NARENDRA BHARAT PAREKH</t>
  </si>
  <si>
    <t>GUJCOTEX</t>
  </si>
  <si>
    <t>SRIRAMULU CHOWDARY POLINENI</t>
  </si>
  <si>
    <t>HEERAISP</t>
  </si>
  <si>
    <t>RANJANA AGARWAL</t>
  </si>
  <si>
    <t>IISL</t>
  </si>
  <si>
    <t>DHIREN JIVANLAL RAVAL</t>
  </si>
  <si>
    <t>JEWEL CHITRANJAN GAMADIA</t>
  </si>
  <si>
    <t>DEVENDRA KUMAR JAIN</t>
  </si>
  <si>
    <t>MFSINTRCRP</t>
  </si>
  <si>
    <t>BHAVNABEN NARENDRAKUMAR PATEL</t>
  </si>
  <si>
    <t>MPL</t>
  </si>
  <si>
    <t>RAHUL SETHIA</t>
  </si>
  <si>
    <t>NIKSTECH</t>
  </si>
  <si>
    <t>AMRATLAL SHAH CHAMPAK</t>
  </si>
  <si>
    <t>S D INVESTMENTS</t>
  </si>
  <si>
    <t>ORGANICREC</t>
  </si>
  <si>
    <t>MANOJ AGARWAL (HUF)</t>
  </si>
  <si>
    <t>VINOD SOMANI</t>
  </si>
  <si>
    <t>RAMESH GOVINDRAO FUKE</t>
  </si>
  <si>
    <t>RAJNISH</t>
  </si>
  <si>
    <t>RAJKUMAR DINESH MASALIA</t>
  </si>
  <si>
    <t>RASIELEC</t>
  </si>
  <si>
    <t>SUDHIRKUMAR</t>
  </si>
  <si>
    <t>HARMINDER SINGH SANDHU (HUF)</t>
  </si>
  <si>
    <t>RAWEDGE</t>
  </si>
  <si>
    <t>CAPACIOUS WEALTH MANAGEMENT LLP</t>
  </si>
  <si>
    <t>SAMPRE</t>
  </si>
  <si>
    <t>VINAY JAIPRAKASH AMBEKAR</t>
  </si>
  <si>
    <t>SHASHIJIT</t>
  </si>
  <si>
    <t>MAHADEV MANUBHAI MAKVANA</t>
  </si>
  <si>
    <t>SHINEFASH</t>
  </si>
  <si>
    <t>JIGNESH AMRUTLAL THOBHANI</t>
  </si>
  <si>
    <t>SMGOLD</t>
  </si>
  <si>
    <t>SSTL</t>
  </si>
  <si>
    <t>TVISHA CORPORATE ADVISORS LLP</t>
  </si>
  <si>
    <t>KRISHNA DEVI LOYA</t>
  </si>
  <si>
    <t>LAKSHITAA INNANI</t>
  </si>
  <si>
    <t>SUNIL BHANDARI</t>
  </si>
  <si>
    <t>THINKINK</t>
  </si>
  <si>
    <t>MOHIT SHARMA</t>
  </si>
  <si>
    <t>MANISH KUMAR</t>
  </si>
  <si>
    <t>TRANSPACT</t>
  </si>
  <si>
    <t>78 INVESTMENTS</t>
  </si>
  <si>
    <t>AJMERA</t>
  </si>
  <si>
    <t>Ajmera Realty &amp; Inf I Ltd</t>
  </si>
  <si>
    <t>BGRENERGY</t>
  </si>
  <si>
    <t>BGR Energy Systems Ltd</t>
  </si>
  <si>
    <t>EIMCOELECO</t>
  </si>
  <si>
    <t>Eimco Elecon (India) Ltd.</t>
  </si>
  <si>
    <t>GMBREW</t>
  </si>
  <si>
    <t>GM Breweries Ltd.</t>
  </si>
  <si>
    <t>MARWADI CHANDARANA INTERMEDIARIES BROKERS PRIVATE LIMITED</t>
  </si>
  <si>
    <t>GMDCLTD</t>
  </si>
  <si>
    <t>Gujarat Min. Dev. Corpn</t>
  </si>
  <si>
    <t>KANANIIND</t>
  </si>
  <si>
    <t>Kanani Industries Ltd</t>
  </si>
  <si>
    <t>KONTOR</t>
  </si>
  <si>
    <t>Kontor Space Limited</t>
  </si>
  <si>
    <t>NEOMILE CORPORATE ADVISORY LIMITED</t>
  </si>
  <si>
    <t>MAZDA</t>
  </si>
  <si>
    <t>Mazda Limited</t>
  </si>
  <si>
    <t>ONELIFECAP</t>
  </si>
  <si>
    <t>Onelife Cap Advisors Ltd</t>
  </si>
  <si>
    <t>PUNEET MITTAL HUF</t>
  </si>
  <si>
    <t>PYRAMID</t>
  </si>
  <si>
    <t>Pyramid Technoplast Ltd</t>
  </si>
  <si>
    <t>NIKUNJ KAUSHIK SHAH</t>
  </si>
  <si>
    <t>TERASOFT</t>
  </si>
  <si>
    <t>Tera Software Limited</t>
  </si>
  <si>
    <t>SANDEEP PRAKASHCHANDRA JAIN (HUF)</t>
  </si>
  <si>
    <t>TREL</t>
  </si>
  <si>
    <t>Transindia Real Estate L</t>
  </si>
  <si>
    <t>VERTOZ</t>
  </si>
  <si>
    <t>Vertoz Advertising Ltd</t>
  </si>
  <si>
    <t>SW CAPITAL PRIVATE LIMITED</t>
  </si>
  <si>
    <t>VISHNUINFR</t>
  </si>
  <si>
    <t>Vishnusurya Proj N Infr L</t>
  </si>
  <si>
    <t>AUTHUM INVESTMENT &amp; INFRASTRUCTURE LIMITED</t>
  </si>
  <si>
    <t>RELIANCE COMMERCIAL FINANCE LIMITED</t>
  </si>
  <si>
    <t>BAIDFIN</t>
  </si>
  <si>
    <t>Baid Finserv Limited</t>
  </si>
  <si>
    <t>DREAM ACHIEVER CONSULTANCY SERVICES PRIVATE LIMITED</t>
  </si>
  <si>
    <t>DUDIG-RE</t>
  </si>
  <si>
    <t>Dudigital Global Ltd-RE</t>
  </si>
  <si>
    <t>LGOF GLOBAL OPPORTUNITIES LTD</t>
  </si>
  <si>
    <t>CONNECOR INVESTMENT ENTERPRISE LIMITED .</t>
  </si>
  <si>
    <t>NAVRATANMAL JEETMAL GANNA</t>
  </si>
  <si>
    <t>SHILPA V GANNA</t>
  </si>
  <si>
    <t>SUNRISE GILTS &amp; SECURITIES PVT LTD</t>
  </si>
  <si>
    <t>MAKWANA DIXIT CHANDUBHAI</t>
  </si>
  <si>
    <t>VENUSPIPES</t>
  </si>
  <si>
    <t>Venus Pipes &amp; Tubes Ltd</t>
  </si>
  <si>
    <t>BNP PARIBAS ARBITRAGE</t>
  </si>
  <si>
    <t>VINNY</t>
  </si>
  <si>
    <t>Vinny Overseas Limited</t>
  </si>
  <si>
    <t>SUNITADEVI HARISHKUMAR BHANSALI</t>
  </si>
  <si>
    <t>NIKUNJ STOCK BROKERS LTD</t>
  </si>
  <si>
    <t>RAJASTHAN GLOBAL SECURITIES PVT LTD</t>
  </si>
  <si>
    <t>LRSD SECURITIES PRIVATE LIMITED</t>
  </si>
  <si>
    <t>Loss of Rs.2/-</t>
  </si>
  <si>
    <t>Profit of Rs.8.5/-</t>
  </si>
  <si>
    <t>No Profit No Loss</t>
  </si>
  <si>
    <t>10</t>
  </si>
  <si>
    <t>Loss of Rs.8/-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</si>
</sst>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5" tint="0.59999389629810485"/>
        <bgColor rgb="FF92D050"/>
      </patternFill>
    </fill>
  </fills>
  <borders count="5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7" borderId="35" applyNumberFormat="0" applyAlignment="0" applyProtection="0"/>
    <xf numFmtId="0" fontId="47" fillId="18" borderId="36" applyNumberFormat="0" applyAlignment="0" applyProtection="0"/>
    <xf numFmtId="0" fontId="48" fillId="18" borderId="35" applyNumberFormat="0" applyAlignment="0" applyProtection="0"/>
    <xf numFmtId="0" fontId="49" fillId="0" borderId="37" applyNumberFormat="0" applyFill="0" applyAlignment="0" applyProtection="0"/>
    <xf numFmtId="0" fontId="50" fillId="19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0" fontId="2" fillId="23" borderId="23" applyNumberFormat="0" applyBorder="0" applyAlignment="0" applyProtection="0"/>
    <xf numFmtId="0" fontId="2" fillId="27" borderId="23" applyNumberFormat="0" applyBorder="0" applyAlignment="0" applyProtection="0"/>
    <xf numFmtId="0" fontId="2" fillId="31" borderId="23" applyNumberFormat="0" applyBorder="0" applyAlignment="0" applyProtection="0"/>
    <xf numFmtId="0" fontId="2" fillId="35" borderId="23" applyNumberFormat="0" applyBorder="0" applyAlignment="0" applyProtection="0"/>
    <xf numFmtId="0" fontId="2" fillId="39" borderId="23" applyNumberFormat="0" applyBorder="0" applyAlignment="0" applyProtection="0"/>
    <xf numFmtId="0" fontId="2" fillId="43" borderId="23" applyNumberFormat="0" applyBorder="0" applyAlignment="0" applyProtection="0"/>
    <xf numFmtId="0" fontId="54" fillId="24" borderId="23" applyNumberFormat="0" applyBorder="0" applyAlignment="0" applyProtection="0"/>
    <xf numFmtId="0" fontId="54" fillId="28" borderId="23" applyNumberFormat="0" applyBorder="0" applyAlignment="0" applyProtection="0"/>
    <xf numFmtId="0" fontId="54" fillId="32" borderId="23" applyNumberFormat="0" applyBorder="0" applyAlignment="0" applyProtection="0"/>
    <xf numFmtId="0" fontId="54" fillId="36" borderId="23" applyNumberFormat="0" applyBorder="0" applyAlignment="0" applyProtection="0"/>
    <xf numFmtId="0" fontId="54" fillId="40" borderId="23" applyNumberFormat="0" applyBorder="0" applyAlignment="0" applyProtection="0"/>
    <xf numFmtId="0" fontId="54" fillId="44" borderId="23" applyNumberFormat="0" applyBorder="0" applyAlignment="0" applyProtection="0"/>
    <xf numFmtId="0" fontId="54" fillId="21" borderId="23" applyNumberFormat="0" applyBorder="0" applyAlignment="0" applyProtection="0"/>
    <xf numFmtId="0" fontId="54" fillId="25" borderId="23" applyNumberFormat="0" applyBorder="0" applyAlignment="0" applyProtection="0"/>
    <xf numFmtId="0" fontId="54" fillId="29" borderId="23" applyNumberFormat="0" applyBorder="0" applyAlignment="0" applyProtection="0"/>
    <xf numFmtId="0" fontId="54" fillId="33" borderId="23" applyNumberFormat="0" applyBorder="0" applyAlignment="0" applyProtection="0"/>
    <xf numFmtId="0" fontId="54" fillId="37" borderId="23" applyNumberFormat="0" applyBorder="0" applyAlignment="0" applyProtection="0"/>
    <xf numFmtId="0" fontId="54" fillId="41" borderId="23" applyNumberFormat="0" applyBorder="0" applyAlignment="0" applyProtection="0"/>
    <xf numFmtId="0" fontId="44" fillId="15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4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6" borderId="23" applyNumberFormat="0" applyBorder="0" applyAlignment="0" applyProtection="0"/>
    <xf numFmtId="0" fontId="3" fillId="0" borderId="23"/>
    <xf numFmtId="0" fontId="3" fillId="0" borderId="23"/>
    <xf numFmtId="0" fontId="2" fillId="20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20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6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44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404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3" fontId="29" fillId="2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2" fontId="37" fillId="0" borderId="16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12" borderId="30" xfId="0" applyFont="1" applyFill="1" applyBorder="1" applyAlignment="1">
      <alignment horizontal="center" vertical="center"/>
    </xf>
    <xf numFmtId="0" fontId="37" fillId="12" borderId="30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2" fontId="36" fillId="11" borderId="2" xfId="0" applyNumberFormat="1" applyFont="1" applyFill="1" applyBorder="1" applyAlignment="1">
      <alignment horizontal="center" vertical="center"/>
    </xf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36" fillId="12" borderId="30" xfId="0" applyFont="1" applyFill="1" applyBorder="1"/>
    <xf numFmtId="10" fontId="37" fillId="0" borderId="19" xfId="0" applyNumberFormat="1" applyFont="1" applyBorder="1" applyAlignment="1">
      <alignment horizontal="center" vertical="center" wrapText="1"/>
    </xf>
    <xf numFmtId="165" fontId="36" fillId="0" borderId="5" xfId="0" applyNumberFormat="1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41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0" fontId="36" fillId="11" borderId="3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" fillId="11" borderId="31" xfId="0" applyFont="1" applyFill="1" applyBorder="1" applyAlignment="1">
      <alignment horizontal="center" vertical="center"/>
    </xf>
    <xf numFmtId="165" fontId="36" fillId="11" borderId="31" xfId="0" applyNumberFormat="1" applyFont="1" applyFill="1" applyBorder="1" applyAlignment="1">
      <alignment horizontal="center" vertical="center"/>
    </xf>
    <xf numFmtId="15" fontId="3" fillId="11" borderId="31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left"/>
    </xf>
    <xf numFmtId="43" fontId="36" fillId="11" borderId="31" xfId="0" applyNumberFormat="1" applyFont="1" applyFill="1" applyBorder="1" applyAlignment="1">
      <alignment horizontal="center" vertical="top"/>
    </xf>
    <xf numFmtId="0" fontId="37" fillId="6" borderId="7" xfId="0" applyFont="1" applyFill="1" applyBorder="1" applyAlignment="1">
      <alignment horizontal="center" vertical="center"/>
    </xf>
    <xf numFmtId="2" fontId="37" fillId="6" borderId="7" xfId="0" applyNumberFormat="1" applyFont="1" applyFill="1" applyBorder="1" applyAlignment="1">
      <alignment horizontal="center" vertical="center"/>
    </xf>
    <xf numFmtId="10" fontId="37" fillId="6" borderId="7" xfId="0" applyNumberFormat="1" applyFont="1" applyFill="1" applyBorder="1" applyAlignment="1">
      <alignment horizontal="center" vertical="center" wrapText="1"/>
    </xf>
    <xf numFmtId="0" fontId="37" fillId="6" borderId="24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2" fontId="37" fillId="11" borderId="31" xfId="0" applyNumberFormat="1" applyFont="1" applyFill="1" applyBorder="1" applyAlignment="1">
      <alignment horizontal="center" vertical="center"/>
    </xf>
    <xf numFmtId="0" fontId="0" fillId="0" borderId="30" xfId="0" applyBorder="1"/>
    <xf numFmtId="0" fontId="36" fillId="0" borderId="23" xfId="0" applyFont="1" applyBorder="1" applyAlignment="1">
      <alignment horizontal="center" vertical="center"/>
    </xf>
    <xf numFmtId="16" fontId="36" fillId="0" borderId="23" xfId="0" applyNumberFormat="1" applyFont="1" applyBorder="1" applyAlignment="1">
      <alignment horizontal="center" vertical="center"/>
    </xf>
    <xf numFmtId="0" fontId="36" fillId="0" borderId="23" xfId="0" applyFont="1" applyBorder="1"/>
    <xf numFmtId="0" fontId="37" fillId="0" borderId="23" xfId="0" applyFont="1" applyBorder="1" applyAlignment="1">
      <alignment horizontal="center" vertical="center"/>
    </xf>
    <xf numFmtId="2" fontId="36" fillId="0" borderId="23" xfId="0" applyNumberFormat="1" applyFont="1" applyBorder="1" applyAlignment="1">
      <alignment horizontal="center" vertical="center"/>
    </xf>
    <xf numFmtId="166" fontId="36" fillId="0" borderId="23" xfId="0" applyNumberFormat="1" applyFont="1" applyBorder="1" applyAlignment="1">
      <alignment horizontal="center" vertical="center"/>
    </xf>
    <xf numFmtId="165" fontId="36" fillId="0" borderId="23" xfId="0" applyNumberFormat="1" applyFont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6" fillId="45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0" fontId="36" fillId="45" borderId="2" xfId="0" applyFont="1" applyFill="1" applyBorder="1"/>
    <xf numFmtId="0" fontId="37" fillId="45" borderId="2" xfId="0" applyFont="1" applyFill="1" applyBorder="1" applyAlignment="1">
      <alignment horizontal="center" vertical="center"/>
    </xf>
    <xf numFmtId="0" fontId="37" fillId="46" borderId="26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7" fillId="12" borderId="2" xfId="0" applyFont="1" applyFill="1" applyBorder="1" applyAlignment="1">
      <alignment horizontal="center" vertical="center"/>
    </xf>
    <xf numFmtId="0" fontId="37" fillId="47" borderId="26" xfId="0" applyFont="1" applyFill="1" applyBorder="1" applyAlignment="1">
      <alignment horizontal="center" vertical="center"/>
    </xf>
    <xf numFmtId="0" fontId="36" fillId="47" borderId="2" xfId="0" applyFont="1" applyFill="1" applyBorder="1" applyAlignment="1">
      <alignment horizontal="center" vertical="center"/>
    </xf>
    <xf numFmtId="2" fontId="37" fillId="47" borderId="2" xfId="0" applyNumberFormat="1" applyFont="1" applyFill="1" applyBorder="1" applyAlignment="1">
      <alignment horizontal="center" vertical="center"/>
    </xf>
    <xf numFmtId="166" fontId="36" fillId="47" borderId="2" xfId="0" applyNumberFormat="1" applyFont="1" applyFill="1" applyBorder="1" applyAlignment="1">
      <alignment horizontal="center" vertical="center"/>
    </xf>
    <xf numFmtId="0" fontId="37" fillId="47" borderId="2" xfId="0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12" borderId="31" xfId="0" applyFont="1" applyFill="1" applyBorder="1"/>
    <xf numFmtId="2" fontId="36" fillId="12" borderId="7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0" fontId="36" fillId="0" borderId="30" xfId="0" applyFont="1" applyBorder="1"/>
    <xf numFmtId="2" fontId="36" fillId="0" borderId="30" xfId="0" applyNumberFormat="1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49" fontId="36" fillId="0" borderId="30" xfId="0" applyNumberFormat="1" applyFont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6" fillId="12" borderId="31" xfId="0" applyFont="1" applyFill="1" applyBorder="1" applyAlignment="1">
      <alignment horizontal="center" vertical="center"/>
    </xf>
    <xf numFmtId="0" fontId="36" fillId="12" borderId="47" xfId="0" applyFont="1" applyFill="1" applyBorder="1" applyAlignment="1">
      <alignment horizontal="center" vertical="center"/>
    </xf>
    <xf numFmtId="16" fontId="36" fillId="12" borderId="31" xfId="0" applyNumberFormat="1" applyFont="1" applyFill="1" applyBorder="1" applyAlignment="1">
      <alignment horizontal="center" vertical="center"/>
    </xf>
    <xf numFmtId="16" fontId="36" fillId="12" borderId="47" xfId="0" applyNumberFormat="1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12" borderId="47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16" fontId="36" fillId="12" borderId="42" xfId="0" applyNumberFormat="1" applyFont="1" applyFill="1" applyBorder="1" applyAlignment="1">
      <alignment horizontal="center" vertical="center"/>
    </xf>
    <xf numFmtId="166" fontId="36" fillId="11" borderId="43" xfId="0" applyNumberFormat="1" applyFont="1" applyFill="1" applyBorder="1" applyAlignment="1">
      <alignment horizontal="center" vertical="center"/>
    </xf>
    <xf numFmtId="166" fontId="36" fillId="11" borderId="44" xfId="0" applyNumberFormat="1" applyFont="1" applyFill="1" applyBorder="1" applyAlignment="1">
      <alignment horizontal="center" vertical="center"/>
    </xf>
    <xf numFmtId="166" fontId="36" fillId="12" borderId="43" xfId="0" applyNumberFormat="1" applyFont="1" applyFill="1" applyBorder="1" applyAlignment="1">
      <alignment horizontal="center" vertical="center"/>
    </xf>
    <xf numFmtId="166" fontId="36" fillId="12" borderId="44" xfId="0" applyNumberFormat="1" applyFont="1" applyFill="1" applyBorder="1" applyAlignment="1">
      <alignment horizontal="center" vertical="center"/>
    </xf>
    <xf numFmtId="166" fontId="36" fillId="12" borderId="48" xfId="0" applyNumberFormat="1" applyFont="1" applyFill="1" applyBorder="1" applyAlignment="1">
      <alignment horizontal="center" vertical="center"/>
    </xf>
    <xf numFmtId="0" fontId="37" fillId="6" borderId="45" xfId="0" applyFont="1" applyFill="1" applyBorder="1" applyAlignment="1">
      <alignment horizontal="center" vertical="center"/>
    </xf>
    <xf numFmtId="0" fontId="37" fillId="6" borderId="46" xfId="0" applyFont="1" applyFill="1" applyBorder="1" applyAlignment="1">
      <alignment horizontal="center" vertical="center"/>
    </xf>
    <xf numFmtId="0" fontId="37" fillId="13" borderId="45" xfId="0" applyFont="1" applyFill="1" applyBorder="1" applyAlignment="1">
      <alignment horizontal="center" vertical="center"/>
    </xf>
    <xf numFmtId="0" fontId="37" fillId="13" borderId="46" xfId="0" applyFont="1" applyFill="1" applyBorder="1" applyAlignment="1">
      <alignment horizontal="center" vertical="center"/>
    </xf>
    <xf numFmtId="0" fontId="37" fillId="13" borderId="47" xfId="0" applyFont="1" applyFill="1" applyBorder="1" applyAlignment="1">
      <alignment horizontal="center" vertical="center"/>
    </xf>
    <xf numFmtId="0" fontId="36" fillId="12" borderId="42" xfId="0" applyFont="1" applyFill="1" applyBorder="1" applyAlignment="1">
      <alignment horizontal="center" vertical="center"/>
    </xf>
    <xf numFmtId="0" fontId="37" fillId="12" borderId="42" xfId="0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11" borderId="42" xfId="0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166" fontId="36" fillId="0" borderId="42" xfId="0" applyNumberFormat="1" applyFont="1" applyBorder="1" applyAlignment="1">
      <alignment horizontal="center" vertical="center"/>
    </xf>
    <xf numFmtId="166" fontId="36" fillId="0" borderId="31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47" borderId="49" xfId="0" applyFont="1" applyFill="1" applyBorder="1" applyAlignment="1">
      <alignment horizontal="center" vertical="center"/>
    </xf>
    <xf numFmtId="166" fontId="36" fillId="47" borderId="7" xfId="0" applyNumberFormat="1" applyFont="1" applyFill="1" applyBorder="1" applyAlignment="1">
      <alignment horizontal="center" vertical="center"/>
    </xf>
    <xf numFmtId="49" fontId="36" fillId="12" borderId="30" xfId="0" applyNumberFormat="1" applyFont="1" applyFill="1" applyBorder="1" applyAlignment="1">
      <alignment horizontal="center" vertical="center"/>
    </xf>
    <xf numFmtId="0" fontId="37" fillId="47" borderId="50" xfId="0" applyFont="1" applyFill="1" applyBorder="1" applyAlignment="1">
      <alignment horizontal="center" vertical="center"/>
    </xf>
    <xf numFmtId="49" fontId="36" fillId="47" borderId="2" xfId="0" applyNumberFormat="1" applyFont="1" applyFill="1" applyBorder="1" applyAlignment="1">
      <alignment horizontal="center" vertical="center"/>
    </xf>
    <xf numFmtId="166" fontId="36" fillId="47" borderId="51" xfId="0" applyNumberFormat="1" applyFont="1" applyFill="1" applyBorder="1" applyAlignment="1">
      <alignment horizontal="center" vertical="center"/>
    </xf>
    <xf numFmtId="0" fontId="37" fillId="47" borderId="7" xfId="0" applyFont="1" applyFill="1" applyBorder="1" applyAlignment="1">
      <alignment horizontal="center" vertical="center"/>
    </xf>
    <xf numFmtId="0" fontId="37" fillId="47" borderId="51" xfId="0" applyFont="1" applyFill="1" applyBorder="1" applyAlignment="1">
      <alignment horizontal="center" vertical="center"/>
    </xf>
    <xf numFmtId="16" fontId="36" fillId="12" borderId="7" xfId="0" applyNumberFormat="1" applyFont="1" applyFill="1" applyBorder="1" applyAlignment="1">
      <alignment horizontal="center" vertical="center"/>
    </xf>
    <xf numFmtId="16" fontId="36" fillId="12" borderId="51" xfId="0" applyNumberFormat="1" applyFont="1" applyFill="1" applyBorder="1" applyAlignment="1">
      <alignment horizontal="center" vertical="center"/>
    </xf>
    <xf numFmtId="16" fontId="36" fillId="0" borderId="2" xfId="0" applyNumberFormat="1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217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510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/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45210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3.8867187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45210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1" t="s">
        <v>16</v>
      </c>
      <c r="B9" s="353" t="s">
        <v>17</v>
      </c>
      <c r="C9" s="353" t="s">
        <v>18</v>
      </c>
      <c r="D9" s="353" t="s">
        <v>19</v>
      </c>
      <c r="E9" s="26" t="s">
        <v>20</v>
      </c>
      <c r="F9" s="26" t="s">
        <v>21</v>
      </c>
      <c r="G9" s="348" t="s">
        <v>22</v>
      </c>
      <c r="H9" s="349"/>
      <c r="I9" s="350"/>
      <c r="J9" s="348" t="s">
        <v>23</v>
      </c>
      <c r="K9" s="349"/>
      <c r="L9" s="350"/>
      <c r="M9" s="26"/>
      <c r="N9" s="27"/>
      <c r="O9" s="27"/>
      <c r="P9" s="27"/>
    </row>
    <row r="10" spans="1:16" ht="40.200000000000003">
      <c r="A10" s="352"/>
      <c r="B10" s="354"/>
      <c r="C10" s="354"/>
      <c r="D10" s="354"/>
      <c r="E10" s="28" t="s">
        <v>24</v>
      </c>
      <c r="F10" s="28" t="s">
        <v>24</v>
      </c>
      <c r="G10" s="267" t="s">
        <v>25</v>
      </c>
      <c r="H10" s="267" t="s">
        <v>26</v>
      </c>
      <c r="I10" s="267" t="s">
        <v>27</v>
      </c>
      <c r="J10" s="267" t="s">
        <v>28</v>
      </c>
      <c r="K10" s="267" t="s">
        <v>29</v>
      </c>
      <c r="L10" s="267" t="s">
        <v>30</v>
      </c>
      <c r="M10" s="267" t="s">
        <v>31</v>
      </c>
      <c r="N10" s="29" t="s">
        <v>32</v>
      </c>
      <c r="O10" s="29" t="s">
        <v>33</v>
      </c>
      <c r="P10" s="30" t="s">
        <v>862</v>
      </c>
    </row>
    <row r="11" spans="1:16" ht="12.75" customHeight="1">
      <c r="A11" s="274">
        <v>1</v>
      </c>
      <c r="B11" s="288" t="s">
        <v>34</v>
      </c>
      <c r="C11" s="261" t="s">
        <v>35</v>
      </c>
      <c r="D11" s="279">
        <v>45225</v>
      </c>
      <c r="E11" s="261">
        <v>19738.099999999999</v>
      </c>
      <c r="F11" s="261">
        <v>19690.733333333334</v>
      </c>
      <c r="G11" s="260">
        <v>19632.466666666667</v>
      </c>
      <c r="H11" s="260">
        <v>19526.833333333332</v>
      </c>
      <c r="I11" s="260">
        <v>19468.566666666666</v>
      </c>
      <c r="J11" s="260">
        <v>19796.366666666669</v>
      </c>
      <c r="K11" s="260">
        <v>19854.633333333339</v>
      </c>
      <c r="L11" s="260">
        <v>19960.26666666667</v>
      </c>
      <c r="M11" s="259">
        <v>19749</v>
      </c>
      <c r="N11" s="259">
        <v>19585.099999999999</v>
      </c>
      <c r="O11" s="259">
        <v>11655400</v>
      </c>
      <c r="P11" s="262">
        <v>1.4587641693196153E-4</v>
      </c>
    </row>
    <row r="12" spans="1:16" ht="12.75" customHeight="1">
      <c r="A12" s="274">
        <v>2</v>
      </c>
      <c r="B12" s="288" t="s">
        <v>34</v>
      </c>
      <c r="C12" s="261" t="s">
        <v>36</v>
      </c>
      <c r="D12" s="279">
        <v>45225</v>
      </c>
      <c r="E12" s="261">
        <v>44530.3</v>
      </c>
      <c r="F12" s="261">
        <v>44410.1</v>
      </c>
      <c r="G12" s="260">
        <v>44200.2</v>
      </c>
      <c r="H12" s="260">
        <v>43870.1</v>
      </c>
      <c r="I12" s="260">
        <v>43660.2</v>
      </c>
      <c r="J12" s="260">
        <v>44740.2</v>
      </c>
      <c r="K12" s="260">
        <v>44950.100000000006</v>
      </c>
      <c r="L12" s="260">
        <v>45280.2</v>
      </c>
      <c r="M12" s="259">
        <v>44620</v>
      </c>
      <c r="N12" s="259">
        <v>44080</v>
      </c>
      <c r="O12" s="259">
        <v>2529585</v>
      </c>
      <c r="P12" s="262">
        <v>-9.2392064841824273E-2</v>
      </c>
    </row>
    <row r="13" spans="1:16" ht="12.75" customHeight="1">
      <c r="A13" s="274">
        <v>3</v>
      </c>
      <c r="B13" s="288" t="s">
        <v>34</v>
      </c>
      <c r="C13" s="287" t="s">
        <v>37</v>
      </c>
      <c r="D13" s="281">
        <v>45230</v>
      </c>
      <c r="E13" s="280">
        <v>19945.3</v>
      </c>
      <c r="F13" s="280">
        <v>19887.400000000001</v>
      </c>
      <c r="G13" s="282">
        <v>19794.550000000003</v>
      </c>
      <c r="H13" s="282">
        <v>19643.800000000003</v>
      </c>
      <c r="I13" s="282">
        <v>19550.950000000004</v>
      </c>
      <c r="J13" s="282">
        <v>20038.150000000001</v>
      </c>
      <c r="K13" s="282">
        <v>20131</v>
      </c>
      <c r="L13" s="282">
        <v>20281.75</v>
      </c>
      <c r="M13" s="283">
        <v>19980.25</v>
      </c>
      <c r="N13" s="283">
        <v>19736.650000000001</v>
      </c>
      <c r="O13" s="283">
        <v>71040</v>
      </c>
      <c r="P13" s="284">
        <v>1.2542759407069556E-2</v>
      </c>
    </row>
    <row r="14" spans="1:16" ht="12.75" customHeight="1">
      <c r="A14" s="274">
        <v>4</v>
      </c>
      <c r="B14" s="288" t="s">
        <v>34</v>
      </c>
      <c r="C14" s="287" t="s">
        <v>38</v>
      </c>
      <c r="D14" s="281">
        <v>45229</v>
      </c>
      <c r="E14" s="280">
        <v>9086.5499999999993</v>
      </c>
      <c r="F14" s="280">
        <v>9061.7333333333318</v>
      </c>
      <c r="G14" s="282">
        <v>9023.4666666666635</v>
      </c>
      <c r="H14" s="282">
        <v>8960.3833333333314</v>
      </c>
      <c r="I14" s="282">
        <v>8922.1166666666631</v>
      </c>
      <c r="J14" s="282">
        <v>9124.8166666666639</v>
      </c>
      <c r="K14" s="282">
        <v>9163.0833333333303</v>
      </c>
      <c r="L14" s="282">
        <v>9226.1666666666642</v>
      </c>
      <c r="M14" s="283">
        <v>9100</v>
      </c>
      <c r="N14" s="283">
        <v>8998.65</v>
      </c>
      <c r="O14" s="283">
        <v>417825</v>
      </c>
      <c r="P14" s="284">
        <v>6.0133206470028545E-2</v>
      </c>
    </row>
    <row r="15" spans="1:16" ht="12.75" customHeight="1">
      <c r="A15" s="274">
        <v>5</v>
      </c>
      <c r="B15" s="288" t="s">
        <v>39</v>
      </c>
      <c r="C15" s="280" t="s">
        <v>40</v>
      </c>
      <c r="D15" s="281">
        <v>45225</v>
      </c>
      <c r="E15" s="280">
        <v>478.95</v>
      </c>
      <c r="F15" s="280">
        <v>478.41666666666669</v>
      </c>
      <c r="G15" s="282">
        <v>475.53333333333336</v>
      </c>
      <c r="H15" s="282">
        <v>472.11666666666667</v>
      </c>
      <c r="I15" s="282">
        <v>469.23333333333335</v>
      </c>
      <c r="J15" s="282">
        <v>481.83333333333337</v>
      </c>
      <c r="K15" s="282">
        <v>484.7166666666667</v>
      </c>
      <c r="L15" s="282">
        <v>488.13333333333338</v>
      </c>
      <c r="M15" s="283">
        <v>481.3</v>
      </c>
      <c r="N15" s="283">
        <v>475</v>
      </c>
      <c r="O15" s="283">
        <v>15498000</v>
      </c>
      <c r="P15" s="284">
        <v>1.8332347723240685E-2</v>
      </c>
    </row>
    <row r="16" spans="1:16" ht="12.75" customHeight="1">
      <c r="A16" s="274">
        <v>6</v>
      </c>
      <c r="B16" s="288" t="s">
        <v>41</v>
      </c>
      <c r="C16" s="285" t="s">
        <v>42</v>
      </c>
      <c r="D16" s="281">
        <v>45225</v>
      </c>
      <c r="E16" s="280">
        <v>4199.8</v>
      </c>
      <c r="F16" s="280">
        <v>4168.2666666666664</v>
      </c>
      <c r="G16" s="282">
        <v>4124.5333333333328</v>
      </c>
      <c r="H16" s="282">
        <v>4049.2666666666664</v>
      </c>
      <c r="I16" s="282">
        <v>4005.5333333333328</v>
      </c>
      <c r="J16" s="282">
        <v>4243.5333333333328</v>
      </c>
      <c r="K16" s="282">
        <v>4287.2666666666664</v>
      </c>
      <c r="L16" s="282">
        <v>4362.5333333333328</v>
      </c>
      <c r="M16" s="283">
        <v>4212</v>
      </c>
      <c r="N16" s="283">
        <v>4093</v>
      </c>
      <c r="O16" s="283">
        <v>1265000</v>
      </c>
      <c r="P16" s="284">
        <v>-6.0352831940575676E-2</v>
      </c>
    </row>
    <row r="17" spans="1:16" ht="12.75" customHeight="1">
      <c r="A17" s="274">
        <v>7</v>
      </c>
      <c r="B17" s="288" t="s">
        <v>43</v>
      </c>
      <c r="C17" s="285" t="s">
        <v>44</v>
      </c>
      <c r="D17" s="281">
        <v>45225</v>
      </c>
      <c r="E17" s="280">
        <v>22797.4</v>
      </c>
      <c r="F17" s="280">
        <v>22866.616666666669</v>
      </c>
      <c r="G17" s="282">
        <v>22681.883333333339</v>
      </c>
      <c r="H17" s="282">
        <v>22566.366666666669</v>
      </c>
      <c r="I17" s="282">
        <v>22381.633333333339</v>
      </c>
      <c r="J17" s="282">
        <v>22982.133333333339</v>
      </c>
      <c r="K17" s="282">
        <v>23166.866666666669</v>
      </c>
      <c r="L17" s="282">
        <v>23282.383333333339</v>
      </c>
      <c r="M17" s="283">
        <v>23051.35</v>
      </c>
      <c r="N17" s="283">
        <v>22751.1</v>
      </c>
      <c r="O17" s="283">
        <v>77680</v>
      </c>
      <c r="P17" s="284">
        <v>2.7513227513227514E-2</v>
      </c>
    </row>
    <row r="18" spans="1:16" ht="12.75" customHeight="1">
      <c r="A18" s="274">
        <v>8</v>
      </c>
      <c r="B18" s="288" t="s">
        <v>45</v>
      </c>
      <c r="C18" s="286" t="s">
        <v>46</v>
      </c>
      <c r="D18" s="281">
        <v>45225</v>
      </c>
      <c r="E18" s="280">
        <v>178.45</v>
      </c>
      <c r="F18" s="280">
        <v>177.71666666666667</v>
      </c>
      <c r="G18" s="282">
        <v>176.43333333333334</v>
      </c>
      <c r="H18" s="282">
        <v>174.41666666666666</v>
      </c>
      <c r="I18" s="282">
        <v>173.13333333333333</v>
      </c>
      <c r="J18" s="282">
        <v>179.73333333333335</v>
      </c>
      <c r="K18" s="282">
        <v>181.01666666666671</v>
      </c>
      <c r="L18" s="282">
        <v>183.03333333333336</v>
      </c>
      <c r="M18" s="283">
        <v>179</v>
      </c>
      <c r="N18" s="283">
        <v>175.7</v>
      </c>
      <c r="O18" s="283">
        <v>40683600</v>
      </c>
      <c r="P18" s="284">
        <v>-6.1997098008178342E-3</v>
      </c>
    </row>
    <row r="19" spans="1:16" ht="12.75" customHeight="1">
      <c r="A19" s="274">
        <v>9</v>
      </c>
      <c r="B19" s="288" t="s">
        <v>47</v>
      </c>
      <c r="C19" s="283" t="s">
        <v>48</v>
      </c>
      <c r="D19" s="281">
        <v>45225</v>
      </c>
      <c r="E19" s="280">
        <v>220.4</v>
      </c>
      <c r="F19" s="280">
        <v>219</v>
      </c>
      <c r="G19" s="282">
        <v>217.05</v>
      </c>
      <c r="H19" s="282">
        <v>213.70000000000002</v>
      </c>
      <c r="I19" s="282">
        <v>211.75000000000003</v>
      </c>
      <c r="J19" s="282">
        <v>222.35</v>
      </c>
      <c r="K19" s="282">
        <v>224.29999999999998</v>
      </c>
      <c r="L19" s="282">
        <v>227.64999999999998</v>
      </c>
      <c r="M19" s="283">
        <v>220.95</v>
      </c>
      <c r="N19" s="283">
        <v>215.65</v>
      </c>
      <c r="O19" s="283">
        <v>31522400</v>
      </c>
      <c r="P19" s="284">
        <v>2.1484539556828712E-2</v>
      </c>
    </row>
    <row r="20" spans="1:16" ht="12.75" customHeight="1">
      <c r="A20" s="274">
        <v>10</v>
      </c>
      <c r="B20" s="288" t="s">
        <v>49</v>
      </c>
      <c r="C20" s="280" t="s">
        <v>50</v>
      </c>
      <c r="D20" s="281">
        <v>45225</v>
      </c>
      <c r="E20" s="280">
        <v>1995.3</v>
      </c>
      <c r="F20" s="280">
        <v>1990.5166666666667</v>
      </c>
      <c r="G20" s="282">
        <v>1978.7833333333333</v>
      </c>
      <c r="H20" s="282">
        <v>1962.2666666666667</v>
      </c>
      <c r="I20" s="282">
        <v>1950.5333333333333</v>
      </c>
      <c r="J20" s="282">
        <v>2007.0333333333333</v>
      </c>
      <c r="K20" s="282">
        <v>2018.7666666666664</v>
      </c>
      <c r="L20" s="282">
        <v>2035.2833333333333</v>
      </c>
      <c r="M20" s="283">
        <v>2002.25</v>
      </c>
      <c r="N20" s="283">
        <v>1974</v>
      </c>
      <c r="O20" s="283">
        <v>5946300</v>
      </c>
      <c r="P20" s="284">
        <v>-4.0344949316657421E-4</v>
      </c>
    </row>
    <row r="21" spans="1:16" ht="12.75" customHeight="1">
      <c r="A21" s="274">
        <v>11</v>
      </c>
      <c r="B21" s="288" t="s">
        <v>45</v>
      </c>
      <c r="C21" s="280" t="s">
        <v>51</v>
      </c>
      <c r="D21" s="281">
        <v>45225</v>
      </c>
      <c r="E21" s="280">
        <v>2509.8000000000002</v>
      </c>
      <c r="F21" s="280">
        <v>2496.2666666666669</v>
      </c>
      <c r="G21" s="282">
        <v>2463.5333333333338</v>
      </c>
      <c r="H21" s="282">
        <v>2417.2666666666669</v>
      </c>
      <c r="I21" s="282">
        <v>2384.5333333333338</v>
      </c>
      <c r="J21" s="282">
        <v>2542.5333333333338</v>
      </c>
      <c r="K21" s="282">
        <v>2575.2666666666664</v>
      </c>
      <c r="L21" s="282">
        <v>2621.5333333333338</v>
      </c>
      <c r="M21" s="283">
        <v>2529</v>
      </c>
      <c r="N21" s="283">
        <v>2450</v>
      </c>
      <c r="O21" s="283">
        <v>9399900</v>
      </c>
      <c r="P21" s="284">
        <v>-1.7805084480110343E-2</v>
      </c>
    </row>
    <row r="22" spans="1:16" ht="12.75" customHeight="1">
      <c r="A22" s="274">
        <v>12</v>
      </c>
      <c r="B22" s="288" t="s">
        <v>45</v>
      </c>
      <c r="C22" s="280" t="s">
        <v>52</v>
      </c>
      <c r="D22" s="281">
        <v>45225</v>
      </c>
      <c r="E22" s="280">
        <v>821.45</v>
      </c>
      <c r="F22" s="280">
        <v>815.48333333333346</v>
      </c>
      <c r="G22" s="282">
        <v>805.8666666666669</v>
      </c>
      <c r="H22" s="282">
        <v>790.28333333333342</v>
      </c>
      <c r="I22" s="282">
        <v>780.66666666666686</v>
      </c>
      <c r="J22" s="282">
        <v>831.06666666666695</v>
      </c>
      <c r="K22" s="282">
        <v>840.68333333333351</v>
      </c>
      <c r="L22" s="282">
        <v>856.26666666666699</v>
      </c>
      <c r="M22" s="283">
        <v>825.1</v>
      </c>
      <c r="N22" s="283">
        <v>799.9</v>
      </c>
      <c r="O22" s="283">
        <v>53519200</v>
      </c>
      <c r="P22" s="284">
        <v>-2.5222206032347368E-2</v>
      </c>
    </row>
    <row r="23" spans="1:16" ht="12.75" customHeight="1">
      <c r="A23" s="274">
        <v>13</v>
      </c>
      <c r="B23" s="288" t="s">
        <v>43</v>
      </c>
      <c r="C23" s="280" t="s">
        <v>53</v>
      </c>
      <c r="D23" s="281">
        <v>45225</v>
      </c>
      <c r="E23" s="280">
        <v>3596.35</v>
      </c>
      <c r="F23" s="280">
        <v>3577.7333333333336</v>
      </c>
      <c r="G23" s="282">
        <v>3553.6166666666672</v>
      </c>
      <c r="H23" s="282">
        <v>3510.8833333333337</v>
      </c>
      <c r="I23" s="282">
        <v>3486.7666666666673</v>
      </c>
      <c r="J23" s="282">
        <v>3620.4666666666672</v>
      </c>
      <c r="K23" s="282">
        <v>3644.5833333333339</v>
      </c>
      <c r="L23" s="282">
        <v>3687.3166666666671</v>
      </c>
      <c r="M23" s="283">
        <v>3601.85</v>
      </c>
      <c r="N23" s="283">
        <v>3535</v>
      </c>
      <c r="O23" s="283">
        <v>794000</v>
      </c>
      <c r="P23" s="284">
        <v>-4.8189882522176937E-2</v>
      </c>
    </row>
    <row r="24" spans="1:16" ht="12.75" customHeight="1">
      <c r="A24" s="274">
        <v>14</v>
      </c>
      <c r="B24" s="288" t="s">
        <v>49</v>
      </c>
      <c r="C24" s="280" t="s">
        <v>54</v>
      </c>
      <c r="D24" s="281">
        <v>45225</v>
      </c>
      <c r="E24" s="280">
        <v>437.8</v>
      </c>
      <c r="F24" s="280">
        <v>436</v>
      </c>
      <c r="G24" s="282">
        <v>432.25</v>
      </c>
      <c r="H24" s="282">
        <v>426.7</v>
      </c>
      <c r="I24" s="282">
        <v>422.95</v>
      </c>
      <c r="J24" s="282">
        <v>441.55</v>
      </c>
      <c r="K24" s="282">
        <v>445.3</v>
      </c>
      <c r="L24" s="282">
        <v>450.85</v>
      </c>
      <c r="M24" s="283">
        <v>439.75</v>
      </c>
      <c r="N24" s="283">
        <v>430.45</v>
      </c>
      <c r="O24" s="283">
        <v>62393400</v>
      </c>
      <c r="P24" s="284">
        <v>-1.4023210831721471E-2</v>
      </c>
    </row>
    <row r="25" spans="1:16" ht="12.75" customHeight="1">
      <c r="A25" s="274">
        <v>15</v>
      </c>
      <c r="B25" s="288" t="s">
        <v>45</v>
      </c>
      <c r="C25" s="280" t="s">
        <v>55</v>
      </c>
      <c r="D25" s="281">
        <v>45225</v>
      </c>
      <c r="E25" s="280">
        <v>5089.2</v>
      </c>
      <c r="F25" s="280">
        <v>5082.7833333333328</v>
      </c>
      <c r="G25" s="282">
        <v>5061.4166666666661</v>
      </c>
      <c r="H25" s="282">
        <v>5033.6333333333332</v>
      </c>
      <c r="I25" s="282">
        <v>5012.2666666666664</v>
      </c>
      <c r="J25" s="282">
        <v>5110.5666666666657</v>
      </c>
      <c r="K25" s="282">
        <v>5131.9333333333325</v>
      </c>
      <c r="L25" s="282">
        <v>5159.7166666666653</v>
      </c>
      <c r="M25" s="283">
        <v>5104.1499999999996</v>
      </c>
      <c r="N25" s="283">
        <v>5055</v>
      </c>
      <c r="O25" s="283">
        <v>2383500</v>
      </c>
      <c r="P25" s="284">
        <v>1.1296738265712012E-2</v>
      </c>
    </row>
    <row r="26" spans="1:16" ht="12.75" customHeight="1">
      <c r="A26" s="274">
        <v>16</v>
      </c>
      <c r="B26" s="288" t="s">
        <v>56</v>
      </c>
      <c r="C26" s="280" t="s">
        <v>57</v>
      </c>
      <c r="D26" s="281">
        <v>45225</v>
      </c>
      <c r="E26" s="280">
        <v>376.5</v>
      </c>
      <c r="F26" s="280">
        <v>376.31666666666666</v>
      </c>
      <c r="G26" s="282">
        <v>373.23333333333335</v>
      </c>
      <c r="H26" s="282">
        <v>369.9666666666667</v>
      </c>
      <c r="I26" s="282">
        <v>366.88333333333338</v>
      </c>
      <c r="J26" s="282">
        <v>379.58333333333331</v>
      </c>
      <c r="K26" s="282">
        <v>382.66666666666669</v>
      </c>
      <c r="L26" s="282">
        <v>385.93333333333328</v>
      </c>
      <c r="M26" s="283">
        <v>379.4</v>
      </c>
      <c r="N26" s="283">
        <v>373.05</v>
      </c>
      <c r="O26" s="283">
        <v>10546800</v>
      </c>
      <c r="P26" s="284">
        <v>-9.2622165442350687E-3</v>
      </c>
    </row>
    <row r="27" spans="1:16" ht="12.75" customHeight="1">
      <c r="A27" s="274">
        <v>17</v>
      </c>
      <c r="B27" s="288" t="s">
        <v>56</v>
      </c>
      <c r="C27" s="280" t="s">
        <v>58</v>
      </c>
      <c r="D27" s="281">
        <v>45225</v>
      </c>
      <c r="E27" s="280">
        <v>173.85</v>
      </c>
      <c r="F27" s="280">
        <v>173.93333333333331</v>
      </c>
      <c r="G27" s="282">
        <v>172.56666666666661</v>
      </c>
      <c r="H27" s="282">
        <v>171.2833333333333</v>
      </c>
      <c r="I27" s="282">
        <v>169.9166666666666</v>
      </c>
      <c r="J27" s="282">
        <v>175.21666666666661</v>
      </c>
      <c r="K27" s="282">
        <v>176.58333333333334</v>
      </c>
      <c r="L27" s="282">
        <v>177.86666666666662</v>
      </c>
      <c r="M27" s="283">
        <v>175.3</v>
      </c>
      <c r="N27" s="283">
        <v>172.65</v>
      </c>
      <c r="O27" s="283">
        <v>79890000</v>
      </c>
      <c r="P27" s="284">
        <v>-2.4065477644759345E-2</v>
      </c>
    </row>
    <row r="28" spans="1:16" ht="12.75" customHeight="1">
      <c r="A28" s="274">
        <v>18</v>
      </c>
      <c r="B28" s="288" t="s">
        <v>59</v>
      </c>
      <c r="C28" s="280" t="s">
        <v>60</v>
      </c>
      <c r="D28" s="281">
        <v>45225</v>
      </c>
      <c r="E28" s="280">
        <v>3165.95</v>
      </c>
      <c r="F28" s="280">
        <v>3165.1333333333332</v>
      </c>
      <c r="G28" s="282">
        <v>3155.0166666666664</v>
      </c>
      <c r="H28" s="282">
        <v>3144.083333333333</v>
      </c>
      <c r="I28" s="282">
        <v>3133.9666666666662</v>
      </c>
      <c r="J28" s="282">
        <v>3176.0666666666666</v>
      </c>
      <c r="K28" s="282">
        <v>3186.1833333333334</v>
      </c>
      <c r="L28" s="282">
        <v>3197.1166666666668</v>
      </c>
      <c r="M28" s="283">
        <v>3175.25</v>
      </c>
      <c r="N28" s="283">
        <v>3154.2</v>
      </c>
      <c r="O28" s="283">
        <v>5903400</v>
      </c>
      <c r="P28" s="284">
        <v>9.3007351684048552E-3</v>
      </c>
    </row>
    <row r="29" spans="1:16" ht="12.75" customHeight="1">
      <c r="A29" s="274">
        <v>19</v>
      </c>
      <c r="B29" s="288" t="s">
        <v>45</v>
      </c>
      <c r="C29" s="280" t="s">
        <v>61</v>
      </c>
      <c r="D29" s="281">
        <v>45225</v>
      </c>
      <c r="E29" s="280">
        <v>1918.25</v>
      </c>
      <c r="F29" s="280">
        <v>1902.8500000000001</v>
      </c>
      <c r="G29" s="282">
        <v>1884.7000000000003</v>
      </c>
      <c r="H29" s="282">
        <v>1851.15</v>
      </c>
      <c r="I29" s="282">
        <v>1833.0000000000002</v>
      </c>
      <c r="J29" s="282">
        <v>1936.4000000000003</v>
      </c>
      <c r="K29" s="282">
        <v>1954.5500000000004</v>
      </c>
      <c r="L29" s="282">
        <v>1988.1000000000004</v>
      </c>
      <c r="M29" s="283">
        <v>1921</v>
      </c>
      <c r="N29" s="283">
        <v>1869.3</v>
      </c>
      <c r="O29" s="283">
        <v>3066652</v>
      </c>
      <c r="P29" s="284">
        <v>-2.9275092936802975E-2</v>
      </c>
    </row>
    <row r="30" spans="1:16" ht="12.75" customHeight="1">
      <c r="A30" s="274">
        <v>20</v>
      </c>
      <c r="B30" s="288" t="s">
        <v>45</v>
      </c>
      <c r="C30" s="285" t="s">
        <v>62</v>
      </c>
      <c r="D30" s="281">
        <v>45225</v>
      </c>
      <c r="E30" s="280">
        <v>6884.2</v>
      </c>
      <c r="F30" s="280">
        <v>6876.416666666667</v>
      </c>
      <c r="G30" s="282">
        <v>6837.7833333333338</v>
      </c>
      <c r="H30" s="282">
        <v>6791.3666666666668</v>
      </c>
      <c r="I30" s="282">
        <v>6752.7333333333336</v>
      </c>
      <c r="J30" s="282">
        <v>6922.8333333333339</v>
      </c>
      <c r="K30" s="282">
        <v>6961.4666666666672</v>
      </c>
      <c r="L30" s="282">
        <v>7007.8833333333341</v>
      </c>
      <c r="M30" s="283">
        <v>6915.05</v>
      </c>
      <c r="N30" s="283">
        <v>6830</v>
      </c>
      <c r="O30" s="283">
        <v>488625</v>
      </c>
      <c r="P30" s="284">
        <v>5.9349593495934959E-2</v>
      </c>
    </row>
    <row r="31" spans="1:16" ht="12.75" customHeight="1">
      <c r="A31" s="274">
        <v>21</v>
      </c>
      <c r="B31" s="288" t="s">
        <v>63</v>
      </c>
      <c r="C31" s="280" t="s">
        <v>64</v>
      </c>
      <c r="D31" s="281">
        <v>45225</v>
      </c>
      <c r="E31" s="280">
        <v>715.4</v>
      </c>
      <c r="F31" s="280">
        <v>713.88333333333333</v>
      </c>
      <c r="G31" s="282">
        <v>710.61666666666667</v>
      </c>
      <c r="H31" s="282">
        <v>705.83333333333337</v>
      </c>
      <c r="I31" s="282">
        <v>702.56666666666672</v>
      </c>
      <c r="J31" s="282">
        <v>718.66666666666663</v>
      </c>
      <c r="K31" s="282">
        <v>721.93333333333328</v>
      </c>
      <c r="L31" s="282">
        <v>726.71666666666658</v>
      </c>
      <c r="M31" s="283">
        <v>717.15</v>
      </c>
      <c r="N31" s="283">
        <v>709.1</v>
      </c>
      <c r="O31" s="283">
        <v>14100000</v>
      </c>
      <c r="P31" s="284">
        <v>-2.4288976541415819E-2</v>
      </c>
    </row>
    <row r="32" spans="1:16" ht="12.75" customHeight="1">
      <c r="A32" s="274">
        <v>22</v>
      </c>
      <c r="B32" s="288" t="s">
        <v>43</v>
      </c>
      <c r="C32" s="280" t="s">
        <v>65</v>
      </c>
      <c r="D32" s="281">
        <v>45225</v>
      </c>
      <c r="E32" s="280">
        <v>905.25</v>
      </c>
      <c r="F32" s="280">
        <v>909.88333333333333</v>
      </c>
      <c r="G32" s="282">
        <v>897.86666666666667</v>
      </c>
      <c r="H32" s="282">
        <v>890.48333333333335</v>
      </c>
      <c r="I32" s="282">
        <v>878.4666666666667</v>
      </c>
      <c r="J32" s="282">
        <v>917.26666666666665</v>
      </c>
      <c r="K32" s="282">
        <v>929.2833333333333</v>
      </c>
      <c r="L32" s="282">
        <v>936.66666666666663</v>
      </c>
      <c r="M32" s="283">
        <v>921.9</v>
      </c>
      <c r="N32" s="283">
        <v>902.5</v>
      </c>
      <c r="O32" s="283">
        <v>16629800</v>
      </c>
      <c r="P32" s="284">
        <v>1.9007818819088702E-2</v>
      </c>
    </row>
    <row r="33" spans="1:16" ht="12.75" customHeight="1">
      <c r="A33" s="274">
        <v>23</v>
      </c>
      <c r="B33" s="288" t="s">
        <v>63</v>
      </c>
      <c r="C33" s="280" t="s">
        <v>66</v>
      </c>
      <c r="D33" s="281">
        <v>45225</v>
      </c>
      <c r="E33" s="280">
        <v>1014</v>
      </c>
      <c r="F33" s="280">
        <v>1010.5666666666666</v>
      </c>
      <c r="G33" s="282">
        <v>1004.3833333333332</v>
      </c>
      <c r="H33" s="282">
        <v>994.76666666666665</v>
      </c>
      <c r="I33" s="282">
        <v>988.58333333333326</v>
      </c>
      <c r="J33" s="282">
        <v>1020.1833333333332</v>
      </c>
      <c r="K33" s="282">
        <v>1026.3666666666666</v>
      </c>
      <c r="L33" s="282">
        <v>1035.9833333333331</v>
      </c>
      <c r="M33" s="283">
        <v>1016.75</v>
      </c>
      <c r="N33" s="283">
        <v>1000.95</v>
      </c>
      <c r="O33" s="283">
        <v>50759375</v>
      </c>
      <c r="P33" s="284">
        <v>-1.5277356774780237E-2</v>
      </c>
    </row>
    <row r="34" spans="1:16" ht="12.75" customHeight="1">
      <c r="A34" s="274">
        <v>24</v>
      </c>
      <c r="B34" s="288" t="s">
        <v>56</v>
      </c>
      <c r="C34" s="280" t="s">
        <v>67</v>
      </c>
      <c r="D34" s="281">
        <v>45225</v>
      </c>
      <c r="E34" s="280">
        <v>5060.7</v>
      </c>
      <c r="F34" s="280">
        <v>5055.1833333333334</v>
      </c>
      <c r="G34" s="282">
        <v>5030.916666666667</v>
      </c>
      <c r="H34" s="282">
        <v>5001.1333333333332</v>
      </c>
      <c r="I34" s="282">
        <v>4976.8666666666668</v>
      </c>
      <c r="J34" s="282">
        <v>5084.9666666666672</v>
      </c>
      <c r="K34" s="282">
        <v>5109.2333333333336</v>
      </c>
      <c r="L34" s="282">
        <v>5139.0166666666673</v>
      </c>
      <c r="M34" s="283">
        <v>5079.45</v>
      </c>
      <c r="N34" s="283">
        <v>5025.3999999999996</v>
      </c>
      <c r="O34" s="283">
        <v>2234000</v>
      </c>
      <c r="P34" s="284">
        <v>3.9321424559038308E-3</v>
      </c>
    </row>
    <row r="35" spans="1:16" ht="12.75" customHeight="1">
      <c r="A35" s="274">
        <v>25</v>
      </c>
      <c r="B35" s="288" t="s">
        <v>68</v>
      </c>
      <c r="C35" s="280" t="s">
        <v>69</v>
      </c>
      <c r="D35" s="281">
        <v>45225</v>
      </c>
      <c r="E35" s="280">
        <v>1638.75</v>
      </c>
      <c r="F35" s="280">
        <v>1635.4166666666667</v>
      </c>
      <c r="G35" s="282">
        <v>1624.8333333333335</v>
      </c>
      <c r="H35" s="282">
        <v>1610.9166666666667</v>
      </c>
      <c r="I35" s="282">
        <v>1600.3333333333335</v>
      </c>
      <c r="J35" s="282">
        <v>1649.3333333333335</v>
      </c>
      <c r="K35" s="282">
        <v>1659.916666666667</v>
      </c>
      <c r="L35" s="282">
        <v>1673.8333333333335</v>
      </c>
      <c r="M35" s="283">
        <v>1646</v>
      </c>
      <c r="N35" s="283">
        <v>1621.5</v>
      </c>
      <c r="O35" s="283">
        <v>10341000</v>
      </c>
      <c r="P35" s="284">
        <v>-3.5264483627204031E-2</v>
      </c>
    </row>
    <row r="36" spans="1:16" ht="12.75" customHeight="1">
      <c r="A36" s="274">
        <v>26</v>
      </c>
      <c r="B36" s="288" t="s">
        <v>68</v>
      </c>
      <c r="C36" s="280" t="s">
        <v>70</v>
      </c>
      <c r="D36" s="281">
        <v>45225</v>
      </c>
      <c r="E36" s="280">
        <v>8118.25</v>
      </c>
      <c r="F36" s="280">
        <v>8101.9333333333334</v>
      </c>
      <c r="G36" s="282">
        <v>8056.3166666666666</v>
      </c>
      <c r="H36" s="282">
        <v>7994.3833333333332</v>
      </c>
      <c r="I36" s="282">
        <v>7948.7666666666664</v>
      </c>
      <c r="J36" s="282">
        <v>8163.8666666666668</v>
      </c>
      <c r="K36" s="282">
        <v>8209.4833333333336</v>
      </c>
      <c r="L36" s="282">
        <v>8271.4166666666679</v>
      </c>
      <c r="M36" s="283">
        <v>8147.55</v>
      </c>
      <c r="N36" s="283">
        <v>8040</v>
      </c>
      <c r="O36" s="283">
        <v>4231875</v>
      </c>
      <c r="P36" s="284">
        <v>4.53978992344668E-3</v>
      </c>
    </row>
    <row r="37" spans="1:16" ht="12.75" customHeight="1">
      <c r="A37" s="274">
        <v>27</v>
      </c>
      <c r="B37" s="288" t="s">
        <v>56</v>
      </c>
      <c r="C37" s="280" t="s">
        <v>71</v>
      </c>
      <c r="D37" s="281">
        <v>45225</v>
      </c>
      <c r="E37" s="280">
        <v>2572.4499999999998</v>
      </c>
      <c r="F37" s="280">
        <v>2564.2666666666669</v>
      </c>
      <c r="G37" s="282">
        <v>2545.6333333333337</v>
      </c>
      <c r="H37" s="282">
        <v>2518.8166666666666</v>
      </c>
      <c r="I37" s="282">
        <v>2500.1833333333334</v>
      </c>
      <c r="J37" s="282">
        <v>2591.0833333333339</v>
      </c>
      <c r="K37" s="282">
        <v>2609.7166666666672</v>
      </c>
      <c r="L37" s="282">
        <v>2636.5333333333342</v>
      </c>
      <c r="M37" s="283">
        <v>2582.9</v>
      </c>
      <c r="N37" s="283">
        <v>2537.4499999999998</v>
      </c>
      <c r="O37" s="283">
        <v>1996200</v>
      </c>
      <c r="P37" s="284">
        <v>-4.3393685470597037E-3</v>
      </c>
    </row>
    <row r="38" spans="1:16" ht="12.75" customHeight="1">
      <c r="A38" s="274">
        <v>28</v>
      </c>
      <c r="B38" s="288" t="s">
        <v>45</v>
      </c>
      <c r="C38" s="286" t="s">
        <v>72</v>
      </c>
      <c r="D38" s="281">
        <v>45225</v>
      </c>
      <c r="E38" s="280">
        <v>426.9</v>
      </c>
      <c r="F38" s="280">
        <v>427.9666666666667</v>
      </c>
      <c r="G38" s="282">
        <v>424.63333333333338</v>
      </c>
      <c r="H38" s="282">
        <v>422.36666666666667</v>
      </c>
      <c r="I38" s="282">
        <v>419.03333333333336</v>
      </c>
      <c r="J38" s="282">
        <v>430.23333333333341</v>
      </c>
      <c r="K38" s="282">
        <v>433.56666666666666</v>
      </c>
      <c r="L38" s="282">
        <v>435.83333333333343</v>
      </c>
      <c r="M38" s="283">
        <v>431.3</v>
      </c>
      <c r="N38" s="283">
        <v>425.7</v>
      </c>
      <c r="O38" s="283">
        <v>11251200</v>
      </c>
      <c r="P38" s="284">
        <v>2.2836363636363637E-2</v>
      </c>
    </row>
    <row r="39" spans="1:16" ht="12.75" customHeight="1">
      <c r="A39" s="274">
        <v>29</v>
      </c>
      <c r="B39" s="288" t="s">
        <v>63</v>
      </c>
      <c r="C39" s="280" t="s">
        <v>73</v>
      </c>
      <c r="D39" s="281">
        <v>45225</v>
      </c>
      <c r="E39" s="280">
        <v>252.35</v>
      </c>
      <c r="F39" s="280">
        <v>250.7833333333333</v>
      </c>
      <c r="G39" s="282">
        <v>248.76666666666659</v>
      </c>
      <c r="H39" s="282">
        <v>245.18333333333328</v>
      </c>
      <c r="I39" s="282">
        <v>243.16666666666657</v>
      </c>
      <c r="J39" s="282">
        <v>254.36666666666662</v>
      </c>
      <c r="K39" s="282">
        <v>256.38333333333333</v>
      </c>
      <c r="L39" s="282">
        <v>259.96666666666664</v>
      </c>
      <c r="M39" s="283">
        <v>252.8</v>
      </c>
      <c r="N39" s="283">
        <v>247.2</v>
      </c>
      <c r="O39" s="283">
        <v>64737500</v>
      </c>
      <c r="P39" s="284">
        <v>-1.5511538607763373E-2</v>
      </c>
    </row>
    <row r="40" spans="1:16" ht="12.75" customHeight="1">
      <c r="A40" s="274">
        <v>30</v>
      </c>
      <c r="B40" s="288" t="s">
        <v>63</v>
      </c>
      <c r="C40" s="280" t="s">
        <v>74</v>
      </c>
      <c r="D40" s="281">
        <v>45225</v>
      </c>
      <c r="E40" s="280">
        <v>215.1</v>
      </c>
      <c r="F40" s="280">
        <v>214.26666666666665</v>
      </c>
      <c r="G40" s="282">
        <v>213.18333333333331</v>
      </c>
      <c r="H40" s="282">
        <v>211.26666666666665</v>
      </c>
      <c r="I40" s="282">
        <v>210.18333333333331</v>
      </c>
      <c r="J40" s="282">
        <v>216.18333333333331</v>
      </c>
      <c r="K40" s="282">
        <v>217.26666666666668</v>
      </c>
      <c r="L40" s="282">
        <v>219.18333333333331</v>
      </c>
      <c r="M40" s="283">
        <v>215.35</v>
      </c>
      <c r="N40" s="283">
        <v>212.35</v>
      </c>
      <c r="O40" s="283">
        <v>115262550</v>
      </c>
      <c r="P40" s="284">
        <v>1.629958219425388E-2</v>
      </c>
    </row>
    <row r="41" spans="1:16" ht="12.75" customHeight="1">
      <c r="A41" s="274">
        <v>31</v>
      </c>
      <c r="B41" s="288" t="s">
        <v>59</v>
      </c>
      <c r="C41" s="280" t="s">
        <v>75</v>
      </c>
      <c r="D41" s="281">
        <v>45225</v>
      </c>
      <c r="E41" s="280">
        <v>1643.35</v>
      </c>
      <c r="F41" s="280">
        <v>1637.8</v>
      </c>
      <c r="G41" s="282">
        <v>1628.1499999999999</v>
      </c>
      <c r="H41" s="282">
        <v>1612.9499999999998</v>
      </c>
      <c r="I41" s="282">
        <v>1603.2999999999997</v>
      </c>
      <c r="J41" s="282">
        <v>1653</v>
      </c>
      <c r="K41" s="282">
        <v>1662.65</v>
      </c>
      <c r="L41" s="282">
        <v>1677.8500000000001</v>
      </c>
      <c r="M41" s="283">
        <v>1647.45</v>
      </c>
      <c r="N41" s="283">
        <v>1622.6</v>
      </c>
      <c r="O41" s="283">
        <v>1359000</v>
      </c>
      <c r="P41" s="284">
        <v>-4.3956043956043956E-3</v>
      </c>
    </row>
    <row r="42" spans="1:16" ht="12.75" customHeight="1">
      <c r="A42" s="274">
        <v>32</v>
      </c>
      <c r="B42" s="288" t="s">
        <v>41</v>
      </c>
      <c r="C42" s="280" t="s">
        <v>76</v>
      </c>
      <c r="D42" s="281">
        <v>45225</v>
      </c>
      <c r="E42" s="280">
        <v>140.55000000000001</v>
      </c>
      <c r="F42" s="280">
        <v>139.68333333333334</v>
      </c>
      <c r="G42" s="282">
        <v>137.86666666666667</v>
      </c>
      <c r="H42" s="282">
        <v>135.18333333333334</v>
      </c>
      <c r="I42" s="282">
        <v>133.36666666666667</v>
      </c>
      <c r="J42" s="282">
        <v>142.36666666666667</v>
      </c>
      <c r="K42" s="282">
        <v>144.18333333333334</v>
      </c>
      <c r="L42" s="282">
        <v>146.86666666666667</v>
      </c>
      <c r="M42" s="283">
        <v>141.5</v>
      </c>
      <c r="N42" s="283">
        <v>137</v>
      </c>
      <c r="O42" s="283">
        <v>66045900</v>
      </c>
      <c r="P42" s="284">
        <v>-1.37884075240446E-2</v>
      </c>
    </row>
    <row r="43" spans="1:16" ht="12.75" customHeight="1">
      <c r="A43" s="274">
        <v>33</v>
      </c>
      <c r="B43" s="288" t="s">
        <v>59</v>
      </c>
      <c r="C43" s="280" t="s">
        <v>77</v>
      </c>
      <c r="D43" s="281">
        <v>45225</v>
      </c>
      <c r="E43" s="280">
        <v>563.25</v>
      </c>
      <c r="F43" s="280">
        <v>564.15</v>
      </c>
      <c r="G43" s="282">
        <v>559.54999999999995</v>
      </c>
      <c r="H43" s="282">
        <v>555.85</v>
      </c>
      <c r="I43" s="282">
        <v>551.25</v>
      </c>
      <c r="J43" s="282">
        <v>567.84999999999991</v>
      </c>
      <c r="K43" s="282">
        <v>572.45000000000005</v>
      </c>
      <c r="L43" s="282">
        <v>576.14999999999986</v>
      </c>
      <c r="M43" s="283">
        <v>568.75</v>
      </c>
      <c r="N43" s="283">
        <v>560.45000000000005</v>
      </c>
      <c r="O43" s="283">
        <v>12599400</v>
      </c>
      <c r="P43" s="284">
        <v>1.4130896727581811E-2</v>
      </c>
    </row>
    <row r="44" spans="1:16" ht="12.75" customHeight="1">
      <c r="A44" s="274">
        <v>34</v>
      </c>
      <c r="B44" s="288" t="s">
        <v>56</v>
      </c>
      <c r="C44" s="280" t="s">
        <v>78</v>
      </c>
      <c r="D44" s="281">
        <v>45225</v>
      </c>
      <c r="E44" s="280">
        <v>1115.1500000000001</v>
      </c>
      <c r="F44" s="280">
        <v>1108.45</v>
      </c>
      <c r="G44" s="282">
        <v>1097.9000000000001</v>
      </c>
      <c r="H44" s="282">
        <v>1080.6500000000001</v>
      </c>
      <c r="I44" s="282">
        <v>1070.1000000000001</v>
      </c>
      <c r="J44" s="282">
        <v>1125.7</v>
      </c>
      <c r="K44" s="282">
        <v>1136.2499999999998</v>
      </c>
      <c r="L44" s="282">
        <v>1153.5</v>
      </c>
      <c r="M44" s="283">
        <v>1119</v>
      </c>
      <c r="N44" s="283">
        <v>1091.2</v>
      </c>
      <c r="O44" s="283">
        <v>9575000</v>
      </c>
      <c r="P44" s="284">
        <v>3.4799524478547499E-2</v>
      </c>
    </row>
    <row r="45" spans="1:16" ht="12.75" customHeight="1">
      <c r="A45" s="274">
        <v>35</v>
      </c>
      <c r="B45" s="288" t="s">
        <v>79</v>
      </c>
      <c r="C45" s="280" t="s">
        <v>80</v>
      </c>
      <c r="D45" s="281">
        <v>45225</v>
      </c>
      <c r="E45" s="280">
        <v>948</v>
      </c>
      <c r="F45" s="280">
        <v>941.48333333333323</v>
      </c>
      <c r="G45" s="282">
        <v>930.46666666666647</v>
      </c>
      <c r="H45" s="282">
        <v>912.93333333333328</v>
      </c>
      <c r="I45" s="282">
        <v>901.91666666666652</v>
      </c>
      <c r="J45" s="282">
        <v>959.01666666666642</v>
      </c>
      <c r="K45" s="282">
        <v>970.03333333333308</v>
      </c>
      <c r="L45" s="282">
        <v>987.56666666666638</v>
      </c>
      <c r="M45" s="283">
        <v>952.5</v>
      </c>
      <c r="N45" s="283">
        <v>923.95</v>
      </c>
      <c r="O45" s="283">
        <v>38586150</v>
      </c>
      <c r="P45" s="284">
        <v>7.6460298950492944E-2</v>
      </c>
    </row>
    <row r="46" spans="1:16" ht="12.75" customHeight="1">
      <c r="A46" s="274">
        <v>36</v>
      </c>
      <c r="B46" s="288" t="s">
        <v>41</v>
      </c>
      <c r="C46" s="280" t="s">
        <v>81</v>
      </c>
      <c r="D46" s="281">
        <v>45225</v>
      </c>
      <c r="E46" s="280">
        <v>131.80000000000001</v>
      </c>
      <c r="F46" s="280">
        <v>130.43333333333334</v>
      </c>
      <c r="G46" s="282">
        <v>128.81666666666666</v>
      </c>
      <c r="H46" s="282">
        <v>125.83333333333333</v>
      </c>
      <c r="I46" s="282">
        <v>124.21666666666665</v>
      </c>
      <c r="J46" s="282">
        <v>133.41666666666669</v>
      </c>
      <c r="K46" s="282">
        <v>135.03333333333336</v>
      </c>
      <c r="L46" s="282">
        <v>138.01666666666668</v>
      </c>
      <c r="M46" s="283">
        <v>132.05000000000001</v>
      </c>
      <c r="N46" s="283">
        <v>127.45</v>
      </c>
      <c r="O46" s="283">
        <v>107446500</v>
      </c>
      <c r="P46" s="284">
        <v>-4.5072788353863379E-2</v>
      </c>
    </row>
    <row r="47" spans="1:16" ht="12.75" customHeight="1">
      <c r="A47" s="274">
        <v>37</v>
      </c>
      <c r="B47" s="288" t="s">
        <v>43</v>
      </c>
      <c r="C47" s="280" t="s">
        <v>82</v>
      </c>
      <c r="D47" s="281">
        <v>45225</v>
      </c>
      <c r="E47" s="280">
        <v>259</v>
      </c>
      <c r="F47" s="280">
        <v>259.5</v>
      </c>
      <c r="G47" s="282">
        <v>256.25</v>
      </c>
      <c r="H47" s="282">
        <v>253.5</v>
      </c>
      <c r="I47" s="282">
        <v>250.25</v>
      </c>
      <c r="J47" s="282">
        <v>262.25</v>
      </c>
      <c r="K47" s="282">
        <v>265.5</v>
      </c>
      <c r="L47" s="282">
        <v>268.25</v>
      </c>
      <c r="M47" s="283">
        <v>262.75</v>
      </c>
      <c r="N47" s="283">
        <v>256.75</v>
      </c>
      <c r="O47" s="283">
        <v>29905000</v>
      </c>
      <c r="P47" s="284">
        <v>4.8378615249780897E-2</v>
      </c>
    </row>
    <row r="48" spans="1:16" ht="12.75" customHeight="1">
      <c r="A48" s="274">
        <v>38</v>
      </c>
      <c r="B48" s="288" t="s">
        <v>56</v>
      </c>
      <c r="C48" s="280" t="s">
        <v>83</v>
      </c>
      <c r="D48" s="281">
        <v>45225</v>
      </c>
      <c r="E48" s="280">
        <v>19745.349999999999</v>
      </c>
      <c r="F48" s="280">
        <v>19569.600000000002</v>
      </c>
      <c r="G48" s="282">
        <v>19355.250000000004</v>
      </c>
      <c r="H48" s="282">
        <v>18965.150000000001</v>
      </c>
      <c r="I48" s="282">
        <v>18750.800000000003</v>
      </c>
      <c r="J48" s="282">
        <v>19959.700000000004</v>
      </c>
      <c r="K48" s="282">
        <v>20174.050000000003</v>
      </c>
      <c r="L48" s="282">
        <v>20564.150000000005</v>
      </c>
      <c r="M48" s="283">
        <v>19783.95</v>
      </c>
      <c r="N48" s="283">
        <v>19179.5</v>
      </c>
      <c r="O48" s="283">
        <v>110950</v>
      </c>
      <c r="P48" s="284">
        <v>2.3523985239852399E-2</v>
      </c>
    </row>
    <row r="49" spans="1:16" ht="12.75" customHeight="1">
      <c r="A49" s="274">
        <v>39</v>
      </c>
      <c r="B49" s="288" t="s">
        <v>84</v>
      </c>
      <c r="C49" s="280" t="s">
        <v>85</v>
      </c>
      <c r="D49" s="281">
        <v>45225</v>
      </c>
      <c r="E49" s="280">
        <v>341.95</v>
      </c>
      <c r="F49" s="280">
        <v>342.08333333333331</v>
      </c>
      <c r="G49" s="282">
        <v>340.51666666666665</v>
      </c>
      <c r="H49" s="282">
        <v>339.08333333333331</v>
      </c>
      <c r="I49" s="282">
        <v>337.51666666666665</v>
      </c>
      <c r="J49" s="282">
        <v>343.51666666666665</v>
      </c>
      <c r="K49" s="282">
        <v>345.08333333333337</v>
      </c>
      <c r="L49" s="282">
        <v>346.51666666666665</v>
      </c>
      <c r="M49" s="283">
        <v>343.65</v>
      </c>
      <c r="N49" s="283">
        <v>340.65</v>
      </c>
      <c r="O49" s="283">
        <v>28517400</v>
      </c>
      <c r="P49" s="284">
        <v>1.1944302503832396E-2</v>
      </c>
    </row>
    <row r="50" spans="1:16" ht="12.75" customHeight="1">
      <c r="A50" s="274">
        <v>40</v>
      </c>
      <c r="B50" s="288" t="s">
        <v>59</v>
      </c>
      <c r="C50" s="280" t="s">
        <v>86</v>
      </c>
      <c r="D50" s="281">
        <v>45225</v>
      </c>
      <c r="E50" s="280">
        <v>4543.3500000000004</v>
      </c>
      <c r="F50" s="280">
        <v>4540.6499999999996</v>
      </c>
      <c r="G50" s="282">
        <v>4526.3499999999995</v>
      </c>
      <c r="H50" s="282">
        <v>4509.3499999999995</v>
      </c>
      <c r="I50" s="282">
        <v>4495.0499999999993</v>
      </c>
      <c r="J50" s="282">
        <v>4557.6499999999996</v>
      </c>
      <c r="K50" s="282">
        <v>4571.9499999999989</v>
      </c>
      <c r="L50" s="282">
        <v>4588.95</v>
      </c>
      <c r="M50" s="283">
        <v>4554.95</v>
      </c>
      <c r="N50" s="283">
        <v>4523.6499999999996</v>
      </c>
      <c r="O50" s="283">
        <v>1920000</v>
      </c>
      <c r="P50" s="284">
        <v>1.2765059605443612E-2</v>
      </c>
    </row>
    <row r="51" spans="1:16" ht="12.75" customHeight="1">
      <c r="A51" s="274">
        <v>41</v>
      </c>
      <c r="B51" s="288" t="s">
        <v>87</v>
      </c>
      <c r="C51" s="285" t="s">
        <v>88</v>
      </c>
      <c r="D51" s="281">
        <v>45225</v>
      </c>
      <c r="E51" s="280">
        <v>541.5</v>
      </c>
      <c r="F51" s="280">
        <v>534.65</v>
      </c>
      <c r="G51" s="282">
        <v>523.75</v>
      </c>
      <c r="H51" s="282">
        <v>506</v>
      </c>
      <c r="I51" s="282">
        <v>495.1</v>
      </c>
      <c r="J51" s="282">
        <v>552.4</v>
      </c>
      <c r="K51" s="282">
        <v>563.29999999999984</v>
      </c>
      <c r="L51" s="282">
        <v>581.04999999999995</v>
      </c>
      <c r="M51" s="283">
        <v>545.54999999999995</v>
      </c>
      <c r="N51" s="283">
        <v>516.9</v>
      </c>
      <c r="O51" s="283">
        <v>9558000</v>
      </c>
      <c r="P51" s="284">
        <v>0.17161068889433684</v>
      </c>
    </row>
    <row r="52" spans="1:16" ht="12.75" customHeight="1">
      <c r="A52" s="274">
        <v>42</v>
      </c>
      <c r="B52" s="288" t="s">
        <v>63</v>
      </c>
      <c r="C52" s="280" t="s">
        <v>89</v>
      </c>
      <c r="D52" s="281">
        <v>45225</v>
      </c>
      <c r="E52" s="280">
        <v>373.15</v>
      </c>
      <c r="F52" s="280">
        <v>371.5333333333333</v>
      </c>
      <c r="G52" s="282">
        <v>369.46666666666658</v>
      </c>
      <c r="H52" s="282">
        <v>365.7833333333333</v>
      </c>
      <c r="I52" s="282">
        <v>363.71666666666658</v>
      </c>
      <c r="J52" s="282">
        <v>375.21666666666658</v>
      </c>
      <c r="K52" s="282">
        <v>377.2833333333333</v>
      </c>
      <c r="L52" s="282">
        <v>380.96666666666658</v>
      </c>
      <c r="M52" s="283">
        <v>373.6</v>
      </c>
      <c r="N52" s="283">
        <v>367.85</v>
      </c>
      <c r="O52" s="283">
        <v>50665500</v>
      </c>
      <c r="P52" s="284">
        <v>1.0337586819576805E-2</v>
      </c>
    </row>
    <row r="53" spans="1:16" ht="12.75" customHeight="1">
      <c r="A53" s="274">
        <v>43</v>
      </c>
      <c r="B53" s="288" t="s">
        <v>68</v>
      </c>
      <c r="C53" s="287" t="s">
        <v>90</v>
      </c>
      <c r="D53" s="281">
        <v>45225</v>
      </c>
      <c r="E53" s="280">
        <v>761.55</v>
      </c>
      <c r="F53" s="280">
        <v>760.08333333333337</v>
      </c>
      <c r="G53" s="282">
        <v>756.66666666666674</v>
      </c>
      <c r="H53" s="282">
        <v>751.78333333333342</v>
      </c>
      <c r="I53" s="282">
        <v>748.36666666666679</v>
      </c>
      <c r="J53" s="282">
        <v>764.9666666666667</v>
      </c>
      <c r="K53" s="282">
        <v>768.38333333333344</v>
      </c>
      <c r="L53" s="282">
        <v>773.26666666666665</v>
      </c>
      <c r="M53" s="283">
        <v>763.5</v>
      </c>
      <c r="N53" s="283">
        <v>755.2</v>
      </c>
      <c r="O53" s="283">
        <v>4121325</v>
      </c>
      <c r="P53" s="284">
        <v>-1.3765748950069996E-2</v>
      </c>
    </row>
    <row r="54" spans="1:16" ht="12.75" customHeight="1">
      <c r="A54" s="274">
        <v>44</v>
      </c>
      <c r="B54" s="288" t="s">
        <v>45</v>
      </c>
      <c r="C54" s="285" t="s">
        <v>91</v>
      </c>
      <c r="D54" s="281">
        <v>45225</v>
      </c>
      <c r="E54" s="280">
        <v>285.45</v>
      </c>
      <c r="F54" s="280">
        <v>282.21666666666664</v>
      </c>
      <c r="G54" s="282">
        <v>277.38333333333327</v>
      </c>
      <c r="H54" s="282">
        <v>269.31666666666661</v>
      </c>
      <c r="I54" s="282">
        <v>264.48333333333323</v>
      </c>
      <c r="J54" s="282">
        <v>290.2833333333333</v>
      </c>
      <c r="K54" s="282">
        <v>295.11666666666667</v>
      </c>
      <c r="L54" s="282">
        <v>303.18333333333334</v>
      </c>
      <c r="M54" s="283">
        <v>287.05</v>
      </c>
      <c r="N54" s="283">
        <v>274.14999999999998</v>
      </c>
      <c r="O54" s="283">
        <v>14662300</v>
      </c>
      <c r="P54" s="284">
        <v>0.13920873929731326</v>
      </c>
    </row>
    <row r="55" spans="1:16" ht="12.75" customHeight="1">
      <c r="A55" s="274">
        <v>45</v>
      </c>
      <c r="B55" s="288" t="s">
        <v>68</v>
      </c>
      <c r="C55" s="280" t="s">
        <v>92</v>
      </c>
      <c r="D55" s="281">
        <v>45225</v>
      </c>
      <c r="E55" s="280">
        <v>1257.05</v>
      </c>
      <c r="F55" s="280">
        <v>1245.9833333333333</v>
      </c>
      <c r="G55" s="282">
        <v>1230.9666666666667</v>
      </c>
      <c r="H55" s="282">
        <v>1204.8833333333334</v>
      </c>
      <c r="I55" s="282">
        <v>1189.8666666666668</v>
      </c>
      <c r="J55" s="282">
        <v>1272.0666666666666</v>
      </c>
      <c r="K55" s="282">
        <v>1287.0833333333335</v>
      </c>
      <c r="L55" s="282">
        <v>1313.1666666666665</v>
      </c>
      <c r="M55" s="283">
        <v>1261</v>
      </c>
      <c r="N55" s="283">
        <v>1219.9000000000001</v>
      </c>
      <c r="O55" s="283">
        <v>13948750</v>
      </c>
      <c r="P55" s="284">
        <v>2.7857656362329261E-3</v>
      </c>
    </row>
    <row r="56" spans="1:16" ht="12.75" customHeight="1">
      <c r="A56" s="274">
        <v>46</v>
      </c>
      <c r="B56" s="288" t="s">
        <v>43</v>
      </c>
      <c r="C56" s="280" t="s">
        <v>93</v>
      </c>
      <c r="D56" s="281">
        <v>45225</v>
      </c>
      <c r="E56" s="280">
        <v>1160.3499999999999</v>
      </c>
      <c r="F56" s="280">
        <v>1160.6499999999999</v>
      </c>
      <c r="G56" s="282">
        <v>1155.2499999999998</v>
      </c>
      <c r="H56" s="282">
        <v>1150.1499999999999</v>
      </c>
      <c r="I56" s="282">
        <v>1144.7499999999998</v>
      </c>
      <c r="J56" s="282">
        <v>1165.7499999999998</v>
      </c>
      <c r="K56" s="282">
        <v>1171.1499999999999</v>
      </c>
      <c r="L56" s="282">
        <v>1176.2499999999998</v>
      </c>
      <c r="M56" s="283">
        <v>1166.05</v>
      </c>
      <c r="N56" s="283">
        <v>1155.55</v>
      </c>
      <c r="O56" s="283">
        <v>9944350</v>
      </c>
      <c r="P56" s="284">
        <v>1.3313021592263876E-2</v>
      </c>
    </row>
    <row r="57" spans="1:16" ht="12.75" customHeight="1">
      <c r="A57" s="274">
        <v>47</v>
      </c>
      <c r="B57" s="288" t="s">
        <v>45</v>
      </c>
      <c r="C57" s="280" t="s">
        <v>94</v>
      </c>
      <c r="D57" s="281">
        <v>45225</v>
      </c>
      <c r="E57" s="280">
        <v>303.75</v>
      </c>
      <c r="F57" s="280">
        <v>299</v>
      </c>
      <c r="G57" s="282">
        <v>293.7</v>
      </c>
      <c r="H57" s="282">
        <v>283.64999999999998</v>
      </c>
      <c r="I57" s="282">
        <v>278.34999999999997</v>
      </c>
      <c r="J57" s="282">
        <v>309.05</v>
      </c>
      <c r="K57" s="282">
        <v>314.34999999999997</v>
      </c>
      <c r="L57" s="282">
        <v>324.40000000000003</v>
      </c>
      <c r="M57" s="283">
        <v>304.3</v>
      </c>
      <c r="N57" s="283">
        <v>288.95</v>
      </c>
      <c r="O57" s="283">
        <v>77758800</v>
      </c>
      <c r="P57" s="284">
        <v>3.5227018564079622E-2</v>
      </c>
    </row>
    <row r="58" spans="1:16" ht="12.75" customHeight="1">
      <c r="A58" s="274">
        <v>48</v>
      </c>
      <c r="B58" s="288" t="s">
        <v>87</v>
      </c>
      <c r="C58" s="280" t="s">
        <v>95</v>
      </c>
      <c r="D58" s="281">
        <v>45225</v>
      </c>
      <c r="E58" s="280">
        <v>5206</v>
      </c>
      <c r="F58" s="280">
        <v>5193</v>
      </c>
      <c r="G58" s="282">
        <v>5149.95</v>
      </c>
      <c r="H58" s="282">
        <v>5093.8999999999996</v>
      </c>
      <c r="I58" s="282">
        <v>5050.8499999999995</v>
      </c>
      <c r="J58" s="282">
        <v>5249.05</v>
      </c>
      <c r="K58" s="282">
        <v>5292.0999999999995</v>
      </c>
      <c r="L58" s="282">
        <v>5348.1500000000005</v>
      </c>
      <c r="M58" s="283">
        <v>5236.05</v>
      </c>
      <c r="N58" s="283">
        <v>5136.95</v>
      </c>
      <c r="O58" s="283">
        <v>1291200</v>
      </c>
      <c r="P58" s="284">
        <v>-4.0142729705619981E-2</v>
      </c>
    </row>
    <row r="59" spans="1:16" ht="12.75" customHeight="1">
      <c r="A59" s="274">
        <v>49</v>
      </c>
      <c r="B59" s="288" t="s">
        <v>59</v>
      </c>
      <c r="C59" s="280" t="s">
        <v>96</v>
      </c>
      <c r="D59" s="281">
        <v>45225</v>
      </c>
      <c r="E59" s="280">
        <v>2017.95</v>
      </c>
      <c r="F59" s="280">
        <v>2009.25</v>
      </c>
      <c r="G59" s="282">
        <v>1986.7</v>
      </c>
      <c r="H59" s="282">
        <v>1955.45</v>
      </c>
      <c r="I59" s="282">
        <v>1932.9</v>
      </c>
      <c r="J59" s="282">
        <v>2040.5</v>
      </c>
      <c r="K59" s="282">
        <v>2063.0500000000002</v>
      </c>
      <c r="L59" s="282">
        <v>2094.3000000000002</v>
      </c>
      <c r="M59" s="283">
        <v>2031.8</v>
      </c>
      <c r="N59" s="283">
        <v>1978</v>
      </c>
      <c r="O59" s="283">
        <v>3254300</v>
      </c>
      <c r="P59" s="284">
        <v>1.0542332355178785E-2</v>
      </c>
    </row>
    <row r="60" spans="1:16" ht="12.75" customHeight="1">
      <c r="A60" s="274">
        <v>50</v>
      </c>
      <c r="B60" s="288" t="s">
        <v>45</v>
      </c>
      <c r="C60" s="280" t="s">
        <v>97</v>
      </c>
      <c r="D60" s="281">
        <v>45225</v>
      </c>
      <c r="E60" s="280">
        <v>708.1</v>
      </c>
      <c r="F60" s="280">
        <v>711.38333333333333</v>
      </c>
      <c r="G60" s="282">
        <v>703.81666666666661</v>
      </c>
      <c r="H60" s="282">
        <v>699.5333333333333</v>
      </c>
      <c r="I60" s="282">
        <v>691.96666666666658</v>
      </c>
      <c r="J60" s="282">
        <v>715.66666666666663</v>
      </c>
      <c r="K60" s="282">
        <v>723.23333333333346</v>
      </c>
      <c r="L60" s="282">
        <v>727.51666666666665</v>
      </c>
      <c r="M60" s="283">
        <v>718.95</v>
      </c>
      <c r="N60" s="283">
        <v>707.1</v>
      </c>
      <c r="O60" s="283">
        <v>5996000</v>
      </c>
      <c r="P60" s="284">
        <v>3.183617277577009E-2</v>
      </c>
    </row>
    <row r="61" spans="1:16" ht="12.75" customHeight="1">
      <c r="A61" s="274">
        <v>51</v>
      </c>
      <c r="B61" s="288" t="s">
        <v>45</v>
      </c>
      <c r="C61" s="287" t="s">
        <v>98</v>
      </c>
      <c r="D61" s="281">
        <v>45225</v>
      </c>
      <c r="E61" s="280">
        <v>1176.3</v>
      </c>
      <c r="F61" s="280">
        <v>1172.55</v>
      </c>
      <c r="G61" s="282">
        <v>1165.75</v>
      </c>
      <c r="H61" s="282">
        <v>1155.2</v>
      </c>
      <c r="I61" s="282">
        <v>1148.4000000000001</v>
      </c>
      <c r="J61" s="282">
        <v>1183.0999999999999</v>
      </c>
      <c r="K61" s="282">
        <v>1189.8999999999996</v>
      </c>
      <c r="L61" s="282">
        <v>1200.4499999999998</v>
      </c>
      <c r="M61" s="283">
        <v>1179.3499999999999</v>
      </c>
      <c r="N61" s="283">
        <v>1162</v>
      </c>
      <c r="O61" s="283">
        <v>1478400</v>
      </c>
      <c r="P61" s="284">
        <v>8.5959885386819486E-3</v>
      </c>
    </row>
    <row r="62" spans="1:16" ht="12.75" customHeight="1">
      <c r="A62" s="274">
        <v>52</v>
      </c>
      <c r="B62" s="288" t="s">
        <v>41</v>
      </c>
      <c r="C62" s="285" t="s">
        <v>99</v>
      </c>
      <c r="D62" s="281">
        <v>45225</v>
      </c>
      <c r="E62" s="280">
        <v>299.10000000000002</v>
      </c>
      <c r="F62" s="280">
        <v>298.65000000000003</v>
      </c>
      <c r="G62" s="282">
        <v>297.20000000000005</v>
      </c>
      <c r="H62" s="282">
        <v>295.3</v>
      </c>
      <c r="I62" s="282">
        <v>293.85000000000002</v>
      </c>
      <c r="J62" s="282">
        <v>300.55000000000007</v>
      </c>
      <c r="K62" s="282">
        <v>302</v>
      </c>
      <c r="L62" s="282">
        <v>303.90000000000009</v>
      </c>
      <c r="M62" s="283">
        <v>300.10000000000002</v>
      </c>
      <c r="N62" s="283">
        <v>296.75</v>
      </c>
      <c r="O62" s="283">
        <v>12648600</v>
      </c>
      <c r="P62" s="284">
        <v>-8.4662057287992094E-3</v>
      </c>
    </row>
    <row r="63" spans="1:16" ht="12.75" customHeight="1">
      <c r="A63" s="274">
        <v>53</v>
      </c>
      <c r="B63" s="288" t="s">
        <v>63</v>
      </c>
      <c r="C63" s="280" t="s">
        <v>100</v>
      </c>
      <c r="D63" s="281">
        <v>45225</v>
      </c>
      <c r="E63" s="280">
        <v>135.25</v>
      </c>
      <c r="F63" s="280">
        <v>132.45000000000002</v>
      </c>
      <c r="G63" s="282">
        <v>129.20000000000005</v>
      </c>
      <c r="H63" s="282">
        <v>123.15000000000003</v>
      </c>
      <c r="I63" s="282">
        <v>119.90000000000006</v>
      </c>
      <c r="J63" s="282">
        <v>138.50000000000003</v>
      </c>
      <c r="K63" s="282">
        <v>141.74999999999997</v>
      </c>
      <c r="L63" s="282">
        <v>147.80000000000001</v>
      </c>
      <c r="M63" s="283">
        <v>135.69999999999999</v>
      </c>
      <c r="N63" s="283">
        <v>126.4</v>
      </c>
      <c r="O63" s="283">
        <v>42640000</v>
      </c>
      <c r="P63" s="284">
        <v>-0.10766977084859265</v>
      </c>
    </row>
    <row r="64" spans="1:16" ht="12.75" customHeight="1">
      <c r="A64" s="274">
        <v>54</v>
      </c>
      <c r="B64" s="288" t="s">
        <v>41</v>
      </c>
      <c r="C64" s="280" t="s">
        <v>101</v>
      </c>
      <c r="D64" s="281">
        <v>45225</v>
      </c>
      <c r="E64" s="280">
        <v>1711.25</v>
      </c>
      <c r="F64" s="280">
        <v>1706.8</v>
      </c>
      <c r="G64" s="282">
        <v>1698.6</v>
      </c>
      <c r="H64" s="282">
        <v>1685.95</v>
      </c>
      <c r="I64" s="282">
        <v>1677.75</v>
      </c>
      <c r="J64" s="282">
        <v>1719.4499999999998</v>
      </c>
      <c r="K64" s="282">
        <v>1727.65</v>
      </c>
      <c r="L64" s="282">
        <v>1740.2999999999997</v>
      </c>
      <c r="M64" s="283">
        <v>1715</v>
      </c>
      <c r="N64" s="283">
        <v>1694.15</v>
      </c>
      <c r="O64" s="283">
        <v>4855200</v>
      </c>
      <c r="P64" s="284">
        <v>-1.7126199441272926E-2</v>
      </c>
    </row>
    <row r="65" spans="1:16" ht="12.75" customHeight="1">
      <c r="A65" s="274">
        <v>55</v>
      </c>
      <c r="B65" s="288" t="s">
        <v>59</v>
      </c>
      <c r="C65" s="280" t="s">
        <v>102</v>
      </c>
      <c r="D65" s="281">
        <v>45225</v>
      </c>
      <c r="E65" s="280">
        <v>545.54999999999995</v>
      </c>
      <c r="F65" s="280">
        <v>545.15</v>
      </c>
      <c r="G65" s="282">
        <v>543.4</v>
      </c>
      <c r="H65" s="282">
        <v>541.25</v>
      </c>
      <c r="I65" s="282">
        <v>539.5</v>
      </c>
      <c r="J65" s="282">
        <v>547.29999999999995</v>
      </c>
      <c r="K65" s="282">
        <v>549.04999999999995</v>
      </c>
      <c r="L65" s="282">
        <v>551.19999999999993</v>
      </c>
      <c r="M65" s="283">
        <v>546.9</v>
      </c>
      <c r="N65" s="283">
        <v>543</v>
      </c>
      <c r="O65" s="283">
        <v>16923750</v>
      </c>
      <c r="P65" s="284">
        <v>1.4793993638582735E-3</v>
      </c>
    </row>
    <row r="66" spans="1:16" ht="12.75" customHeight="1">
      <c r="A66" s="274">
        <v>56</v>
      </c>
      <c r="B66" s="288" t="s">
        <v>49</v>
      </c>
      <c r="C66" s="285" t="s">
        <v>103</v>
      </c>
      <c r="D66" s="281">
        <v>45225</v>
      </c>
      <c r="E66" s="280">
        <v>2265.3000000000002</v>
      </c>
      <c r="F66" s="280">
        <v>2252.7333333333336</v>
      </c>
      <c r="G66" s="282">
        <v>2227.5666666666671</v>
      </c>
      <c r="H66" s="282">
        <v>2189.8333333333335</v>
      </c>
      <c r="I66" s="282">
        <v>2164.666666666667</v>
      </c>
      <c r="J66" s="282">
        <v>2290.4666666666672</v>
      </c>
      <c r="K66" s="282">
        <v>2315.6333333333332</v>
      </c>
      <c r="L66" s="282">
        <v>2353.3666666666672</v>
      </c>
      <c r="M66" s="283">
        <v>2277.9</v>
      </c>
      <c r="N66" s="283">
        <v>2215</v>
      </c>
      <c r="O66" s="283">
        <v>2034000</v>
      </c>
      <c r="P66" s="284">
        <v>0.11086837793555435</v>
      </c>
    </row>
    <row r="67" spans="1:16" ht="12.75" customHeight="1">
      <c r="A67" s="274">
        <v>57</v>
      </c>
      <c r="B67" s="288" t="s">
        <v>39</v>
      </c>
      <c r="C67" s="280" t="s">
        <v>104</v>
      </c>
      <c r="D67" s="281">
        <v>45225</v>
      </c>
      <c r="E67" s="280">
        <v>2077.8000000000002</v>
      </c>
      <c r="F67" s="280">
        <v>2082.0666666666666</v>
      </c>
      <c r="G67" s="282">
        <v>2063.1833333333334</v>
      </c>
      <c r="H67" s="282">
        <v>2048.5666666666666</v>
      </c>
      <c r="I67" s="282">
        <v>2029.6833333333334</v>
      </c>
      <c r="J67" s="282">
        <v>2096.6833333333334</v>
      </c>
      <c r="K67" s="282">
        <v>2115.5666666666666</v>
      </c>
      <c r="L67" s="282">
        <v>2130.1833333333334</v>
      </c>
      <c r="M67" s="283">
        <v>2100.9499999999998</v>
      </c>
      <c r="N67" s="283">
        <v>2067.4499999999998</v>
      </c>
      <c r="O67" s="283">
        <v>2474700</v>
      </c>
      <c r="P67" s="284">
        <v>8.1552379703684286E-2</v>
      </c>
    </row>
    <row r="68" spans="1:16" ht="12.75" customHeight="1">
      <c r="A68" s="274">
        <v>58</v>
      </c>
      <c r="B68" s="288" t="s">
        <v>45</v>
      </c>
      <c r="C68" s="285" t="s">
        <v>105</v>
      </c>
      <c r="D68" s="281">
        <v>45225</v>
      </c>
      <c r="E68" s="280">
        <v>143.15</v>
      </c>
      <c r="F68" s="280">
        <v>143.08333333333334</v>
      </c>
      <c r="G68" s="282">
        <v>142.26666666666668</v>
      </c>
      <c r="H68" s="282">
        <v>141.38333333333333</v>
      </c>
      <c r="I68" s="282">
        <v>140.56666666666666</v>
      </c>
      <c r="J68" s="282">
        <v>143.9666666666667</v>
      </c>
      <c r="K68" s="282">
        <v>144.78333333333336</v>
      </c>
      <c r="L68" s="282">
        <v>145.66666666666671</v>
      </c>
      <c r="M68" s="283">
        <v>143.9</v>
      </c>
      <c r="N68" s="283">
        <v>142.19999999999999</v>
      </c>
      <c r="O68" s="283">
        <v>12432000</v>
      </c>
      <c r="P68" s="284">
        <v>-1.9867549668874173E-2</v>
      </c>
    </row>
    <row r="69" spans="1:16" ht="12.75" customHeight="1">
      <c r="A69" s="274">
        <v>59</v>
      </c>
      <c r="B69" s="288" t="s">
        <v>43</v>
      </c>
      <c r="C69" s="280" t="s">
        <v>106</v>
      </c>
      <c r="D69" s="281">
        <v>45225</v>
      </c>
      <c r="E69" s="280">
        <v>3726</v>
      </c>
      <c r="F69" s="280">
        <v>3717.6833333333329</v>
      </c>
      <c r="G69" s="282">
        <v>3703.4666666666658</v>
      </c>
      <c r="H69" s="282">
        <v>3680.9333333333329</v>
      </c>
      <c r="I69" s="282">
        <v>3666.7166666666658</v>
      </c>
      <c r="J69" s="282">
        <v>3740.2166666666658</v>
      </c>
      <c r="K69" s="282">
        <v>3754.4333333333329</v>
      </c>
      <c r="L69" s="282">
        <v>3776.9666666666658</v>
      </c>
      <c r="M69" s="283">
        <v>3731.9</v>
      </c>
      <c r="N69" s="283">
        <v>3695.15</v>
      </c>
      <c r="O69" s="283">
        <v>2324800</v>
      </c>
      <c r="P69" s="284">
        <v>1.723543605653223E-3</v>
      </c>
    </row>
    <row r="70" spans="1:16" ht="12.75" customHeight="1">
      <c r="A70" s="274">
        <v>60</v>
      </c>
      <c r="B70" s="288" t="s">
        <v>45</v>
      </c>
      <c r="C70" s="287" t="s">
        <v>107</v>
      </c>
      <c r="D70" s="281">
        <v>45225</v>
      </c>
      <c r="E70" s="280">
        <v>5185.05</v>
      </c>
      <c r="F70" s="280">
        <v>5181.1166666666668</v>
      </c>
      <c r="G70" s="282">
        <v>5147.7833333333338</v>
      </c>
      <c r="H70" s="282">
        <v>5110.5166666666673</v>
      </c>
      <c r="I70" s="282">
        <v>5077.1833333333343</v>
      </c>
      <c r="J70" s="282">
        <v>5218.3833333333332</v>
      </c>
      <c r="K70" s="282">
        <v>5251.7166666666653</v>
      </c>
      <c r="L70" s="282">
        <v>5288.9833333333327</v>
      </c>
      <c r="M70" s="283">
        <v>5214.45</v>
      </c>
      <c r="N70" s="283">
        <v>5143.8500000000004</v>
      </c>
      <c r="O70" s="283">
        <v>1354400</v>
      </c>
      <c r="P70" s="284">
        <v>1.3317372437528056E-2</v>
      </c>
    </row>
    <row r="71" spans="1:16" ht="12.75" customHeight="1">
      <c r="A71" s="274">
        <v>61</v>
      </c>
      <c r="B71" s="288" t="s">
        <v>108</v>
      </c>
      <c r="C71" s="280" t="s">
        <v>109</v>
      </c>
      <c r="D71" s="281">
        <v>45225</v>
      </c>
      <c r="E71" s="280">
        <v>562.70000000000005</v>
      </c>
      <c r="F71" s="280">
        <v>556.9666666666667</v>
      </c>
      <c r="G71" s="282">
        <v>548.38333333333344</v>
      </c>
      <c r="H71" s="282">
        <v>534.06666666666672</v>
      </c>
      <c r="I71" s="282">
        <v>525.48333333333346</v>
      </c>
      <c r="J71" s="282">
        <v>571.28333333333342</v>
      </c>
      <c r="K71" s="282">
        <v>579.86666666666667</v>
      </c>
      <c r="L71" s="282">
        <v>594.18333333333339</v>
      </c>
      <c r="M71" s="283">
        <v>565.54999999999995</v>
      </c>
      <c r="N71" s="283">
        <v>542.65</v>
      </c>
      <c r="O71" s="283">
        <v>35602050</v>
      </c>
      <c r="P71" s="284">
        <v>9.4502923976608182E-3</v>
      </c>
    </row>
    <row r="72" spans="1:16" ht="12.75" customHeight="1">
      <c r="A72" s="274">
        <v>62</v>
      </c>
      <c r="B72" s="288" t="s">
        <v>43</v>
      </c>
      <c r="C72" s="280" t="s">
        <v>110</v>
      </c>
      <c r="D72" s="281">
        <v>45225</v>
      </c>
      <c r="E72" s="280">
        <v>5487.9</v>
      </c>
      <c r="F72" s="280">
        <v>5474.5666666666666</v>
      </c>
      <c r="G72" s="282">
        <v>5451.1333333333332</v>
      </c>
      <c r="H72" s="282">
        <v>5414.3666666666668</v>
      </c>
      <c r="I72" s="282">
        <v>5390.9333333333334</v>
      </c>
      <c r="J72" s="282">
        <v>5511.333333333333</v>
      </c>
      <c r="K72" s="282">
        <v>5534.7666666666655</v>
      </c>
      <c r="L72" s="282">
        <v>5571.5333333333328</v>
      </c>
      <c r="M72" s="283">
        <v>5498</v>
      </c>
      <c r="N72" s="283">
        <v>5437.8</v>
      </c>
      <c r="O72" s="283">
        <v>2684625</v>
      </c>
      <c r="P72" s="284">
        <v>5.9484777517564407E-3</v>
      </c>
    </row>
    <row r="73" spans="1:16" ht="12.75" customHeight="1">
      <c r="A73" s="274">
        <v>63</v>
      </c>
      <c r="B73" s="288" t="s">
        <v>56</v>
      </c>
      <c r="C73" s="280" t="s">
        <v>111</v>
      </c>
      <c r="D73" s="281">
        <v>45225</v>
      </c>
      <c r="E73" s="280">
        <v>3474.65</v>
      </c>
      <c r="F73" s="280">
        <v>3475.1833333333338</v>
      </c>
      <c r="G73" s="282">
        <v>3463.8166666666675</v>
      </c>
      <c r="H73" s="282">
        <v>3452.9833333333336</v>
      </c>
      <c r="I73" s="282">
        <v>3441.6166666666672</v>
      </c>
      <c r="J73" s="282">
        <v>3486.0166666666678</v>
      </c>
      <c r="K73" s="282">
        <v>3497.3833333333337</v>
      </c>
      <c r="L73" s="282">
        <v>3508.2166666666681</v>
      </c>
      <c r="M73" s="283">
        <v>3486.55</v>
      </c>
      <c r="N73" s="283">
        <v>3464.35</v>
      </c>
      <c r="O73" s="283">
        <v>3174850</v>
      </c>
      <c r="P73" s="284">
        <v>6.4909847434119275E-3</v>
      </c>
    </row>
    <row r="74" spans="1:16" ht="12.75" customHeight="1">
      <c r="A74" s="274">
        <v>64</v>
      </c>
      <c r="B74" s="288" t="s">
        <v>56</v>
      </c>
      <c r="C74" s="280" t="s">
        <v>112</v>
      </c>
      <c r="D74" s="281">
        <v>45225</v>
      </c>
      <c r="E74" s="280">
        <v>3407.8</v>
      </c>
      <c r="F74" s="280">
        <v>3355.4</v>
      </c>
      <c r="G74" s="282">
        <v>3286.4</v>
      </c>
      <c r="H74" s="282">
        <v>3165</v>
      </c>
      <c r="I74" s="282">
        <v>3096</v>
      </c>
      <c r="J74" s="282">
        <v>3476.8</v>
      </c>
      <c r="K74" s="282">
        <v>3545.8</v>
      </c>
      <c r="L74" s="282">
        <v>3667.2000000000003</v>
      </c>
      <c r="M74" s="283">
        <v>3424.4</v>
      </c>
      <c r="N74" s="283">
        <v>3234</v>
      </c>
      <c r="O74" s="283">
        <v>2195875</v>
      </c>
      <c r="P74" s="284">
        <v>0.10381531656068566</v>
      </c>
    </row>
    <row r="75" spans="1:16" ht="12.75" customHeight="1">
      <c r="A75" s="274">
        <v>65</v>
      </c>
      <c r="B75" s="288" t="s">
        <v>56</v>
      </c>
      <c r="C75" s="280" t="s">
        <v>113</v>
      </c>
      <c r="D75" s="281">
        <v>45225</v>
      </c>
      <c r="E75" s="280">
        <v>259.64999999999998</v>
      </c>
      <c r="F75" s="280">
        <v>259.40000000000003</v>
      </c>
      <c r="G75" s="282">
        <v>256.95000000000005</v>
      </c>
      <c r="H75" s="282">
        <v>254.25</v>
      </c>
      <c r="I75" s="282">
        <v>251.8</v>
      </c>
      <c r="J75" s="282">
        <v>262.10000000000008</v>
      </c>
      <c r="K75" s="282">
        <v>264.55</v>
      </c>
      <c r="L75" s="282">
        <v>267.25000000000011</v>
      </c>
      <c r="M75" s="283">
        <v>261.85000000000002</v>
      </c>
      <c r="N75" s="283">
        <v>256.7</v>
      </c>
      <c r="O75" s="283">
        <v>16549200</v>
      </c>
      <c r="P75" s="284">
        <v>3.4926871862038856E-3</v>
      </c>
    </row>
    <row r="76" spans="1:16" ht="12.75" customHeight="1">
      <c r="A76" s="274">
        <v>66</v>
      </c>
      <c r="B76" s="288" t="s">
        <v>63</v>
      </c>
      <c r="C76" s="280" t="s">
        <v>114</v>
      </c>
      <c r="D76" s="281">
        <v>45225</v>
      </c>
      <c r="E76" s="280">
        <v>148.6</v>
      </c>
      <c r="F76" s="280">
        <v>147.73333333333332</v>
      </c>
      <c r="G76" s="282">
        <v>146.36666666666665</v>
      </c>
      <c r="H76" s="282">
        <v>144.13333333333333</v>
      </c>
      <c r="I76" s="282">
        <v>142.76666666666665</v>
      </c>
      <c r="J76" s="282">
        <v>149.96666666666664</v>
      </c>
      <c r="K76" s="282">
        <v>151.33333333333331</v>
      </c>
      <c r="L76" s="282">
        <v>153.56666666666663</v>
      </c>
      <c r="M76" s="283">
        <v>149.1</v>
      </c>
      <c r="N76" s="283">
        <v>145.5</v>
      </c>
      <c r="O76" s="283">
        <v>111445000</v>
      </c>
      <c r="P76" s="284">
        <v>1.1228889687387711E-3</v>
      </c>
    </row>
    <row r="77" spans="1:16" ht="12.75" customHeight="1">
      <c r="A77" s="274">
        <v>67</v>
      </c>
      <c r="B77" s="288" t="s">
        <v>84</v>
      </c>
      <c r="C77" s="280" t="s">
        <v>115</v>
      </c>
      <c r="D77" s="281">
        <v>45225</v>
      </c>
      <c r="E77" s="280">
        <v>123.45</v>
      </c>
      <c r="F77" s="280">
        <v>123.23333333333335</v>
      </c>
      <c r="G77" s="282">
        <v>122.56666666666669</v>
      </c>
      <c r="H77" s="282">
        <v>121.68333333333334</v>
      </c>
      <c r="I77" s="282">
        <v>121.01666666666668</v>
      </c>
      <c r="J77" s="282">
        <v>124.1166666666667</v>
      </c>
      <c r="K77" s="282">
        <v>124.78333333333336</v>
      </c>
      <c r="L77" s="282">
        <v>125.66666666666671</v>
      </c>
      <c r="M77" s="283">
        <v>123.9</v>
      </c>
      <c r="N77" s="283">
        <v>122.35</v>
      </c>
      <c r="O77" s="283">
        <v>149849550</v>
      </c>
      <c r="P77" s="284">
        <v>8.7465352633199871E-3</v>
      </c>
    </row>
    <row r="78" spans="1:16" ht="12.75" customHeight="1">
      <c r="A78" s="274">
        <v>68</v>
      </c>
      <c r="B78" s="288" t="s">
        <v>43</v>
      </c>
      <c r="C78" s="280" t="s">
        <v>116</v>
      </c>
      <c r="D78" s="281">
        <v>45225</v>
      </c>
      <c r="E78" s="280">
        <v>789.65</v>
      </c>
      <c r="F78" s="280">
        <v>791.25</v>
      </c>
      <c r="G78" s="282">
        <v>784.7</v>
      </c>
      <c r="H78" s="282">
        <v>779.75</v>
      </c>
      <c r="I78" s="282">
        <v>773.2</v>
      </c>
      <c r="J78" s="282">
        <v>796.2</v>
      </c>
      <c r="K78" s="282">
        <v>802.75</v>
      </c>
      <c r="L78" s="282">
        <v>807.7</v>
      </c>
      <c r="M78" s="283">
        <v>797.8</v>
      </c>
      <c r="N78" s="283">
        <v>786.3</v>
      </c>
      <c r="O78" s="283">
        <v>8718850</v>
      </c>
      <c r="P78" s="284">
        <v>1.263051532502526E-2</v>
      </c>
    </row>
    <row r="79" spans="1:16" ht="12.75" customHeight="1">
      <c r="A79" s="274">
        <v>69</v>
      </c>
      <c r="B79" s="288" t="s">
        <v>117</v>
      </c>
      <c r="C79" s="280" t="s">
        <v>118</v>
      </c>
      <c r="D79" s="281">
        <v>45225</v>
      </c>
      <c r="E79" s="280">
        <v>59.35</v>
      </c>
      <c r="F79" s="280">
        <v>59</v>
      </c>
      <c r="G79" s="282">
        <v>58.35</v>
      </c>
      <c r="H79" s="282">
        <v>57.35</v>
      </c>
      <c r="I79" s="282">
        <v>56.7</v>
      </c>
      <c r="J79" s="282">
        <v>60</v>
      </c>
      <c r="K79" s="282">
        <v>60.650000000000006</v>
      </c>
      <c r="L79" s="282">
        <v>61.65</v>
      </c>
      <c r="M79" s="283">
        <v>59.65</v>
      </c>
      <c r="N79" s="283">
        <v>58</v>
      </c>
      <c r="O79" s="283">
        <v>137362500</v>
      </c>
      <c r="P79" s="284">
        <v>-1.4368743945753956E-2</v>
      </c>
    </row>
    <row r="80" spans="1:16" ht="12.75" customHeight="1">
      <c r="A80" s="274">
        <v>70</v>
      </c>
      <c r="B80" s="288" t="s">
        <v>45</v>
      </c>
      <c r="C80" s="286" t="s">
        <v>119</v>
      </c>
      <c r="D80" s="281">
        <v>45225</v>
      </c>
      <c r="E80" s="280">
        <v>625.4</v>
      </c>
      <c r="F80" s="280">
        <v>622.66666666666663</v>
      </c>
      <c r="G80" s="282">
        <v>615.93333333333328</v>
      </c>
      <c r="H80" s="282">
        <v>606.4666666666667</v>
      </c>
      <c r="I80" s="282">
        <v>599.73333333333335</v>
      </c>
      <c r="J80" s="282">
        <v>632.13333333333321</v>
      </c>
      <c r="K80" s="282">
        <v>638.86666666666656</v>
      </c>
      <c r="L80" s="282">
        <v>648.33333333333314</v>
      </c>
      <c r="M80" s="283">
        <v>629.4</v>
      </c>
      <c r="N80" s="283">
        <v>613.20000000000005</v>
      </c>
      <c r="O80" s="283">
        <v>9010300</v>
      </c>
      <c r="P80" s="284">
        <v>1.2416009348524685E-2</v>
      </c>
    </row>
    <row r="81" spans="1:16" ht="12.75" customHeight="1">
      <c r="A81" s="274">
        <v>71</v>
      </c>
      <c r="B81" s="288" t="s">
        <v>59</v>
      </c>
      <c r="C81" s="280" t="s">
        <v>120</v>
      </c>
      <c r="D81" s="281">
        <v>45225</v>
      </c>
      <c r="E81" s="280">
        <v>977</v>
      </c>
      <c r="F81" s="280">
        <v>974.51666666666677</v>
      </c>
      <c r="G81" s="282">
        <v>969.68333333333351</v>
      </c>
      <c r="H81" s="282">
        <v>962.36666666666679</v>
      </c>
      <c r="I81" s="282">
        <v>957.53333333333353</v>
      </c>
      <c r="J81" s="282">
        <v>981.83333333333348</v>
      </c>
      <c r="K81" s="282">
        <v>986.66666666666674</v>
      </c>
      <c r="L81" s="282">
        <v>993.98333333333346</v>
      </c>
      <c r="M81" s="283">
        <v>979.35</v>
      </c>
      <c r="N81" s="283">
        <v>967.2</v>
      </c>
      <c r="O81" s="283">
        <v>9903000</v>
      </c>
      <c r="P81" s="284">
        <v>-6.3214930764599643E-3</v>
      </c>
    </row>
    <row r="82" spans="1:16" ht="12.75" customHeight="1">
      <c r="A82" s="274">
        <v>72</v>
      </c>
      <c r="B82" s="288" t="s">
        <v>108</v>
      </c>
      <c r="C82" s="280" t="s">
        <v>121</v>
      </c>
      <c r="D82" s="281">
        <v>45225</v>
      </c>
      <c r="E82" s="280">
        <v>1730.05</v>
      </c>
      <c r="F82" s="280">
        <v>1706.9666666666665</v>
      </c>
      <c r="G82" s="282">
        <v>1664.9833333333329</v>
      </c>
      <c r="H82" s="282">
        <v>1599.9166666666665</v>
      </c>
      <c r="I82" s="282">
        <v>1557.9333333333329</v>
      </c>
      <c r="J82" s="282">
        <v>1772.0333333333328</v>
      </c>
      <c r="K82" s="282">
        <v>1814.0166666666664</v>
      </c>
      <c r="L82" s="282">
        <v>1879.0833333333328</v>
      </c>
      <c r="M82" s="283">
        <v>1748.95</v>
      </c>
      <c r="N82" s="283">
        <v>1641.9</v>
      </c>
      <c r="O82" s="283">
        <v>4140575</v>
      </c>
      <c r="P82" s="284">
        <v>4.609888210210902E-3</v>
      </c>
    </row>
    <row r="83" spans="1:16" ht="12.75" customHeight="1">
      <c r="A83" s="274">
        <v>73</v>
      </c>
      <c r="B83" s="288" t="s">
        <v>43</v>
      </c>
      <c r="C83" s="280" t="s">
        <v>122</v>
      </c>
      <c r="D83" s="281">
        <v>45225</v>
      </c>
      <c r="E83" s="280">
        <v>359.35</v>
      </c>
      <c r="F83" s="280">
        <v>360.36666666666662</v>
      </c>
      <c r="G83" s="282">
        <v>357.03333333333325</v>
      </c>
      <c r="H83" s="282">
        <v>354.71666666666664</v>
      </c>
      <c r="I83" s="282">
        <v>351.38333333333327</v>
      </c>
      <c r="J83" s="282">
        <v>362.68333333333322</v>
      </c>
      <c r="K83" s="282">
        <v>366.01666666666659</v>
      </c>
      <c r="L83" s="282">
        <v>368.3333333333332</v>
      </c>
      <c r="M83" s="283">
        <v>363.7</v>
      </c>
      <c r="N83" s="283">
        <v>358.05</v>
      </c>
      <c r="O83" s="283">
        <v>10390000</v>
      </c>
      <c r="P83" s="284">
        <v>2.9936558287073752E-2</v>
      </c>
    </row>
    <row r="84" spans="1:16" ht="12.75" customHeight="1">
      <c r="A84" s="274">
        <v>74</v>
      </c>
      <c r="B84" s="288" t="s">
        <v>49</v>
      </c>
      <c r="C84" s="280" t="s">
        <v>123</v>
      </c>
      <c r="D84" s="281">
        <v>45225</v>
      </c>
      <c r="E84" s="280">
        <v>1921.65</v>
      </c>
      <c r="F84" s="280">
        <v>1912.8666666666668</v>
      </c>
      <c r="G84" s="282">
        <v>1900.1833333333336</v>
      </c>
      <c r="H84" s="282">
        <v>1878.7166666666669</v>
      </c>
      <c r="I84" s="282">
        <v>1866.0333333333338</v>
      </c>
      <c r="J84" s="282">
        <v>1934.3333333333335</v>
      </c>
      <c r="K84" s="282">
        <v>1947.0166666666669</v>
      </c>
      <c r="L84" s="282">
        <v>1968.4833333333333</v>
      </c>
      <c r="M84" s="283">
        <v>1925.55</v>
      </c>
      <c r="N84" s="283">
        <v>1891.4</v>
      </c>
      <c r="O84" s="283">
        <v>12046950</v>
      </c>
      <c r="P84" s="284">
        <v>-4.6310832025117741E-3</v>
      </c>
    </row>
    <row r="85" spans="1:16" ht="12.75" customHeight="1">
      <c r="A85" s="274">
        <v>75</v>
      </c>
      <c r="B85" s="288" t="s">
        <v>84</v>
      </c>
      <c r="C85" s="280" t="s">
        <v>124</v>
      </c>
      <c r="D85" s="281">
        <v>45225</v>
      </c>
      <c r="E85" s="280">
        <v>424.75</v>
      </c>
      <c r="F85" s="280">
        <v>424.95</v>
      </c>
      <c r="G85" s="282">
        <v>421.9</v>
      </c>
      <c r="H85" s="282">
        <v>419.05</v>
      </c>
      <c r="I85" s="282">
        <v>416</v>
      </c>
      <c r="J85" s="282">
        <v>427.79999999999995</v>
      </c>
      <c r="K85" s="282">
        <v>430.85</v>
      </c>
      <c r="L85" s="282">
        <v>433.69999999999993</v>
      </c>
      <c r="M85" s="283">
        <v>428</v>
      </c>
      <c r="N85" s="283">
        <v>422.1</v>
      </c>
      <c r="O85" s="283">
        <v>11913750</v>
      </c>
      <c r="P85" s="284">
        <v>-7.3390647934577476E-4</v>
      </c>
    </row>
    <row r="86" spans="1:16" ht="12.75" customHeight="1">
      <c r="A86" s="274">
        <v>76</v>
      </c>
      <c r="B86" s="288" t="s">
        <v>45</v>
      </c>
      <c r="C86" s="287" t="s">
        <v>125</v>
      </c>
      <c r="D86" s="281">
        <v>45225</v>
      </c>
      <c r="E86" s="280">
        <v>1964.95</v>
      </c>
      <c r="F86" s="280">
        <v>1958.9833333333333</v>
      </c>
      <c r="G86" s="282">
        <v>1944.2666666666667</v>
      </c>
      <c r="H86" s="282">
        <v>1923.5833333333333</v>
      </c>
      <c r="I86" s="282">
        <v>1908.8666666666666</v>
      </c>
      <c r="J86" s="282">
        <v>1979.6666666666667</v>
      </c>
      <c r="K86" s="282">
        <v>1994.3833333333334</v>
      </c>
      <c r="L86" s="282">
        <v>2015.0666666666668</v>
      </c>
      <c r="M86" s="283">
        <v>1973.7</v>
      </c>
      <c r="N86" s="283">
        <v>1938.3</v>
      </c>
      <c r="O86" s="283">
        <v>9177600</v>
      </c>
      <c r="P86" s="284">
        <v>-3.6836471254958758E-2</v>
      </c>
    </row>
    <row r="87" spans="1:16" ht="12.75" customHeight="1">
      <c r="A87" s="274">
        <v>77</v>
      </c>
      <c r="B87" s="288" t="s">
        <v>41</v>
      </c>
      <c r="C87" s="280" t="s">
        <v>126</v>
      </c>
      <c r="D87" s="281">
        <v>45225</v>
      </c>
      <c r="E87" s="280">
        <v>1401.4</v>
      </c>
      <c r="F87" s="280">
        <v>1399.0833333333333</v>
      </c>
      <c r="G87" s="282">
        <v>1390.5666666666666</v>
      </c>
      <c r="H87" s="282">
        <v>1379.7333333333333</v>
      </c>
      <c r="I87" s="282">
        <v>1371.2166666666667</v>
      </c>
      <c r="J87" s="282">
        <v>1409.9166666666665</v>
      </c>
      <c r="K87" s="282">
        <v>1418.4333333333334</v>
      </c>
      <c r="L87" s="282">
        <v>1429.2666666666664</v>
      </c>
      <c r="M87" s="283">
        <v>1407.6</v>
      </c>
      <c r="N87" s="283">
        <v>1388.25</v>
      </c>
      <c r="O87" s="283">
        <v>5778500</v>
      </c>
      <c r="P87" s="284">
        <v>2.6025852346664353E-3</v>
      </c>
    </row>
    <row r="88" spans="1:16" ht="12.75" customHeight="1">
      <c r="A88" s="274">
        <v>78</v>
      </c>
      <c r="B88" s="288" t="s">
        <v>87</v>
      </c>
      <c r="C88" s="280" t="s">
        <v>127</v>
      </c>
      <c r="D88" s="281">
        <v>45225</v>
      </c>
      <c r="E88" s="280">
        <v>1253.9000000000001</v>
      </c>
      <c r="F88" s="280">
        <v>1250.8166666666666</v>
      </c>
      <c r="G88" s="282">
        <v>1243.7833333333333</v>
      </c>
      <c r="H88" s="282">
        <v>1233.6666666666667</v>
      </c>
      <c r="I88" s="282">
        <v>1226.6333333333334</v>
      </c>
      <c r="J88" s="282">
        <v>1260.9333333333332</v>
      </c>
      <c r="K88" s="282">
        <v>1267.9666666666665</v>
      </c>
      <c r="L88" s="282">
        <v>1278.083333333333</v>
      </c>
      <c r="M88" s="283">
        <v>1257.8499999999999</v>
      </c>
      <c r="N88" s="283">
        <v>1240.7</v>
      </c>
      <c r="O88" s="283">
        <v>11263000</v>
      </c>
      <c r="P88" s="284">
        <v>-2.6146955574385667E-2</v>
      </c>
    </row>
    <row r="89" spans="1:16" ht="12.75" customHeight="1">
      <c r="A89" s="274">
        <v>79</v>
      </c>
      <c r="B89" s="288" t="s">
        <v>68</v>
      </c>
      <c r="C89" s="280" t="s">
        <v>128</v>
      </c>
      <c r="D89" s="281">
        <v>45225</v>
      </c>
      <c r="E89" s="280">
        <v>2768.05</v>
      </c>
      <c r="F89" s="280">
        <v>2750.1666666666665</v>
      </c>
      <c r="G89" s="282">
        <v>2726.333333333333</v>
      </c>
      <c r="H89" s="282">
        <v>2684.6166666666663</v>
      </c>
      <c r="I89" s="282">
        <v>2660.7833333333328</v>
      </c>
      <c r="J89" s="282">
        <v>2791.8833333333332</v>
      </c>
      <c r="K89" s="282">
        <v>2815.7166666666662</v>
      </c>
      <c r="L89" s="282">
        <v>2857.4333333333334</v>
      </c>
      <c r="M89" s="283">
        <v>2774</v>
      </c>
      <c r="N89" s="283">
        <v>2708.45</v>
      </c>
      <c r="O89" s="283">
        <v>4605900</v>
      </c>
      <c r="P89" s="284">
        <v>4.0740238611713664E-2</v>
      </c>
    </row>
    <row r="90" spans="1:16" ht="12.75" customHeight="1">
      <c r="A90" s="274">
        <v>80</v>
      </c>
      <c r="B90" s="288" t="s">
        <v>63</v>
      </c>
      <c r="C90" s="280" t="s">
        <v>129</v>
      </c>
      <c r="D90" s="281">
        <v>45225</v>
      </c>
      <c r="E90" s="280">
        <v>1531.5</v>
      </c>
      <c r="F90" s="280">
        <v>1529.8833333333332</v>
      </c>
      <c r="G90" s="282">
        <v>1523.9166666666665</v>
      </c>
      <c r="H90" s="282">
        <v>1516.3333333333333</v>
      </c>
      <c r="I90" s="282">
        <v>1510.3666666666666</v>
      </c>
      <c r="J90" s="282">
        <v>1537.4666666666665</v>
      </c>
      <c r="K90" s="282">
        <v>1543.4333333333332</v>
      </c>
      <c r="L90" s="282">
        <v>1551.0166666666664</v>
      </c>
      <c r="M90" s="283">
        <v>1535.85</v>
      </c>
      <c r="N90" s="283">
        <v>1522.3</v>
      </c>
      <c r="O90" s="283">
        <v>157901150</v>
      </c>
      <c r="P90" s="284">
        <v>-1.033127650039643E-2</v>
      </c>
    </row>
    <row r="91" spans="1:16" ht="12.75" customHeight="1">
      <c r="A91" s="274">
        <v>81</v>
      </c>
      <c r="B91" s="288" t="s">
        <v>68</v>
      </c>
      <c r="C91" s="280" t="s">
        <v>130</v>
      </c>
      <c r="D91" s="281">
        <v>45225</v>
      </c>
      <c r="E91" s="280">
        <v>624.20000000000005</v>
      </c>
      <c r="F91" s="280">
        <v>623.13333333333333</v>
      </c>
      <c r="G91" s="282">
        <v>618.76666666666665</v>
      </c>
      <c r="H91" s="282">
        <v>613.33333333333337</v>
      </c>
      <c r="I91" s="282">
        <v>608.9666666666667</v>
      </c>
      <c r="J91" s="282">
        <v>628.56666666666661</v>
      </c>
      <c r="K91" s="282">
        <v>632.93333333333317</v>
      </c>
      <c r="L91" s="282">
        <v>638.36666666666656</v>
      </c>
      <c r="M91" s="283">
        <v>627.5</v>
      </c>
      <c r="N91" s="283">
        <v>617.70000000000005</v>
      </c>
      <c r="O91" s="283">
        <v>17436100</v>
      </c>
      <c r="P91" s="284">
        <v>4.2623166480299943E-2</v>
      </c>
    </row>
    <row r="92" spans="1:16" ht="12.75" customHeight="1">
      <c r="A92" s="274">
        <v>82</v>
      </c>
      <c r="B92" s="288" t="s">
        <v>56</v>
      </c>
      <c r="C92" s="280" t="s">
        <v>131</v>
      </c>
      <c r="D92" s="281">
        <v>45225</v>
      </c>
      <c r="E92" s="280">
        <v>2984.3</v>
      </c>
      <c r="F92" s="280">
        <v>2985.15</v>
      </c>
      <c r="G92" s="282">
        <v>2970.9</v>
      </c>
      <c r="H92" s="282">
        <v>2957.5</v>
      </c>
      <c r="I92" s="282">
        <v>2943.25</v>
      </c>
      <c r="J92" s="282">
        <v>2998.55</v>
      </c>
      <c r="K92" s="282">
        <v>3012.8</v>
      </c>
      <c r="L92" s="282">
        <v>3026.2000000000003</v>
      </c>
      <c r="M92" s="283">
        <v>2999.4</v>
      </c>
      <c r="N92" s="283">
        <v>2971.75</v>
      </c>
      <c r="O92" s="283">
        <v>3905400</v>
      </c>
      <c r="P92" s="284">
        <v>-1.9655094510128774E-2</v>
      </c>
    </row>
    <row r="93" spans="1:16" ht="12.75" customHeight="1">
      <c r="A93" s="274">
        <v>83</v>
      </c>
      <c r="B93" s="288" t="s">
        <v>132</v>
      </c>
      <c r="C93" s="280" t="s">
        <v>133</v>
      </c>
      <c r="D93" s="281">
        <v>45225</v>
      </c>
      <c r="E93" s="280">
        <v>482.8</v>
      </c>
      <c r="F93" s="280">
        <v>479.58333333333331</v>
      </c>
      <c r="G93" s="282">
        <v>472.31666666666661</v>
      </c>
      <c r="H93" s="282">
        <v>461.83333333333331</v>
      </c>
      <c r="I93" s="282">
        <v>454.56666666666661</v>
      </c>
      <c r="J93" s="282">
        <v>490.06666666666661</v>
      </c>
      <c r="K93" s="282">
        <v>497.33333333333337</v>
      </c>
      <c r="L93" s="282">
        <v>507.81666666666661</v>
      </c>
      <c r="M93" s="283">
        <v>486.85</v>
      </c>
      <c r="N93" s="283">
        <v>469.1</v>
      </c>
      <c r="O93" s="283">
        <v>25648000</v>
      </c>
      <c r="P93" s="284">
        <v>0.13275211772707599</v>
      </c>
    </row>
    <row r="94" spans="1:16" ht="12.75" customHeight="1">
      <c r="A94" s="274">
        <v>84</v>
      </c>
      <c r="B94" s="288" t="s">
        <v>132</v>
      </c>
      <c r="C94" s="286" t="s">
        <v>134</v>
      </c>
      <c r="D94" s="281">
        <v>45225</v>
      </c>
      <c r="E94" s="280">
        <v>155.55000000000001</v>
      </c>
      <c r="F94" s="280">
        <v>154</v>
      </c>
      <c r="G94" s="282">
        <v>151.65</v>
      </c>
      <c r="H94" s="282">
        <v>147.75</v>
      </c>
      <c r="I94" s="282">
        <v>145.4</v>
      </c>
      <c r="J94" s="282">
        <v>157.9</v>
      </c>
      <c r="K94" s="282">
        <v>160.25000000000003</v>
      </c>
      <c r="L94" s="282">
        <v>164.15</v>
      </c>
      <c r="M94" s="283">
        <v>156.35</v>
      </c>
      <c r="N94" s="283">
        <v>150.1</v>
      </c>
      <c r="O94" s="283">
        <v>36490500</v>
      </c>
      <c r="P94" s="284">
        <v>1.0123239436619719E-2</v>
      </c>
    </row>
    <row r="95" spans="1:16" ht="12.75" customHeight="1">
      <c r="A95" s="274">
        <v>85</v>
      </c>
      <c r="B95" s="288" t="s">
        <v>84</v>
      </c>
      <c r="C95" s="280" t="s">
        <v>135</v>
      </c>
      <c r="D95" s="281">
        <v>45225</v>
      </c>
      <c r="E95" s="280">
        <v>252.4</v>
      </c>
      <c r="F95" s="280">
        <v>252.93333333333331</v>
      </c>
      <c r="G95" s="282">
        <v>250.86666666666662</v>
      </c>
      <c r="H95" s="282">
        <v>249.33333333333331</v>
      </c>
      <c r="I95" s="282">
        <v>247.26666666666662</v>
      </c>
      <c r="J95" s="282">
        <v>254.46666666666661</v>
      </c>
      <c r="K95" s="282">
        <v>256.5333333333333</v>
      </c>
      <c r="L95" s="282">
        <v>258.06666666666661</v>
      </c>
      <c r="M95" s="283">
        <v>255</v>
      </c>
      <c r="N95" s="283">
        <v>251.4</v>
      </c>
      <c r="O95" s="283">
        <v>49118400</v>
      </c>
      <c r="P95" s="284">
        <v>-1.0928070461588647E-2</v>
      </c>
    </row>
    <row r="96" spans="1:16" ht="12.75" customHeight="1">
      <c r="A96" s="274">
        <v>86</v>
      </c>
      <c r="B96" s="288" t="s">
        <v>59</v>
      </c>
      <c r="C96" s="280" t="s">
        <v>136</v>
      </c>
      <c r="D96" s="281">
        <v>45225</v>
      </c>
      <c r="E96" s="280">
        <v>2524.1</v>
      </c>
      <c r="F96" s="280">
        <v>2518.8666666666668</v>
      </c>
      <c r="G96" s="282">
        <v>2510.7333333333336</v>
      </c>
      <c r="H96" s="282">
        <v>2497.3666666666668</v>
      </c>
      <c r="I96" s="282">
        <v>2489.2333333333336</v>
      </c>
      <c r="J96" s="282">
        <v>2532.2333333333336</v>
      </c>
      <c r="K96" s="282">
        <v>2540.3666666666668</v>
      </c>
      <c r="L96" s="282">
        <v>2553.7333333333336</v>
      </c>
      <c r="M96" s="283">
        <v>2527</v>
      </c>
      <c r="N96" s="283">
        <v>2505.5</v>
      </c>
      <c r="O96" s="283">
        <v>9134100</v>
      </c>
      <c r="P96" s="284">
        <v>-7.8763414394013981E-4</v>
      </c>
    </row>
    <row r="97" spans="1:16" ht="12.75" customHeight="1">
      <c r="A97" s="274">
        <v>87</v>
      </c>
      <c r="B97" s="288" t="s">
        <v>68</v>
      </c>
      <c r="C97" s="280" t="s">
        <v>137</v>
      </c>
      <c r="D97" s="281">
        <v>45225</v>
      </c>
      <c r="E97" s="280">
        <v>176.9</v>
      </c>
      <c r="F97" s="280">
        <v>177.08333333333334</v>
      </c>
      <c r="G97" s="282">
        <v>175.2166666666667</v>
      </c>
      <c r="H97" s="282">
        <v>173.53333333333336</v>
      </c>
      <c r="I97" s="282">
        <v>171.66666666666671</v>
      </c>
      <c r="J97" s="282">
        <v>178.76666666666668</v>
      </c>
      <c r="K97" s="282">
        <v>180.6333333333333</v>
      </c>
      <c r="L97" s="282">
        <v>182.31666666666666</v>
      </c>
      <c r="M97" s="283">
        <v>178.95</v>
      </c>
      <c r="N97" s="283">
        <v>175.4</v>
      </c>
      <c r="O97" s="283">
        <v>58267500</v>
      </c>
      <c r="P97" s="284">
        <v>-4.877623900357112E-3</v>
      </c>
    </row>
    <row r="98" spans="1:16" ht="12.75" customHeight="1">
      <c r="A98" s="274">
        <v>88</v>
      </c>
      <c r="B98" s="288" t="s">
        <v>63</v>
      </c>
      <c r="C98" s="280" t="s">
        <v>138</v>
      </c>
      <c r="D98" s="281">
        <v>45225</v>
      </c>
      <c r="E98" s="280">
        <v>954.8</v>
      </c>
      <c r="F98" s="280">
        <v>952.35</v>
      </c>
      <c r="G98" s="282">
        <v>945.7</v>
      </c>
      <c r="H98" s="282">
        <v>936.6</v>
      </c>
      <c r="I98" s="282">
        <v>929.95</v>
      </c>
      <c r="J98" s="282">
        <v>961.45</v>
      </c>
      <c r="K98" s="282">
        <v>968.09999999999991</v>
      </c>
      <c r="L98" s="282">
        <v>977.2</v>
      </c>
      <c r="M98" s="283">
        <v>959</v>
      </c>
      <c r="N98" s="283">
        <v>943.25</v>
      </c>
      <c r="O98" s="283">
        <v>92375500</v>
      </c>
      <c r="P98" s="284">
        <v>-4.1780727423231363E-2</v>
      </c>
    </row>
    <row r="99" spans="1:16" ht="12.75" customHeight="1">
      <c r="A99" s="274">
        <v>89</v>
      </c>
      <c r="B99" s="288" t="s">
        <v>68</v>
      </c>
      <c r="C99" s="280" t="s">
        <v>139</v>
      </c>
      <c r="D99" s="281">
        <v>45225</v>
      </c>
      <c r="E99" s="280">
        <v>1320.35</v>
      </c>
      <c r="F99" s="280">
        <v>1313.7166666666665</v>
      </c>
      <c r="G99" s="282">
        <v>1302.4333333333329</v>
      </c>
      <c r="H99" s="282">
        <v>1284.5166666666664</v>
      </c>
      <c r="I99" s="282">
        <v>1273.2333333333329</v>
      </c>
      <c r="J99" s="282">
        <v>1331.633333333333</v>
      </c>
      <c r="K99" s="282">
        <v>1342.9166666666663</v>
      </c>
      <c r="L99" s="282">
        <v>1360.833333333333</v>
      </c>
      <c r="M99" s="283">
        <v>1325</v>
      </c>
      <c r="N99" s="283">
        <v>1295.8</v>
      </c>
      <c r="O99" s="283">
        <v>2984500</v>
      </c>
      <c r="P99" s="284">
        <v>2.2964867180805485E-2</v>
      </c>
    </row>
    <row r="100" spans="1:16" ht="12.75" customHeight="1">
      <c r="A100" s="274">
        <v>90</v>
      </c>
      <c r="B100" s="288" t="s">
        <v>68</v>
      </c>
      <c r="C100" s="280" t="s">
        <v>140</v>
      </c>
      <c r="D100" s="281">
        <v>45225</v>
      </c>
      <c r="E100" s="280">
        <v>542.70000000000005</v>
      </c>
      <c r="F100" s="280">
        <v>541.30000000000007</v>
      </c>
      <c r="G100" s="282">
        <v>533.50000000000011</v>
      </c>
      <c r="H100" s="282">
        <v>524.30000000000007</v>
      </c>
      <c r="I100" s="282">
        <v>516.50000000000011</v>
      </c>
      <c r="J100" s="282">
        <v>550.50000000000011</v>
      </c>
      <c r="K100" s="282">
        <v>558.30000000000007</v>
      </c>
      <c r="L100" s="282">
        <v>567.50000000000011</v>
      </c>
      <c r="M100" s="283">
        <v>549.1</v>
      </c>
      <c r="N100" s="283">
        <v>532.1</v>
      </c>
      <c r="O100" s="283">
        <v>7314000</v>
      </c>
      <c r="P100" s="284">
        <v>9.5730337078651681E-2</v>
      </c>
    </row>
    <row r="101" spans="1:16" ht="12.75" customHeight="1">
      <c r="A101" s="274">
        <v>91</v>
      </c>
      <c r="B101" s="288" t="s">
        <v>79</v>
      </c>
      <c r="C101" s="280" t="s">
        <v>141</v>
      </c>
      <c r="D101" s="281">
        <v>45225</v>
      </c>
      <c r="E101" s="280">
        <v>11.15</v>
      </c>
      <c r="F101" s="280">
        <v>11.133333333333333</v>
      </c>
      <c r="G101" s="282">
        <v>11.016666666666666</v>
      </c>
      <c r="H101" s="282">
        <v>10.883333333333333</v>
      </c>
      <c r="I101" s="282">
        <v>10.766666666666666</v>
      </c>
      <c r="J101" s="282">
        <v>11.266666666666666</v>
      </c>
      <c r="K101" s="282">
        <v>11.383333333333333</v>
      </c>
      <c r="L101" s="282">
        <v>11.516666666666666</v>
      </c>
      <c r="M101" s="283">
        <v>11.25</v>
      </c>
      <c r="N101" s="283">
        <v>11</v>
      </c>
      <c r="O101" s="283">
        <v>1586880000</v>
      </c>
      <c r="P101" s="284">
        <v>-8.5629375912960254E-4</v>
      </c>
    </row>
    <row r="102" spans="1:16" ht="12.75" customHeight="1">
      <c r="A102" s="274">
        <v>92</v>
      </c>
      <c r="B102" s="288" t="s">
        <v>68</v>
      </c>
      <c r="C102" s="286" t="s">
        <v>142</v>
      </c>
      <c r="D102" s="281">
        <v>45225</v>
      </c>
      <c r="E102" s="280">
        <v>124.35</v>
      </c>
      <c r="F102" s="280">
        <v>123.84999999999998</v>
      </c>
      <c r="G102" s="282">
        <v>123.09999999999997</v>
      </c>
      <c r="H102" s="282">
        <v>121.84999999999998</v>
      </c>
      <c r="I102" s="282">
        <v>121.09999999999997</v>
      </c>
      <c r="J102" s="282">
        <v>125.09999999999997</v>
      </c>
      <c r="K102" s="282">
        <v>125.85</v>
      </c>
      <c r="L102" s="282">
        <v>127.09999999999997</v>
      </c>
      <c r="M102" s="283">
        <v>124.6</v>
      </c>
      <c r="N102" s="283">
        <v>122.6</v>
      </c>
      <c r="O102" s="283">
        <v>89250000</v>
      </c>
      <c r="P102" s="284">
        <v>-8.002667555851951E-3</v>
      </c>
    </row>
    <row r="103" spans="1:16" ht="12.75" customHeight="1">
      <c r="A103" s="274">
        <v>93</v>
      </c>
      <c r="B103" s="288" t="s">
        <v>63</v>
      </c>
      <c r="C103" s="280" t="s">
        <v>143</v>
      </c>
      <c r="D103" s="281">
        <v>45225</v>
      </c>
      <c r="E103" s="280">
        <v>90.6</v>
      </c>
      <c r="F103" s="280">
        <v>90.216666666666654</v>
      </c>
      <c r="G103" s="282">
        <v>89.533333333333303</v>
      </c>
      <c r="H103" s="282">
        <v>88.466666666666654</v>
      </c>
      <c r="I103" s="282">
        <v>87.783333333333303</v>
      </c>
      <c r="J103" s="282">
        <v>91.283333333333303</v>
      </c>
      <c r="K103" s="282">
        <v>91.966666666666669</v>
      </c>
      <c r="L103" s="282">
        <v>93.033333333333303</v>
      </c>
      <c r="M103" s="283">
        <v>90.9</v>
      </c>
      <c r="N103" s="283">
        <v>89.15</v>
      </c>
      <c r="O103" s="283">
        <v>316560000</v>
      </c>
      <c r="P103" s="284">
        <v>-6.5433319211034222E-3</v>
      </c>
    </row>
    <row r="104" spans="1:16" ht="12.75" customHeight="1">
      <c r="A104" s="274">
        <v>94</v>
      </c>
      <c r="B104" s="288" t="s">
        <v>45</v>
      </c>
      <c r="C104" s="287" t="s">
        <v>144</v>
      </c>
      <c r="D104" s="281">
        <v>45225</v>
      </c>
      <c r="E104" s="280">
        <v>134.65</v>
      </c>
      <c r="F104" s="280">
        <v>134.03333333333333</v>
      </c>
      <c r="G104" s="282">
        <v>132.76666666666665</v>
      </c>
      <c r="H104" s="282">
        <v>130.88333333333333</v>
      </c>
      <c r="I104" s="282">
        <v>129.61666666666665</v>
      </c>
      <c r="J104" s="282">
        <v>135.91666666666666</v>
      </c>
      <c r="K104" s="282">
        <v>137.18333333333337</v>
      </c>
      <c r="L104" s="282">
        <v>139.06666666666666</v>
      </c>
      <c r="M104" s="283">
        <v>135.30000000000001</v>
      </c>
      <c r="N104" s="283">
        <v>132.15</v>
      </c>
      <c r="O104" s="283">
        <v>59208750</v>
      </c>
      <c r="P104" s="284">
        <v>-1.3927054708968274E-2</v>
      </c>
    </row>
    <row r="105" spans="1:16" ht="12.75" customHeight="1">
      <c r="A105" s="274">
        <v>95</v>
      </c>
      <c r="B105" s="288" t="s">
        <v>84</v>
      </c>
      <c r="C105" s="280" t="s">
        <v>145</v>
      </c>
      <c r="D105" s="281">
        <v>45225</v>
      </c>
      <c r="E105" s="280">
        <v>461.4</v>
      </c>
      <c r="F105" s="280">
        <v>461.83333333333331</v>
      </c>
      <c r="G105" s="282">
        <v>457.91666666666663</v>
      </c>
      <c r="H105" s="282">
        <v>454.43333333333334</v>
      </c>
      <c r="I105" s="282">
        <v>450.51666666666665</v>
      </c>
      <c r="J105" s="282">
        <v>465.31666666666661</v>
      </c>
      <c r="K105" s="282">
        <v>469.23333333333323</v>
      </c>
      <c r="L105" s="282">
        <v>472.71666666666658</v>
      </c>
      <c r="M105" s="283">
        <v>465.75</v>
      </c>
      <c r="N105" s="283">
        <v>458.35</v>
      </c>
      <c r="O105" s="283">
        <v>11118250</v>
      </c>
      <c r="P105" s="284">
        <v>1.1382113821138212E-2</v>
      </c>
    </row>
    <row r="106" spans="1:16" ht="12.75" customHeight="1">
      <c r="A106" s="274">
        <v>96</v>
      </c>
      <c r="B106" s="288" t="s">
        <v>117</v>
      </c>
      <c r="C106" s="287" t="s">
        <v>146</v>
      </c>
      <c r="D106" s="281">
        <v>45225</v>
      </c>
      <c r="E106" s="280">
        <v>418.4</v>
      </c>
      <c r="F106" s="280">
        <v>418.75</v>
      </c>
      <c r="G106" s="282">
        <v>416.95</v>
      </c>
      <c r="H106" s="282">
        <v>415.5</v>
      </c>
      <c r="I106" s="282">
        <v>413.7</v>
      </c>
      <c r="J106" s="282">
        <v>420.2</v>
      </c>
      <c r="K106" s="282">
        <v>421.99999999999994</v>
      </c>
      <c r="L106" s="282">
        <v>423.45</v>
      </c>
      <c r="M106" s="283">
        <v>420.55</v>
      </c>
      <c r="N106" s="283">
        <v>417.3</v>
      </c>
      <c r="O106" s="283">
        <v>20784000</v>
      </c>
      <c r="P106" s="284">
        <v>2.0825147347740668E-2</v>
      </c>
    </row>
    <row r="107" spans="1:16" ht="12.75" customHeight="1">
      <c r="A107" s="274">
        <v>97</v>
      </c>
      <c r="B107" s="288" t="s">
        <v>49</v>
      </c>
      <c r="C107" s="285" t="s">
        <v>147</v>
      </c>
      <c r="D107" s="281">
        <v>45225</v>
      </c>
      <c r="E107" s="280">
        <v>229.65</v>
      </c>
      <c r="F107" s="280">
        <v>228.54999999999998</v>
      </c>
      <c r="G107" s="282">
        <v>226.69999999999996</v>
      </c>
      <c r="H107" s="282">
        <v>223.74999999999997</v>
      </c>
      <c r="I107" s="282">
        <v>221.89999999999995</v>
      </c>
      <c r="J107" s="282">
        <v>231.49999999999997</v>
      </c>
      <c r="K107" s="282">
        <v>233.35</v>
      </c>
      <c r="L107" s="282">
        <v>236.29999999999998</v>
      </c>
      <c r="M107" s="283">
        <v>230.4</v>
      </c>
      <c r="N107" s="283">
        <v>225.6</v>
      </c>
      <c r="O107" s="283">
        <v>21341100</v>
      </c>
      <c r="P107" s="284">
        <v>2.5073129962390306E-2</v>
      </c>
    </row>
    <row r="108" spans="1:16" ht="12.75" customHeight="1">
      <c r="A108" s="274">
        <v>98</v>
      </c>
      <c r="B108" s="288" t="s">
        <v>45</v>
      </c>
      <c r="C108" s="287" t="s">
        <v>148</v>
      </c>
      <c r="D108" s="281">
        <v>45225</v>
      </c>
      <c r="E108" s="280">
        <v>2831.7</v>
      </c>
      <c r="F108" s="280">
        <v>2818.9333333333329</v>
      </c>
      <c r="G108" s="282">
        <v>2796.3666666666659</v>
      </c>
      <c r="H108" s="282">
        <v>2761.0333333333328</v>
      </c>
      <c r="I108" s="282">
        <v>2738.4666666666658</v>
      </c>
      <c r="J108" s="282">
        <v>2854.266666666666</v>
      </c>
      <c r="K108" s="282">
        <v>2876.8333333333326</v>
      </c>
      <c r="L108" s="282">
        <v>2912.1666666666661</v>
      </c>
      <c r="M108" s="283">
        <v>2841.5</v>
      </c>
      <c r="N108" s="283">
        <v>2783.6</v>
      </c>
      <c r="O108" s="283">
        <v>665400</v>
      </c>
      <c r="P108" s="284">
        <v>6.2769525634882611E-2</v>
      </c>
    </row>
    <row r="109" spans="1:16" ht="12.75" customHeight="1">
      <c r="A109" s="274">
        <v>99</v>
      </c>
      <c r="B109" s="288" t="s">
        <v>45</v>
      </c>
      <c r="C109" s="280" t="s">
        <v>149</v>
      </c>
      <c r="D109" s="281">
        <v>45225</v>
      </c>
      <c r="E109" s="280">
        <v>2514.4</v>
      </c>
      <c r="F109" s="280">
        <v>2505.2166666666667</v>
      </c>
      <c r="G109" s="282">
        <v>2490.5833333333335</v>
      </c>
      <c r="H109" s="282">
        <v>2466.7666666666669</v>
      </c>
      <c r="I109" s="282">
        <v>2452.1333333333337</v>
      </c>
      <c r="J109" s="282">
        <v>2529.0333333333333</v>
      </c>
      <c r="K109" s="282">
        <v>2543.6666666666665</v>
      </c>
      <c r="L109" s="282">
        <v>2567.4833333333331</v>
      </c>
      <c r="M109" s="283">
        <v>2519.85</v>
      </c>
      <c r="N109" s="283">
        <v>2481.4</v>
      </c>
      <c r="O109" s="283">
        <v>4563000</v>
      </c>
      <c r="P109" s="284">
        <v>1.7459361830222758E-2</v>
      </c>
    </row>
    <row r="110" spans="1:16" ht="12.75" customHeight="1">
      <c r="A110" s="274">
        <v>100</v>
      </c>
      <c r="B110" s="288" t="s">
        <v>63</v>
      </c>
      <c r="C110" s="280" t="s">
        <v>150</v>
      </c>
      <c r="D110" s="281">
        <v>45225</v>
      </c>
      <c r="E110" s="280">
        <v>1424.2</v>
      </c>
      <c r="F110" s="280">
        <v>1427.2833333333335</v>
      </c>
      <c r="G110" s="282">
        <v>1412.2666666666671</v>
      </c>
      <c r="H110" s="282">
        <v>1400.3333333333335</v>
      </c>
      <c r="I110" s="282">
        <v>1385.3166666666671</v>
      </c>
      <c r="J110" s="282">
        <v>1439.2166666666672</v>
      </c>
      <c r="K110" s="282">
        <v>1454.2333333333336</v>
      </c>
      <c r="L110" s="282">
        <v>1466.1666666666672</v>
      </c>
      <c r="M110" s="283">
        <v>1442.3</v>
      </c>
      <c r="N110" s="283">
        <v>1415.35</v>
      </c>
      <c r="O110" s="283">
        <v>23700000</v>
      </c>
      <c r="P110" s="284">
        <v>-2.5713757168403528E-2</v>
      </c>
    </row>
    <row r="111" spans="1:16" ht="12.75" customHeight="1">
      <c r="A111" s="274">
        <v>101</v>
      </c>
      <c r="B111" s="288" t="s">
        <v>79</v>
      </c>
      <c r="C111" s="280" t="s">
        <v>151</v>
      </c>
      <c r="D111" s="281">
        <v>45225</v>
      </c>
      <c r="E111" s="280">
        <v>188.1</v>
      </c>
      <c r="F111" s="280">
        <v>185.71666666666667</v>
      </c>
      <c r="G111" s="282">
        <v>181.98333333333335</v>
      </c>
      <c r="H111" s="282">
        <v>175.86666666666667</v>
      </c>
      <c r="I111" s="282">
        <v>172.13333333333335</v>
      </c>
      <c r="J111" s="282">
        <v>191.83333333333334</v>
      </c>
      <c r="K111" s="282">
        <v>195.56666666666663</v>
      </c>
      <c r="L111" s="282">
        <v>201.68333333333334</v>
      </c>
      <c r="M111" s="283">
        <v>189.45</v>
      </c>
      <c r="N111" s="283">
        <v>179.6</v>
      </c>
      <c r="O111" s="283">
        <v>82093000</v>
      </c>
      <c r="P111" s="284">
        <v>-3.9922064495606188E-2</v>
      </c>
    </row>
    <row r="112" spans="1:16" ht="12.75" customHeight="1">
      <c r="A112" s="274">
        <v>102</v>
      </c>
      <c r="B112" s="288" t="s">
        <v>87</v>
      </c>
      <c r="C112" s="280" t="s">
        <v>152</v>
      </c>
      <c r="D112" s="281">
        <v>45225</v>
      </c>
      <c r="E112" s="280">
        <v>1493.05</v>
      </c>
      <c r="F112" s="280">
        <v>1482.45</v>
      </c>
      <c r="G112" s="282">
        <v>1470.4</v>
      </c>
      <c r="H112" s="282">
        <v>1447.75</v>
      </c>
      <c r="I112" s="282">
        <v>1435.7</v>
      </c>
      <c r="J112" s="282">
        <v>1505.1000000000001</v>
      </c>
      <c r="K112" s="282">
        <v>1517.1499999999999</v>
      </c>
      <c r="L112" s="282">
        <v>1539.8000000000002</v>
      </c>
      <c r="M112" s="283">
        <v>1494.5</v>
      </c>
      <c r="N112" s="283">
        <v>1459.8</v>
      </c>
      <c r="O112" s="283">
        <v>22828800</v>
      </c>
      <c r="P112" s="284">
        <v>-2.2722991832051918E-2</v>
      </c>
    </row>
    <row r="113" spans="1:16" ht="12.75" customHeight="1">
      <c r="A113" s="274">
        <v>103</v>
      </c>
      <c r="B113" s="288" t="s">
        <v>84</v>
      </c>
      <c r="C113" s="280" t="s">
        <v>154</v>
      </c>
      <c r="D113" s="281">
        <v>45225</v>
      </c>
      <c r="E113" s="280">
        <v>88.7</v>
      </c>
      <c r="F113" s="280">
        <v>88.350000000000009</v>
      </c>
      <c r="G113" s="282">
        <v>87.90000000000002</v>
      </c>
      <c r="H113" s="282">
        <v>87.100000000000009</v>
      </c>
      <c r="I113" s="282">
        <v>86.65000000000002</v>
      </c>
      <c r="J113" s="282">
        <v>89.15000000000002</v>
      </c>
      <c r="K113" s="282">
        <v>89.600000000000009</v>
      </c>
      <c r="L113" s="282">
        <v>90.40000000000002</v>
      </c>
      <c r="M113" s="283">
        <v>88.8</v>
      </c>
      <c r="N113" s="283">
        <v>87.55</v>
      </c>
      <c r="O113" s="283">
        <v>122713500</v>
      </c>
      <c r="P113" s="284">
        <v>-5.2165665507429657E-3</v>
      </c>
    </row>
    <row r="114" spans="1:16" ht="12.75" customHeight="1">
      <c r="A114" s="274">
        <v>104</v>
      </c>
      <c r="B114" s="288" t="s">
        <v>43</v>
      </c>
      <c r="C114" s="287" t="s">
        <v>155</v>
      </c>
      <c r="D114" s="281">
        <v>45225</v>
      </c>
      <c r="E114" s="280">
        <v>946.25</v>
      </c>
      <c r="F114" s="280">
        <v>943.21666666666658</v>
      </c>
      <c r="G114" s="282">
        <v>931.58333333333314</v>
      </c>
      <c r="H114" s="282">
        <v>916.91666666666652</v>
      </c>
      <c r="I114" s="282">
        <v>905.28333333333308</v>
      </c>
      <c r="J114" s="282">
        <v>957.88333333333321</v>
      </c>
      <c r="K114" s="282">
        <v>969.51666666666665</v>
      </c>
      <c r="L114" s="282">
        <v>984.18333333333328</v>
      </c>
      <c r="M114" s="283">
        <v>954.85</v>
      </c>
      <c r="N114" s="283">
        <v>928.55</v>
      </c>
      <c r="O114" s="283">
        <v>1977300</v>
      </c>
      <c r="P114" s="284">
        <v>4.2137718396711203E-2</v>
      </c>
    </row>
    <row r="115" spans="1:16" ht="12.75" customHeight="1">
      <c r="A115" s="274">
        <v>105</v>
      </c>
      <c r="B115" s="288" t="s">
        <v>45</v>
      </c>
      <c r="C115" s="280" t="s">
        <v>156</v>
      </c>
      <c r="D115" s="281">
        <v>45225</v>
      </c>
      <c r="E115" s="280">
        <v>709.2</v>
      </c>
      <c r="F115" s="280">
        <v>710.0333333333333</v>
      </c>
      <c r="G115" s="282">
        <v>705.26666666666665</v>
      </c>
      <c r="H115" s="282">
        <v>701.33333333333337</v>
      </c>
      <c r="I115" s="282">
        <v>696.56666666666672</v>
      </c>
      <c r="J115" s="282">
        <v>713.96666666666658</v>
      </c>
      <c r="K115" s="282">
        <v>718.73333333333323</v>
      </c>
      <c r="L115" s="282">
        <v>722.66666666666652</v>
      </c>
      <c r="M115" s="283">
        <v>714.8</v>
      </c>
      <c r="N115" s="283">
        <v>706.1</v>
      </c>
      <c r="O115" s="283">
        <v>12824875</v>
      </c>
      <c r="P115" s="284">
        <v>3.8914091295718739E-2</v>
      </c>
    </row>
    <row r="116" spans="1:16" ht="12.75" customHeight="1">
      <c r="A116" s="274">
        <v>106</v>
      </c>
      <c r="B116" s="288" t="s">
        <v>59</v>
      </c>
      <c r="C116" s="280" t="s">
        <v>157</v>
      </c>
      <c r="D116" s="281">
        <v>45225</v>
      </c>
      <c r="E116" s="280">
        <v>444.95</v>
      </c>
      <c r="F116" s="280">
        <v>443.84999999999997</v>
      </c>
      <c r="G116" s="282">
        <v>442.34999999999991</v>
      </c>
      <c r="H116" s="282">
        <v>439.74999999999994</v>
      </c>
      <c r="I116" s="282">
        <v>438.24999999999989</v>
      </c>
      <c r="J116" s="282">
        <v>446.44999999999993</v>
      </c>
      <c r="K116" s="282">
        <v>447.95000000000005</v>
      </c>
      <c r="L116" s="282">
        <v>450.54999999999995</v>
      </c>
      <c r="M116" s="283">
        <v>445.35</v>
      </c>
      <c r="N116" s="283">
        <v>441.25</v>
      </c>
      <c r="O116" s="283">
        <v>62835200</v>
      </c>
      <c r="P116" s="284">
        <v>-2.2208943332337416E-2</v>
      </c>
    </row>
    <row r="117" spans="1:16" ht="12.75" customHeight="1">
      <c r="A117" s="274">
        <v>107</v>
      </c>
      <c r="B117" s="288" t="s">
        <v>132</v>
      </c>
      <c r="C117" s="280" t="s">
        <v>158</v>
      </c>
      <c r="D117" s="281">
        <v>45225</v>
      </c>
      <c r="E117" s="280">
        <v>696.6</v>
      </c>
      <c r="F117" s="280">
        <v>692.48333333333346</v>
      </c>
      <c r="G117" s="282">
        <v>683.51666666666688</v>
      </c>
      <c r="H117" s="282">
        <v>670.43333333333339</v>
      </c>
      <c r="I117" s="282">
        <v>661.46666666666681</v>
      </c>
      <c r="J117" s="282">
        <v>705.56666666666695</v>
      </c>
      <c r="K117" s="282">
        <v>714.53333333333342</v>
      </c>
      <c r="L117" s="282">
        <v>727.61666666666702</v>
      </c>
      <c r="M117" s="283">
        <v>701.45</v>
      </c>
      <c r="N117" s="283">
        <v>679.4</v>
      </c>
      <c r="O117" s="283">
        <v>24940000</v>
      </c>
      <c r="P117" s="284">
        <v>1.3151881379170264E-2</v>
      </c>
    </row>
    <row r="118" spans="1:16" ht="12.75" customHeight="1">
      <c r="A118" s="274">
        <v>108</v>
      </c>
      <c r="B118" s="288" t="s">
        <v>49</v>
      </c>
      <c r="C118" s="285" t="s">
        <v>159</v>
      </c>
      <c r="D118" s="281">
        <v>45225</v>
      </c>
      <c r="E118" s="280">
        <v>3154.05</v>
      </c>
      <c r="F118" s="280">
        <v>3138.75</v>
      </c>
      <c r="G118" s="282">
        <v>3120.3</v>
      </c>
      <c r="H118" s="282">
        <v>3086.55</v>
      </c>
      <c r="I118" s="282">
        <v>3068.1000000000004</v>
      </c>
      <c r="J118" s="282">
        <v>3172.5</v>
      </c>
      <c r="K118" s="282">
        <v>3190.95</v>
      </c>
      <c r="L118" s="282">
        <v>3224.7</v>
      </c>
      <c r="M118" s="283">
        <v>3157.2</v>
      </c>
      <c r="N118" s="283">
        <v>3105</v>
      </c>
      <c r="O118" s="283">
        <v>783250</v>
      </c>
      <c r="P118" s="284">
        <v>1.6547696301103181E-2</v>
      </c>
    </row>
    <row r="119" spans="1:16" ht="12.75" customHeight="1">
      <c r="A119" s="274">
        <v>109</v>
      </c>
      <c r="B119" s="288" t="s">
        <v>132</v>
      </c>
      <c r="C119" s="280" t="s">
        <v>160</v>
      </c>
      <c r="D119" s="281">
        <v>45225</v>
      </c>
      <c r="E119" s="280">
        <v>775.3</v>
      </c>
      <c r="F119" s="280">
        <v>771.26666666666677</v>
      </c>
      <c r="G119" s="282">
        <v>764.78333333333353</v>
      </c>
      <c r="H119" s="282">
        <v>754.26666666666677</v>
      </c>
      <c r="I119" s="282">
        <v>747.78333333333353</v>
      </c>
      <c r="J119" s="282">
        <v>781.78333333333353</v>
      </c>
      <c r="K119" s="282">
        <v>788.26666666666688</v>
      </c>
      <c r="L119" s="282">
        <v>798.78333333333353</v>
      </c>
      <c r="M119" s="283">
        <v>777.75</v>
      </c>
      <c r="N119" s="283">
        <v>760.75</v>
      </c>
      <c r="O119" s="283">
        <v>19090350</v>
      </c>
      <c r="P119" s="284">
        <v>4.4037218552454007E-3</v>
      </c>
    </row>
    <row r="120" spans="1:16" ht="12.75" customHeight="1">
      <c r="A120" s="274">
        <v>110</v>
      </c>
      <c r="B120" s="288" t="s">
        <v>45</v>
      </c>
      <c r="C120" s="280" t="s">
        <v>161</v>
      </c>
      <c r="D120" s="281">
        <v>45225</v>
      </c>
      <c r="E120" s="280">
        <v>528.70000000000005</v>
      </c>
      <c r="F120" s="280">
        <v>530.76666666666677</v>
      </c>
      <c r="G120" s="282">
        <v>526.03333333333353</v>
      </c>
      <c r="H120" s="282">
        <v>523.36666666666679</v>
      </c>
      <c r="I120" s="282">
        <v>518.63333333333355</v>
      </c>
      <c r="J120" s="282">
        <v>533.43333333333351</v>
      </c>
      <c r="K120" s="282">
        <v>538.16666666666686</v>
      </c>
      <c r="L120" s="282">
        <v>540.83333333333348</v>
      </c>
      <c r="M120" s="283">
        <v>535.5</v>
      </c>
      <c r="N120" s="283">
        <v>528.1</v>
      </c>
      <c r="O120" s="283">
        <v>22638750</v>
      </c>
      <c r="P120" s="284">
        <v>2.3451627486437612E-2</v>
      </c>
    </row>
    <row r="121" spans="1:16" ht="12.75" customHeight="1">
      <c r="A121" s="274">
        <v>111</v>
      </c>
      <c r="B121" s="288" t="s">
        <v>63</v>
      </c>
      <c r="C121" s="280" t="s">
        <v>162</v>
      </c>
      <c r="D121" s="281">
        <v>45225</v>
      </c>
      <c r="E121" s="280">
        <v>1762.2</v>
      </c>
      <c r="F121" s="280">
        <v>1754.9666666666669</v>
      </c>
      <c r="G121" s="282">
        <v>1737.5333333333338</v>
      </c>
      <c r="H121" s="282">
        <v>1712.8666666666668</v>
      </c>
      <c r="I121" s="282">
        <v>1695.4333333333336</v>
      </c>
      <c r="J121" s="282">
        <v>1779.6333333333339</v>
      </c>
      <c r="K121" s="282">
        <v>1797.0666666666668</v>
      </c>
      <c r="L121" s="282">
        <v>1821.733333333334</v>
      </c>
      <c r="M121" s="283">
        <v>1772.4</v>
      </c>
      <c r="N121" s="283">
        <v>1730.3</v>
      </c>
      <c r="O121" s="283">
        <v>32733200</v>
      </c>
      <c r="P121" s="284">
        <v>-5.9142072042034102E-2</v>
      </c>
    </row>
    <row r="122" spans="1:16" ht="12.75" customHeight="1">
      <c r="A122" s="274">
        <v>112</v>
      </c>
      <c r="B122" s="288" t="s">
        <v>68</v>
      </c>
      <c r="C122" s="280" t="s">
        <v>163</v>
      </c>
      <c r="D122" s="281">
        <v>45225</v>
      </c>
      <c r="E122" s="280">
        <v>134</v>
      </c>
      <c r="F122" s="280">
        <v>133.35</v>
      </c>
      <c r="G122" s="282">
        <v>132.19999999999999</v>
      </c>
      <c r="H122" s="282">
        <v>130.4</v>
      </c>
      <c r="I122" s="282">
        <v>129.25</v>
      </c>
      <c r="J122" s="282">
        <v>135.14999999999998</v>
      </c>
      <c r="K122" s="282">
        <v>136.30000000000001</v>
      </c>
      <c r="L122" s="282">
        <v>138.09999999999997</v>
      </c>
      <c r="M122" s="283">
        <v>134.5</v>
      </c>
      <c r="N122" s="283">
        <v>131.55000000000001</v>
      </c>
      <c r="O122" s="283">
        <v>76139568</v>
      </c>
      <c r="P122" s="284">
        <v>-6.1592608886933568E-2</v>
      </c>
    </row>
    <row r="123" spans="1:16" ht="12.75" customHeight="1">
      <c r="A123" s="274">
        <v>113</v>
      </c>
      <c r="B123" s="288" t="s">
        <v>45</v>
      </c>
      <c r="C123" s="280" t="s">
        <v>164</v>
      </c>
      <c r="D123" s="281">
        <v>45225</v>
      </c>
      <c r="E123" s="280">
        <v>2486.9499999999998</v>
      </c>
      <c r="F123" s="280">
        <v>2480.7833333333333</v>
      </c>
      <c r="G123" s="282">
        <v>2464.1666666666665</v>
      </c>
      <c r="H123" s="282">
        <v>2441.3833333333332</v>
      </c>
      <c r="I123" s="282">
        <v>2424.7666666666664</v>
      </c>
      <c r="J123" s="282">
        <v>2503.5666666666666</v>
      </c>
      <c r="K123" s="282">
        <v>2520.1833333333334</v>
      </c>
      <c r="L123" s="282">
        <v>2542.9666666666667</v>
      </c>
      <c r="M123" s="283">
        <v>2497.4</v>
      </c>
      <c r="N123" s="283">
        <v>2458</v>
      </c>
      <c r="O123" s="283">
        <v>973500</v>
      </c>
      <c r="P123" s="284">
        <v>1.3745704467353952E-2</v>
      </c>
    </row>
    <row r="124" spans="1:16" ht="12.75" customHeight="1">
      <c r="A124" s="274">
        <v>114</v>
      </c>
      <c r="B124" s="288" t="s">
        <v>43</v>
      </c>
      <c r="C124" s="285" t="s">
        <v>165</v>
      </c>
      <c r="D124" s="281">
        <v>45225</v>
      </c>
      <c r="E124" s="280">
        <v>400.9</v>
      </c>
      <c r="F124" s="280">
        <v>401.5333333333333</v>
      </c>
      <c r="G124" s="282">
        <v>398.16666666666663</v>
      </c>
      <c r="H124" s="282">
        <v>395.43333333333334</v>
      </c>
      <c r="I124" s="282">
        <v>392.06666666666666</v>
      </c>
      <c r="J124" s="282">
        <v>404.26666666666659</v>
      </c>
      <c r="K124" s="282">
        <v>407.63333333333327</v>
      </c>
      <c r="L124" s="282">
        <v>410.36666666666656</v>
      </c>
      <c r="M124" s="283">
        <v>404.9</v>
      </c>
      <c r="N124" s="283">
        <v>398.8</v>
      </c>
      <c r="O124" s="283">
        <v>13404500</v>
      </c>
      <c r="P124" s="284">
        <v>1.0120420189597745E-2</v>
      </c>
    </row>
    <row r="125" spans="1:16" ht="12.75" customHeight="1">
      <c r="A125" s="274">
        <v>115</v>
      </c>
      <c r="B125" s="288" t="s">
        <v>68</v>
      </c>
      <c r="C125" s="280" t="s">
        <v>166</v>
      </c>
      <c r="D125" s="281">
        <v>45225</v>
      </c>
      <c r="E125" s="280">
        <v>471.2</v>
      </c>
      <c r="F125" s="280">
        <v>470.16666666666669</v>
      </c>
      <c r="G125" s="282">
        <v>466.98333333333335</v>
      </c>
      <c r="H125" s="282">
        <v>462.76666666666665</v>
      </c>
      <c r="I125" s="282">
        <v>459.58333333333331</v>
      </c>
      <c r="J125" s="282">
        <v>474.38333333333338</v>
      </c>
      <c r="K125" s="282">
        <v>477.56666666666666</v>
      </c>
      <c r="L125" s="282">
        <v>481.78333333333342</v>
      </c>
      <c r="M125" s="283">
        <v>473.35</v>
      </c>
      <c r="N125" s="283">
        <v>465.95</v>
      </c>
      <c r="O125" s="283">
        <v>23498000</v>
      </c>
      <c r="P125" s="284">
        <v>7.0283706179823432E-3</v>
      </c>
    </row>
    <row r="126" spans="1:16" ht="12.75" customHeight="1">
      <c r="A126" s="274">
        <v>116</v>
      </c>
      <c r="B126" s="288" t="s">
        <v>41</v>
      </c>
      <c r="C126" s="280" t="s">
        <v>167</v>
      </c>
      <c r="D126" s="281">
        <v>45225</v>
      </c>
      <c r="E126" s="280">
        <v>3086.25</v>
      </c>
      <c r="F126" s="280">
        <v>3091.3333333333335</v>
      </c>
      <c r="G126" s="282">
        <v>3076.9666666666672</v>
      </c>
      <c r="H126" s="282">
        <v>3067.6833333333338</v>
      </c>
      <c r="I126" s="282">
        <v>3053.3166666666675</v>
      </c>
      <c r="J126" s="282">
        <v>3100.6166666666668</v>
      </c>
      <c r="K126" s="282">
        <v>3114.9833333333327</v>
      </c>
      <c r="L126" s="282">
        <v>3124.2666666666664</v>
      </c>
      <c r="M126" s="283">
        <v>3105.7</v>
      </c>
      <c r="N126" s="283">
        <v>3082.05</v>
      </c>
      <c r="O126" s="283">
        <v>8956500</v>
      </c>
      <c r="P126" s="284">
        <v>-1.0342427155501044E-2</v>
      </c>
    </row>
    <row r="127" spans="1:16" ht="12.75" customHeight="1">
      <c r="A127" s="274">
        <v>117</v>
      </c>
      <c r="B127" s="288" t="s">
        <v>87</v>
      </c>
      <c r="C127" s="280" t="s">
        <v>168</v>
      </c>
      <c r="D127" s="281">
        <v>45225</v>
      </c>
      <c r="E127" s="280">
        <v>5278.15</v>
      </c>
      <c r="F127" s="280">
        <v>5271.2499999999991</v>
      </c>
      <c r="G127" s="282">
        <v>5227.0499999999984</v>
      </c>
      <c r="H127" s="282">
        <v>5175.9499999999989</v>
      </c>
      <c r="I127" s="282">
        <v>5131.7499999999982</v>
      </c>
      <c r="J127" s="282">
        <v>5322.3499999999985</v>
      </c>
      <c r="K127" s="282">
        <v>5366.5499999999993</v>
      </c>
      <c r="L127" s="282">
        <v>5417.6499999999987</v>
      </c>
      <c r="M127" s="283">
        <v>5315.45</v>
      </c>
      <c r="N127" s="283">
        <v>5220.1499999999996</v>
      </c>
      <c r="O127" s="283">
        <v>1777650</v>
      </c>
      <c r="P127" s="284">
        <v>-2.1952628538417101E-2</v>
      </c>
    </row>
    <row r="128" spans="1:16" ht="12.75" customHeight="1">
      <c r="A128" s="274">
        <v>118</v>
      </c>
      <c r="B128" s="288" t="s">
        <v>87</v>
      </c>
      <c r="C128" s="280" t="s">
        <v>169</v>
      </c>
      <c r="D128" s="281">
        <v>45225</v>
      </c>
      <c r="E128" s="280">
        <v>4780.8999999999996</v>
      </c>
      <c r="F128" s="280">
        <v>4763.4833333333336</v>
      </c>
      <c r="G128" s="282">
        <v>4721.1166666666668</v>
      </c>
      <c r="H128" s="282">
        <v>4661.333333333333</v>
      </c>
      <c r="I128" s="282">
        <v>4618.9666666666662</v>
      </c>
      <c r="J128" s="282">
        <v>4823.2666666666673</v>
      </c>
      <c r="K128" s="282">
        <v>4865.6333333333341</v>
      </c>
      <c r="L128" s="282">
        <v>4925.4166666666679</v>
      </c>
      <c r="M128" s="283">
        <v>4805.8500000000004</v>
      </c>
      <c r="N128" s="283">
        <v>4703.7</v>
      </c>
      <c r="O128" s="283">
        <v>663400</v>
      </c>
      <c r="P128" s="284">
        <v>1.0048721071863581E-2</v>
      </c>
    </row>
    <row r="129" spans="1:16" ht="12.75" customHeight="1">
      <c r="A129" s="274">
        <v>119</v>
      </c>
      <c r="B129" s="288" t="s">
        <v>43</v>
      </c>
      <c r="C129" s="280" t="s">
        <v>170</v>
      </c>
      <c r="D129" s="281">
        <v>45225</v>
      </c>
      <c r="E129" s="280">
        <v>1160.8</v>
      </c>
      <c r="F129" s="280">
        <v>1159.8999999999999</v>
      </c>
      <c r="G129" s="282">
        <v>1153.8999999999996</v>
      </c>
      <c r="H129" s="282">
        <v>1146.9999999999998</v>
      </c>
      <c r="I129" s="282">
        <v>1140.9999999999995</v>
      </c>
      <c r="J129" s="282">
        <v>1166.7999999999997</v>
      </c>
      <c r="K129" s="282">
        <v>1172.8000000000002</v>
      </c>
      <c r="L129" s="282">
        <v>1179.6999999999998</v>
      </c>
      <c r="M129" s="283">
        <v>1165.9000000000001</v>
      </c>
      <c r="N129" s="283">
        <v>1153</v>
      </c>
      <c r="O129" s="283">
        <v>5589600</v>
      </c>
      <c r="P129" s="284">
        <v>9.8280098280098278E-3</v>
      </c>
    </row>
    <row r="130" spans="1:16" ht="12.75" customHeight="1">
      <c r="A130" s="274">
        <v>120</v>
      </c>
      <c r="B130" s="288" t="s">
        <v>56</v>
      </c>
      <c r="C130" s="280" t="s">
        <v>171</v>
      </c>
      <c r="D130" s="281">
        <v>45225</v>
      </c>
      <c r="E130" s="280">
        <v>1544.35</v>
      </c>
      <c r="F130" s="280">
        <v>1538.8833333333332</v>
      </c>
      <c r="G130" s="282">
        <v>1528.7666666666664</v>
      </c>
      <c r="H130" s="282">
        <v>1513.1833333333332</v>
      </c>
      <c r="I130" s="282">
        <v>1503.0666666666664</v>
      </c>
      <c r="J130" s="282">
        <v>1554.4666666666665</v>
      </c>
      <c r="K130" s="282">
        <v>1564.5833333333333</v>
      </c>
      <c r="L130" s="282">
        <v>1580.1666666666665</v>
      </c>
      <c r="M130" s="283">
        <v>1549</v>
      </c>
      <c r="N130" s="283">
        <v>1523.3</v>
      </c>
      <c r="O130" s="283">
        <v>15472800</v>
      </c>
      <c r="P130" s="284">
        <v>9.6377837665007089E-3</v>
      </c>
    </row>
    <row r="131" spans="1:16" ht="12.75" customHeight="1">
      <c r="A131" s="274">
        <v>121</v>
      </c>
      <c r="B131" s="288" t="s">
        <v>68</v>
      </c>
      <c r="C131" s="280" t="s">
        <v>172</v>
      </c>
      <c r="D131" s="281">
        <v>45225</v>
      </c>
      <c r="E131" s="280">
        <v>289.14999999999998</v>
      </c>
      <c r="F131" s="280">
        <v>287.8</v>
      </c>
      <c r="G131" s="282">
        <v>285.85000000000002</v>
      </c>
      <c r="H131" s="282">
        <v>282.55</v>
      </c>
      <c r="I131" s="282">
        <v>280.60000000000002</v>
      </c>
      <c r="J131" s="282">
        <v>291.10000000000002</v>
      </c>
      <c r="K131" s="282">
        <v>293.04999999999995</v>
      </c>
      <c r="L131" s="282">
        <v>296.35000000000002</v>
      </c>
      <c r="M131" s="283">
        <v>289.75</v>
      </c>
      <c r="N131" s="283">
        <v>284.5</v>
      </c>
      <c r="O131" s="283">
        <v>43164000</v>
      </c>
      <c r="P131" s="284">
        <v>-3.2804517343371871E-2</v>
      </c>
    </row>
    <row r="132" spans="1:16" ht="12.75" customHeight="1">
      <c r="A132" s="274">
        <v>122</v>
      </c>
      <c r="B132" s="288" t="s">
        <v>68</v>
      </c>
      <c r="C132" s="280" t="s">
        <v>173</v>
      </c>
      <c r="D132" s="281">
        <v>45225</v>
      </c>
      <c r="E132" s="280">
        <v>144.9</v>
      </c>
      <c r="F132" s="280">
        <v>143.4</v>
      </c>
      <c r="G132" s="282">
        <v>141.60000000000002</v>
      </c>
      <c r="H132" s="282">
        <v>138.30000000000001</v>
      </c>
      <c r="I132" s="282">
        <v>136.50000000000003</v>
      </c>
      <c r="J132" s="282">
        <v>146.70000000000002</v>
      </c>
      <c r="K132" s="282">
        <v>148.50000000000003</v>
      </c>
      <c r="L132" s="282">
        <v>151.80000000000001</v>
      </c>
      <c r="M132" s="283">
        <v>145.19999999999999</v>
      </c>
      <c r="N132" s="283">
        <v>140.1</v>
      </c>
      <c r="O132" s="283">
        <v>70770000</v>
      </c>
      <c r="P132" s="284">
        <v>-2.148664343786295E-2</v>
      </c>
    </row>
    <row r="133" spans="1:16" ht="12.75" customHeight="1">
      <c r="A133" s="274">
        <v>123</v>
      </c>
      <c r="B133" s="288" t="s">
        <v>59</v>
      </c>
      <c r="C133" s="280" t="s">
        <v>174</v>
      </c>
      <c r="D133" s="281">
        <v>45225</v>
      </c>
      <c r="E133" s="280">
        <v>539.45000000000005</v>
      </c>
      <c r="F133" s="280">
        <v>540.6</v>
      </c>
      <c r="G133" s="282">
        <v>537.55000000000007</v>
      </c>
      <c r="H133" s="282">
        <v>535.65000000000009</v>
      </c>
      <c r="I133" s="282">
        <v>532.60000000000014</v>
      </c>
      <c r="J133" s="282">
        <v>542.5</v>
      </c>
      <c r="K133" s="282">
        <v>545.54999999999995</v>
      </c>
      <c r="L133" s="282">
        <v>547.44999999999993</v>
      </c>
      <c r="M133" s="283">
        <v>543.65</v>
      </c>
      <c r="N133" s="283">
        <v>538.70000000000005</v>
      </c>
      <c r="O133" s="283">
        <v>13388400</v>
      </c>
      <c r="P133" s="284">
        <v>4.6825754164790635E-3</v>
      </c>
    </row>
    <row r="134" spans="1:16" ht="12.75" customHeight="1">
      <c r="A134" s="274">
        <v>124</v>
      </c>
      <c r="B134" s="288" t="s">
        <v>56</v>
      </c>
      <c r="C134" s="280" t="s">
        <v>175</v>
      </c>
      <c r="D134" s="281">
        <v>45225</v>
      </c>
      <c r="E134" s="280">
        <v>10391.65</v>
      </c>
      <c r="F134" s="280">
        <v>10368.466666666667</v>
      </c>
      <c r="G134" s="282">
        <v>10308.333333333334</v>
      </c>
      <c r="H134" s="282">
        <v>10225.016666666666</v>
      </c>
      <c r="I134" s="282">
        <v>10164.883333333333</v>
      </c>
      <c r="J134" s="282">
        <v>10451.783333333335</v>
      </c>
      <c r="K134" s="282">
        <v>10511.916666666666</v>
      </c>
      <c r="L134" s="282">
        <v>10595.233333333335</v>
      </c>
      <c r="M134" s="283">
        <v>10428.6</v>
      </c>
      <c r="N134" s="283">
        <v>10285.15</v>
      </c>
      <c r="O134" s="283">
        <v>2524500</v>
      </c>
      <c r="P134" s="284">
        <v>-3.1534123604557485E-2</v>
      </c>
    </row>
    <row r="135" spans="1:16" ht="12.75" customHeight="1">
      <c r="A135" s="274">
        <v>125</v>
      </c>
      <c r="B135" s="288" t="s">
        <v>59</v>
      </c>
      <c r="C135" s="280" t="s">
        <v>176</v>
      </c>
      <c r="D135" s="281">
        <v>45225</v>
      </c>
      <c r="E135" s="280">
        <v>1029.2</v>
      </c>
      <c r="F135" s="280">
        <v>1028.7</v>
      </c>
      <c r="G135" s="282">
        <v>1019.7</v>
      </c>
      <c r="H135" s="282">
        <v>1010.2</v>
      </c>
      <c r="I135" s="282">
        <v>1001.2</v>
      </c>
      <c r="J135" s="282">
        <v>1038.2</v>
      </c>
      <c r="K135" s="282">
        <v>1047.2</v>
      </c>
      <c r="L135" s="282">
        <v>1056.7</v>
      </c>
      <c r="M135" s="283">
        <v>1037.7</v>
      </c>
      <c r="N135" s="283">
        <v>1019.2</v>
      </c>
      <c r="O135" s="283">
        <v>9690100</v>
      </c>
      <c r="P135" s="284">
        <v>-3.8346648141715872E-2</v>
      </c>
    </row>
    <row r="136" spans="1:16" ht="12.75" customHeight="1">
      <c r="A136" s="274">
        <v>126</v>
      </c>
      <c r="B136" s="288" t="s">
        <v>45</v>
      </c>
      <c r="C136" s="287" t="s">
        <v>177</v>
      </c>
      <c r="D136" s="281">
        <v>45225</v>
      </c>
      <c r="E136" s="280">
        <v>2094.25</v>
      </c>
      <c r="F136" s="280">
        <v>2091.6166666666668</v>
      </c>
      <c r="G136" s="282">
        <v>2068.2333333333336</v>
      </c>
      <c r="H136" s="282">
        <v>2042.2166666666667</v>
      </c>
      <c r="I136" s="282">
        <v>2018.8333333333335</v>
      </c>
      <c r="J136" s="282">
        <v>2117.6333333333337</v>
      </c>
      <c r="K136" s="282">
        <v>2141.0166666666669</v>
      </c>
      <c r="L136" s="282">
        <v>2167.0333333333338</v>
      </c>
      <c r="M136" s="283">
        <v>2115</v>
      </c>
      <c r="N136" s="283">
        <v>2065.6</v>
      </c>
      <c r="O136" s="283">
        <v>2879600</v>
      </c>
      <c r="P136" s="284">
        <v>-9.8998748435544431E-2</v>
      </c>
    </row>
    <row r="137" spans="1:16" ht="12.75" customHeight="1">
      <c r="A137" s="274">
        <v>127</v>
      </c>
      <c r="B137" s="288" t="s">
        <v>43</v>
      </c>
      <c r="C137" s="287" t="s">
        <v>178</v>
      </c>
      <c r="D137" s="281">
        <v>45225</v>
      </c>
      <c r="E137" s="280">
        <v>1477.55</v>
      </c>
      <c r="F137" s="280">
        <v>1488.1333333333332</v>
      </c>
      <c r="G137" s="282">
        <v>1461.0666666666664</v>
      </c>
      <c r="H137" s="282">
        <v>1444.5833333333333</v>
      </c>
      <c r="I137" s="282">
        <v>1417.5166666666664</v>
      </c>
      <c r="J137" s="282">
        <v>1504.6166666666663</v>
      </c>
      <c r="K137" s="282">
        <v>1531.6833333333329</v>
      </c>
      <c r="L137" s="282">
        <v>1548.1666666666663</v>
      </c>
      <c r="M137" s="283">
        <v>1515.2</v>
      </c>
      <c r="N137" s="283">
        <v>1471.65</v>
      </c>
      <c r="O137" s="283">
        <v>1681600</v>
      </c>
      <c r="P137" s="284">
        <v>-1.1056222065396377E-2</v>
      </c>
    </row>
    <row r="138" spans="1:16" ht="12.75" customHeight="1">
      <c r="A138" s="274">
        <v>128</v>
      </c>
      <c r="B138" s="288" t="s">
        <v>68</v>
      </c>
      <c r="C138" s="280" t="s">
        <v>179</v>
      </c>
      <c r="D138" s="281">
        <v>45225</v>
      </c>
      <c r="E138" s="280">
        <v>895.35</v>
      </c>
      <c r="F138" s="280">
        <v>898.1</v>
      </c>
      <c r="G138" s="282">
        <v>887.05000000000007</v>
      </c>
      <c r="H138" s="282">
        <v>878.75</v>
      </c>
      <c r="I138" s="282">
        <v>867.7</v>
      </c>
      <c r="J138" s="282">
        <v>906.40000000000009</v>
      </c>
      <c r="K138" s="282">
        <v>917.45</v>
      </c>
      <c r="L138" s="282">
        <v>925.75000000000011</v>
      </c>
      <c r="M138" s="283">
        <v>909.15</v>
      </c>
      <c r="N138" s="283">
        <v>889.8</v>
      </c>
      <c r="O138" s="283">
        <v>8869600</v>
      </c>
      <c r="P138" s="284">
        <v>-1.0531012940651495E-2</v>
      </c>
    </row>
    <row r="139" spans="1:16" ht="12.75" customHeight="1">
      <c r="A139" s="274">
        <v>129</v>
      </c>
      <c r="B139" s="288" t="s">
        <v>84</v>
      </c>
      <c r="C139" s="280" t="s">
        <v>180</v>
      </c>
      <c r="D139" s="281">
        <v>45225</v>
      </c>
      <c r="E139" s="280">
        <v>1114</v>
      </c>
      <c r="F139" s="280">
        <v>1112.6499999999999</v>
      </c>
      <c r="G139" s="282">
        <v>1102.8499999999997</v>
      </c>
      <c r="H139" s="282">
        <v>1091.6999999999998</v>
      </c>
      <c r="I139" s="282">
        <v>1081.8999999999996</v>
      </c>
      <c r="J139" s="282">
        <v>1123.7999999999997</v>
      </c>
      <c r="K139" s="282">
        <v>1133.5999999999999</v>
      </c>
      <c r="L139" s="282">
        <v>1144.7499999999998</v>
      </c>
      <c r="M139" s="283">
        <v>1122.45</v>
      </c>
      <c r="N139" s="283">
        <v>1101.5</v>
      </c>
      <c r="O139" s="283">
        <v>2544000</v>
      </c>
      <c r="P139" s="284">
        <v>-1.027077497665733E-2</v>
      </c>
    </row>
    <row r="140" spans="1:16" ht="12.75" customHeight="1">
      <c r="A140" s="274">
        <v>130</v>
      </c>
      <c r="B140" s="288" t="s">
        <v>56</v>
      </c>
      <c r="C140" s="285" t="s">
        <v>181</v>
      </c>
      <c r="D140" s="281">
        <v>45225</v>
      </c>
      <c r="E140" s="280">
        <v>93.85</v>
      </c>
      <c r="F140" s="280">
        <v>93.116666666666674</v>
      </c>
      <c r="G140" s="282">
        <v>92.083333333333343</v>
      </c>
      <c r="H140" s="282">
        <v>90.316666666666663</v>
      </c>
      <c r="I140" s="282">
        <v>89.283333333333331</v>
      </c>
      <c r="J140" s="282">
        <v>94.883333333333354</v>
      </c>
      <c r="K140" s="282">
        <v>95.916666666666686</v>
      </c>
      <c r="L140" s="282">
        <v>97.683333333333366</v>
      </c>
      <c r="M140" s="283">
        <v>94.15</v>
      </c>
      <c r="N140" s="283">
        <v>91.35</v>
      </c>
      <c r="O140" s="283">
        <v>81131700</v>
      </c>
      <c r="P140" s="284">
        <v>-1.7623796423658872E-2</v>
      </c>
    </row>
    <row r="141" spans="1:16" ht="12.75" customHeight="1">
      <c r="A141" s="274">
        <v>131</v>
      </c>
      <c r="B141" s="288" t="s">
        <v>87</v>
      </c>
      <c r="C141" s="280" t="s">
        <v>182</v>
      </c>
      <c r="D141" s="281">
        <v>45225</v>
      </c>
      <c r="E141" s="280">
        <v>2486.0500000000002</v>
      </c>
      <c r="F141" s="280">
        <v>2477.4166666666665</v>
      </c>
      <c r="G141" s="282">
        <v>2458.6333333333332</v>
      </c>
      <c r="H141" s="282">
        <v>2431.2166666666667</v>
      </c>
      <c r="I141" s="282">
        <v>2412.4333333333334</v>
      </c>
      <c r="J141" s="282">
        <v>2504.833333333333</v>
      </c>
      <c r="K141" s="282">
        <v>2523.6166666666668</v>
      </c>
      <c r="L141" s="282">
        <v>2551.0333333333328</v>
      </c>
      <c r="M141" s="283">
        <v>2496.1999999999998</v>
      </c>
      <c r="N141" s="283">
        <v>2450</v>
      </c>
      <c r="O141" s="283">
        <v>2555300</v>
      </c>
      <c r="P141" s="284">
        <v>4.2148492380849455E-3</v>
      </c>
    </row>
    <row r="142" spans="1:16" ht="12.75" customHeight="1">
      <c r="A142" s="274">
        <v>132</v>
      </c>
      <c r="B142" s="288" t="s">
        <v>56</v>
      </c>
      <c r="C142" s="280" t="s">
        <v>183</v>
      </c>
      <c r="D142" s="281">
        <v>45225</v>
      </c>
      <c r="E142" s="280">
        <v>107670.5</v>
      </c>
      <c r="F142" s="280">
        <v>107871.26666666666</v>
      </c>
      <c r="G142" s="282">
        <v>107342.53333333333</v>
      </c>
      <c r="H142" s="282">
        <v>107014.56666666667</v>
      </c>
      <c r="I142" s="282">
        <v>106485.83333333333</v>
      </c>
      <c r="J142" s="282">
        <v>108199.23333333332</v>
      </c>
      <c r="K142" s="282">
        <v>108727.96666666666</v>
      </c>
      <c r="L142" s="282">
        <v>109055.93333333332</v>
      </c>
      <c r="M142" s="283">
        <v>108400</v>
      </c>
      <c r="N142" s="283">
        <v>107543.3</v>
      </c>
      <c r="O142" s="283">
        <v>42190</v>
      </c>
      <c r="P142" s="284">
        <v>1.89978627404417E-3</v>
      </c>
    </row>
    <row r="143" spans="1:16" ht="12.75" customHeight="1">
      <c r="A143" s="274">
        <v>133</v>
      </c>
      <c r="B143" s="288" t="s">
        <v>68</v>
      </c>
      <c r="C143" s="280" t="s">
        <v>184</v>
      </c>
      <c r="D143" s="281">
        <v>45225</v>
      </c>
      <c r="E143" s="280">
        <v>1221.55</v>
      </c>
      <c r="F143" s="280">
        <v>1216.5166666666667</v>
      </c>
      <c r="G143" s="282">
        <v>1201.0833333333333</v>
      </c>
      <c r="H143" s="282">
        <v>1180.6166666666666</v>
      </c>
      <c r="I143" s="282">
        <v>1165.1833333333332</v>
      </c>
      <c r="J143" s="282">
        <v>1236.9833333333333</v>
      </c>
      <c r="K143" s="282">
        <v>1252.4166666666667</v>
      </c>
      <c r="L143" s="282">
        <v>1272.8833333333334</v>
      </c>
      <c r="M143" s="283">
        <v>1231.95</v>
      </c>
      <c r="N143" s="283">
        <v>1196.05</v>
      </c>
      <c r="O143" s="283">
        <v>7039450</v>
      </c>
      <c r="P143" s="284">
        <v>1.8002504696305573E-3</v>
      </c>
    </row>
    <row r="144" spans="1:16" ht="12.75" customHeight="1">
      <c r="A144" s="274">
        <v>134</v>
      </c>
      <c r="B144" s="288" t="s">
        <v>132</v>
      </c>
      <c r="C144" s="280" t="s">
        <v>185</v>
      </c>
      <c r="D144" s="281">
        <v>45225</v>
      </c>
      <c r="E144" s="280">
        <v>97.25</v>
      </c>
      <c r="F144" s="280">
        <v>96.366666666666674</v>
      </c>
      <c r="G144" s="282">
        <v>95.233333333333348</v>
      </c>
      <c r="H144" s="282">
        <v>93.216666666666669</v>
      </c>
      <c r="I144" s="282">
        <v>92.083333333333343</v>
      </c>
      <c r="J144" s="282">
        <v>98.383333333333354</v>
      </c>
      <c r="K144" s="282">
        <v>99.51666666666668</v>
      </c>
      <c r="L144" s="282">
        <v>101.53333333333336</v>
      </c>
      <c r="M144" s="283">
        <v>97.5</v>
      </c>
      <c r="N144" s="283">
        <v>94.35</v>
      </c>
      <c r="O144" s="283">
        <v>60000000</v>
      </c>
      <c r="P144" s="284">
        <v>-4.4798407167745144E-3</v>
      </c>
    </row>
    <row r="145" spans="1:16" ht="12.75" customHeight="1">
      <c r="A145" s="274">
        <v>135</v>
      </c>
      <c r="B145" s="288" t="s">
        <v>45</v>
      </c>
      <c r="C145" s="280" t="s">
        <v>186</v>
      </c>
      <c r="D145" s="281">
        <v>45225</v>
      </c>
      <c r="E145" s="280">
        <v>4252.25</v>
      </c>
      <c r="F145" s="280">
        <v>4241.7666666666664</v>
      </c>
      <c r="G145" s="282">
        <v>4213.9333333333325</v>
      </c>
      <c r="H145" s="282">
        <v>4175.6166666666659</v>
      </c>
      <c r="I145" s="282">
        <v>4147.7833333333319</v>
      </c>
      <c r="J145" s="282">
        <v>4280.083333333333</v>
      </c>
      <c r="K145" s="282">
        <v>4307.916666666667</v>
      </c>
      <c r="L145" s="282">
        <v>4346.2333333333336</v>
      </c>
      <c r="M145" s="283">
        <v>4269.6000000000004</v>
      </c>
      <c r="N145" s="283">
        <v>4203.45</v>
      </c>
      <c r="O145" s="283">
        <v>1582650</v>
      </c>
      <c r="P145" s="284">
        <v>-9.4688003030016102E-4</v>
      </c>
    </row>
    <row r="146" spans="1:16" ht="12.75" customHeight="1">
      <c r="A146" s="274">
        <v>136</v>
      </c>
      <c r="B146" s="288" t="s">
        <v>39</v>
      </c>
      <c r="C146" s="280" t="s">
        <v>187</v>
      </c>
      <c r="D146" s="281">
        <v>45225</v>
      </c>
      <c r="E146" s="280">
        <v>3716.95</v>
      </c>
      <c r="F146" s="280">
        <v>3731.7833333333328</v>
      </c>
      <c r="G146" s="282">
        <v>3696.3666666666659</v>
      </c>
      <c r="H146" s="282">
        <v>3675.7833333333328</v>
      </c>
      <c r="I146" s="282">
        <v>3640.3666666666659</v>
      </c>
      <c r="J146" s="282">
        <v>3752.3666666666659</v>
      </c>
      <c r="K146" s="282">
        <v>3787.7833333333328</v>
      </c>
      <c r="L146" s="282">
        <v>3808.3666666666659</v>
      </c>
      <c r="M146" s="283">
        <v>3767.2</v>
      </c>
      <c r="N146" s="283">
        <v>3711.2</v>
      </c>
      <c r="O146" s="283">
        <v>1272000</v>
      </c>
      <c r="P146" s="284">
        <v>4.7192071731949034E-4</v>
      </c>
    </row>
    <row r="147" spans="1:16" ht="12.75" customHeight="1">
      <c r="A147" s="274">
        <v>137</v>
      </c>
      <c r="B147" s="288" t="s">
        <v>59</v>
      </c>
      <c r="C147" s="280" t="s">
        <v>188</v>
      </c>
      <c r="D147" s="281">
        <v>45225</v>
      </c>
      <c r="E147" s="280">
        <v>23043.45</v>
      </c>
      <c r="F147" s="280">
        <v>23013.533333333336</v>
      </c>
      <c r="G147" s="282">
        <v>22949.916666666672</v>
      </c>
      <c r="H147" s="282">
        <v>22856.383333333335</v>
      </c>
      <c r="I147" s="282">
        <v>22792.76666666667</v>
      </c>
      <c r="J147" s="282">
        <v>23107.066666666673</v>
      </c>
      <c r="K147" s="282">
        <v>23170.683333333334</v>
      </c>
      <c r="L147" s="282">
        <v>23264.216666666674</v>
      </c>
      <c r="M147" s="283">
        <v>23077.15</v>
      </c>
      <c r="N147" s="283">
        <v>22920</v>
      </c>
      <c r="O147" s="283">
        <v>325840</v>
      </c>
      <c r="P147" s="284">
        <v>-3.1815956926089083E-3</v>
      </c>
    </row>
    <row r="148" spans="1:16" ht="12.75" customHeight="1">
      <c r="A148" s="274">
        <v>138</v>
      </c>
      <c r="B148" s="288" t="s">
        <v>132</v>
      </c>
      <c r="C148" s="280" t="s">
        <v>189</v>
      </c>
      <c r="D148" s="281">
        <v>45225</v>
      </c>
      <c r="E148" s="280">
        <v>150.69999999999999</v>
      </c>
      <c r="F148" s="280">
        <v>148.61666666666665</v>
      </c>
      <c r="G148" s="282">
        <v>145.8833333333333</v>
      </c>
      <c r="H148" s="282">
        <v>141.06666666666666</v>
      </c>
      <c r="I148" s="282">
        <v>138.33333333333331</v>
      </c>
      <c r="J148" s="282">
        <v>153.43333333333328</v>
      </c>
      <c r="K148" s="282">
        <v>156.16666666666663</v>
      </c>
      <c r="L148" s="282">
        <v>160.98333333333326</v>
      </c>
      <c r="M148" s="283">
        <v>151.35</v>
      </c>
      <c r="N148" s="283">
        <v>143.80000000000001</v>
      </c>
      <c r="O148" s="283">
        <v>115465500</v>
      </c>
      <c r="P148" s="284">
        <v>4.1905225971494701E-2</v>
      </c>
    </row>
    <row r="149" spans="1:16" ht="12.75" customHeight="1">
      <c r="A149" s="274">
        <v>139</v>
      </c>
      <c r="B149" s="288" t="s">
        <v>190</v>
      </c>
      <c r="C149" s="280" t="s">
        <v>191</v>
      </c>
      <c r="D149" s="281">
        <v>45225</v>
      </c>
      <c r="E149" s="280">
        <v>236.4</v>
      </c>
      <c r="F149" s="280">
        <v>235.86666666666667</v>
      </c>
      <c r="G149" s="282">
        <v>234.68333333333334</v>
      </c>
      <c r="H149" s="282">
        <v>232.96666666666667</v>
      </c>
      <c r="I149" s="282">
        <v>231.78333333333333</v>
      </c>
      <c r="J149" s="282">
        <v>237.58333333333334</v>
      </c>
      <c r="K149" s="282">
        <v>238.76666666666668</v>
      </c>
      <c r="L149" s="282">
        <v>240.48333333333335</v>
      </c>
      <c r="M149" s="283">
        <v>237.05</v>
      </c>
      <c r="N149" s="283">
        <v>234.15</v>
      </c>
      <c r="O149" s="283">
        <v>84834000</v>
      </c>
      <c r="P149" s="284">
        <v>-2.7512208542540752E-2</v>
      </c>
    </row>
    <row r="150" spans="1:16" ht="12.75" customHeight="1">
      <c r="A150" s="274">
        <v>140</v>
      </c>
      <c r="B150" s="288" t="s">
        <v>108</v>
      </c>
      <c r="C150" s="285" t="s">
        <v>192</v>
      </c>
      <c r="D150" s="281">
        <v>45225</v>
      </c>
      <c r="E150" s="280">
        <v>1157.8499999999999</v>
      </c>
      <c r="F150" s="280">
        <v>1149.0166666666667</v>
      </c>
      <c r="G150" s="282">
        <v>1126.2333333333333</v>
      </c>
      <c r="H150" s="282">
        <v>1094.6166666666668</v>
      </c>
      <c r="I150" s="282">
        <v>1071.8333333333335</v>
      </c>
      <c r="J150" s="282">
        <v>1180.6333333333332</v>
      </c>
      <c r="K150" s="282">
        <v>1203.4166666666665</v>
      </c>
      <c r="L150" s="282">
        <v>1235.0333333333331</v>
      </c>
      <c r="M150" s="283">
        <v>1171.8</v>
      </c>
      <c r="N150" s="283">
        <v>1117.4000000000001</v>
      </c>
      <c r="O150" s="283">
        <v>8046500</v>
      </c>
      <c r="P150" s="284">
        <v>3.0110224930549333E-2</v>
      </c>
    </row>
    <row r="151" spans="1:16" ht="12.75" customHeight="1">
      <c r="A151" s="274">
        <v>141</v>
      </c>
      <c r="B151" s="288" t="s">
        <v>87</v>
      </c>
      <c r="C151" s="287" t="s">
        <v>193</v>
      </c>
      <c r="D151" s="281">
        <v>45225</v>
      </c>
      <c r="E151" s="280">
        <v>4180.25</v>
      </c>
      <c r="F151" s="280">
        <v>4161.2</v>
      </c>
      <c r="G151" s="282">
        <v>4123.8999999999996</v>
      </c>
      <c r="H151" s="282">
        <v>4067.55</v>
      </c>
      <c r="I151" s="282">
        <v>4030.25</v>
      </c>
      <c r="J151" s="282">
        <v>4217.5499999999993</v>
      </c>
      <c r="K151" s="282">
        <v>4254.8500000000004</v>
      </c>
      <c r="L151" s="282">
        <v>4311.1999999999989</v>
      </c>
      <c r="M151" s="283">
        <v>4198.5</v>
      </c>
      <c r="N151" s="283">
        <v>4104.8500000000004</v>
      </c>
      <c r="O151" s="283">
        <v>344400</v>
      </c>
      <c r="P151" s="284">
        <v>-3.2040472175379427E-2</v>
      </c>
    </row>
    <row r="152" spans="1:16" ht="12.75" customHeight="1">
      <c r="A152" s="274">
        <v>142</v>
      </c>
      <c r="B152" s="288" t="s">
        <v>84</v>
      </c>
      <c r="C152" s="280" t="s">
        <v>194</v>
      </c>
      <c r="D152" s="281">
        <v>45225</v>
      </c>
      <c r="E152" s="280">
        <v>184.35</v>
      </c>
      <c r="F152" s="280">
        <v>184.18333333333331</v>
      </c>
      <c r="G152" s="282">
        <v>183.16666666666663</v>
      </c>
      <c r="H152" s="282">
        <v>181.98333333333332</v>
      </c>
      <c r="I152" s="282">
        <v>180.96666666666664</v>
      </c>
      <c r="J152" s="282">
        <v>185.36666666666662</v>
      </c>
      <c r="K152" s="282">
        <v>186.38333333333333</v>
      </c>
      <c r="L152" s="282">
        <v>187.56666666666661</v>
      </c>
      <c r="M152" s="283">
        <v>185.2</v>
      </c>
      <c r="N152" s="283">
        <v>183</v>
      </c>
      <c r="O152" s="283">
        <v>42677250</v>
      </c>
      <c r="P152" s="284">
        <v>-2.4808656637635259E-2</v>
      </c>
    </row>
    <row r="153" spans="1:16" ht="12.75" customHeight="1">
      <c r="A153" s="274">
        <v>143</v>
      </c>
      <c r="B153" s="288" t="s">
        <v>47</v>
      </c>
      <c r="C153" s="280" t="s">
        <v>195</v>
      </c>
      <c r="D153" s="281">
        <v>45225</v>
      </c>
      <c r="E153" s="280">
        <v>39384.65</v>
      </c>
      <c r="F153" s="280">
        <v>39456.73333333333</v>
      </c>
      <c r="G153" s="282">
        <v>39183.46666666666</v>
      </c>
      <c r="H153" s="282">
        <v>38982.283333333333</v>
      </c>
      <c r="I153" s="282">
        <v>38709.016666666663</v>
      </c>
      <c r="J153" s="282">
        <v>39657.916666666657</v>
      </c>
      <c r="K153" s="282">
        <v>39931.183333333334</v>
      </c>
      <c r="L153" s="282">
        <v>40132.366666666654</v>
      </c>
      <c r="M153" s="283">
        <v>39730</v>
      </c>
      <c r="N153" s="283">
        <v>39255.550000000003</v>
      </c>
      <c r="O153" s="283">
        <v>172200</v>
      </c>
      <c r="P153" s="284">
        <v>1.1008366358432409E-2</v>
      </c>
    </row>
    <row r="154" spans="1:16" ht="12.75" customHeight="1">
      <c r="A154" s="274">
        <v>144</v>
      </c>
      <c r="B154" s="288" t="s">
        <v>43</v>
      </c>
      <c r="C154" s="280" t="s">
        <v>196</v>
      </c>
      <c r="D154" s="281">
        <v>45225</v>
      </c>
      <c r="E154" s="280">
        <v>1062.9000000000001</v>
      </c>
      <c r="F154" s="280">
        <v>1060.1166666666668</v>
      </c>
      <c r="G154" s="282">
        <v>1051.7333333333336</v>
      </c>
      <c r="H154" s="282">
        <v>1040.5666666666668</v>
      </c>
      <c r="I154" s="282">
        <v>1032.1833333333336</v>
      </c>
      <c r="J154" s="282">
        <v>1071.2833333333335</v>
      </c>
      <c r="K154" s="282">
        <v>1079.6666666666667</v>
      </c>
      <c r="L154" s="282">
        <v>1090.8333333333335</v>
      </c>
      <c r="M154" s="283">
        <v>1068.5</v>
      </c>
      <c r="N154" s="283">
        <v>1048.95</v>
      </c>
      <c r="O154" s="283">
        <v>9696000</v>
      </c>
      <c r="P154" s="284">
        <v>-5.2323791935980305E-3</v>
      </c>
    </row>
    <row r="155" spans="1:16" ht="12.75" customHeight="1">
      <c r="A155" s="274">
        <v>145</v>
      </c>
      <c r="B155" s="288" t="s">
        <v>87</v>
      </c>
      <c r="C155" s="285" t="s">
        <v>197</v>
      </c>
      <c r="D155" s="281">
        <v>45225</v>
      </c>
      <c r="E155" s="280">
        <v>5781.7</v>
      </c>
      <c r="F155" s="280">
        <v>5739.4000000000005</v>
      </c>
      <c r="G155" s="282">
        <v>5655.1000000000013</v>
      </c>
      <c r="H155" s="282">
        <v>5528.5000000000009</v>
      </c>
      <c r="I155" s="282">
        <v>5444.2000000000016</v>
      </c>
      <c r="J155" s="282">
        <v>5866.0000000000009</v>
      </c>
      <c r="K155" s="282">
        <v>5950.3</v>
      </c>
      <c r="L155" s="282">
        <v>6076.9000000000005</v>
      </c>
      <c r="M155" s="283">
        <v>5823.7</v>
      </c>
      <c r="N155" s="283">
        <v>5612.8</v>
      </c>
      <c r="O155" s="283">
        <v>1320900</v>
      </c>
      <c r="P155" s="284">
        <v>4.3839026414050616E-2</v>
      </c>
    </row>
    <row r="156" spans="1:16" ht="12.75" customHeight="1">
      <c r="A156" s="274">
        <v>146</v>
      </c>
      <c r="B156" s="288" t="s">
        <v>84</v>
      </c>
      <c r="C156" s="280" t="s">
        <v>198</v>
      </c>
      <c r="D156" s="281">
        <v>45225</v>
      </c>
      <c r="E156" s="280">
        <v>225.95</v>
      </c>
      <c r="F156" s="280">
        <v>225.26666666666665</v>
      </c>
      <c r="G156" s="282">
        <v>224.33333333333331</v>
      </c>
      <c r="H156" s="282">
        <v>222.71666666666667</v>
      </c>
      <c r="I156" s="282">
        <v>221.78333333333333</v>
      </c>
      <c r="J156" s="282">
        <v>226.8833333333333</v>
      </c>
      <c r="K156" s="282">
        <v>227.81666666666663</v>
      </c>
      <c r="L156" s="282">
        <v>229.43333333333328</v>
      </c>
      <c r="M156" s="283">
        <v>226.2</v>
      </c>
      <c r="N156" s="283">
        <v>223.65</v>
      </c>
      <c r="O156" s="283">
        <v>23679000</v>
      </c>
      <c r="P156" s="284">
        <v>5.3664397276732077E-2</v>
      </c>
    </row>
    <row r="157" spans="1:16" ht="12.75" customHeight="1">
      <c r="A157" s="274">
        <v>147</v>
      </c>
      <c r="B157" s="288" t="s">
        <v>68</v>
      </c>
      <c r="C157" s="280" t="s">
        <v>199</v>
      </c>
      <c r="D157" s="281">
        <v>45225</v>
      </c>
      <c r="E157" s="280">
        <v>251.15</v>
      </c>
      <c r="F157" s="280">
        <v>248.25</v>
      </c>
      <c r="G157" s="282">
        <v>244.15</v>
      </c>
      <c r="H157" s="282">
        <v>237.15</v>
      </c>
      <c r="I157" s="282">
        <v>233.05</v>
      </c>
      <c r="J157" s="282">
        <v>255.25</v>
      </c>
      <c r="K157" s="282">
        <v>259.35000000000002</v>
      </c>
      <c r="L157" s="282">
        <v>266.35000000000002</v>
      </c>
      <c r="M157" s="283">
        <v>252.35</v>
      </c>
      <c r="N157" s="283">
        <v>241.25</v>
      </c>
      <c r="O157" s="283">
        <v>70122000</v>
      </c>
      <c r="P157" s="284">
        <v>2.9937393284006828E-2</v>
      </c>
    </row>
    <row r="158" spans="1:16" ht="12.75" customHeight="1">
      <c r="A158" s="274">
        <v>148</v>
      </c>
      <c r="B158" s="288" t="s">
        <v>59</v>
      </c>
      <c r="C158" s="280" t="s">
        <v>200</v>
      </c>
      <c r="D158" s="281">
        <v>45225</v>
      </c>
      <c r="E158" s="280">
        <v>2453.6</v>
      </c>
      <c r="F158" s="280">
        <v>2447.8000000000002</v>
      </c>
      <c r="G158" s="282">
        <v>2435.6000000000004</v>
      </c>
      <c r="H158" s="282">
        <v>2417.6000000000004</v>
      </c>
      <c r="I158" s="282">
        <v>2405.4000000000005</v>
      </c>
      <c r="J158" s="282">
        <v>2465.8000000000002</v>
      </c>
      <c r="K158" s="282">
        <v>2478</v>
      </c>
      <c r="L158" s="282">
        <v>2496</v>
      </c>
      <c r="M158" s="283">
        <v>2460</v>
      </c>
      <c r="N158" s="283">
        <v>2429.8000000000002</v>
      </c>
      <c r="O158" s="283">
        <v>2183500</v>
      </c>
      <c r="P158" s="284">
        <v>-3.3100852429978969E-2</v>
      </c>
    </row>
    <row r="159" spans="1:16" ht="12.75" customHeight="1">
      <c r="A159" s="274">
        <v>149</v>
      </c>
      <c r="B159" s="288" t="s">
        <v>39</v>
      </c>
      <c r="C159" s="280" t="s">
        <v>201</v>
      </c>
      <c r="D159" s="281">
        <v>45225</v>
      </c>
      <c r="E159" s="280">
        <v>3475.8</v>
      </c>
      <c r="F159" s="280">
        <v>3461.4333333333329</v>
      </c>
      <c r="G159" s="282">
        <v>3438.8666666666659</v>
      </c>
      <c r="H159" s="282">
        <v>3401.9333333333329</v>
      </c>
      <c r="I159" s="282">
        <v>3379.3666666666659</v>
      </c>
      <c r="J159" s="282">
        <v>3498.3666666666659</v>
      </c>
      <c r="K159" s="282">
        <v>3520.9333333333325</v>
      </c>
      <c r="L159" s="282">
        <v>3557.8666666666659</v>
      </c>
      <c r="M159" s="283">
        <v>3484</v>
      </c>
      <c r="N159" s="283">
        <v>3424.5</v>
      </c>
      <c r="O159" s="283">
        <v>2717000</v>
      </c>
      <c r="P159" s="284">
        <v>-1.1190974433627513E-2</v>
      </c>
    </row>
    <row r="160" spans="1:16" ht="12.75" customHeight="1">
      <c r="A160" s="274">
        <v>150</v>
      </c>
      <c r="B160" s="288" t="s">
        <v>63</v>
      </c>
      <c r="C160" s="280" t="s">
        <v>202</v>
      </c>
      <c r="D160" s="281">
        <v>45225</v>
      </c>
      <c r="E160" s="280">
        <v>75.400000000000006</v>
      </c>
      <c r="F160" s="280">
        <v>75.05</v>
      </c>
      <c r="G160" s="282">
        <v>74.449999999999989</v>
      </c>
      <c r="H160" s="282">
        <v>73.499999999999986</v>
      </c>
      <c r="I160" s="282">
        <v>72.899999999999977</v>
      </c>
      <c r="J160" s="282">
        <v>76</v>
      </c>
      <c r="K160" s="282">
        <v>76.599999999999994</v>
      </c>
      <c r="L160" s="282">
        <v>77.550000000000011</v>
      </c>
      <c r="M160" s="283">
        <v>75.650000000000006</v>
      </c>
      <c r="N160" s="283">
        <v>74.099999999999994</v>
      </c>
      <c r="O160" s="283">
        <v>271056000</v>
      </c>
      <c r="P160" s="284">
        <v>-2.0355056959463366E-2</v>
      </c>
    </row>
    <row r="161" spans="1:16" ht="12.75" customHeight="1">
      <c r="A161" s="274">
        <v>151</v>
      </c>
      <c r="B161" s="288" t="s">
        <v>45</v>
      </c>
      <c r="C161" s="287" t="s">
        <v>203</v>
      </c>
      <c r="D161" s="281">
        <v>45225</v>
      </c>
      <c r="E161" s="280">
        <v>5230</v>
      </c>
      <c r="F161" s="280">
        <v>5239.9833333333336</v>
      </c>
      <c r="G161" s="282">
        <v>5204.9666666666672</v>
      </c>
      <c r="H161" s="282">
        <v>5179.9333333333334</v>
      </c>
      <c r="I161" s="282">
        <v>5144.916666666667</v>
      </c>
      <c r="J161" s="282">
        <v>5265.0166666666673</v>
      </c>
      <c r="K161" s="282">
        <v>5300.0333333333338</v>
      </c>
      <c r="L161" s="282">
        <v>5325.0666666666675</v>
      </c>
      <c r="M161" s="283">
        <v>5275</v>
      </c>
      <c r="N161" s="283">
        <v>5214.95</v>
      </c>
      <c r="O161" s="283">
        <v>2696400</v>
      </c>
      <c r="P161" s="284">
        <v>3.4530386740331494E-2</v>
      </c>
    </row>
    <row r="162" spans="1:16" ht="12.75" customHeight="1">
      <c r="A162" s="274">
        <v>152</v>
      </c>
      <c r="B162" s="288" t="s">
        <v>190</v>
      </c>
      <c r="C162" s="280" t="s">
        <v>204</v>
      </c>
      <c r="D162" s="281">
        <v>45225</v>
      </c>
      <c r="E162" s="280">
        <v>198.8</v>
      </c>
      <c r="F162" s="280">
        <v>198.28333333333333</v>
      </c>
      <c r="G162" s="282">
        <v>197.36666666666667</v>
      </c>
      <c r="H162" s="282">
        <v>195.93333333333334</v>
      </c>
      <c r="I162" s="282">
        <v>195.01666666666668</v>
      </c>
      <c r="J162" s="282">
        <v>199.71666666666667</v>
      </c>
      <c r="K162" s="282">
        <v>200.63333333333335</v>
      </c>
      <c r="L162" s="282">
        <v>202.06666666666666</v>
      </c>
      <c r="M162" s="283">
        <v>199.2</v>
      </c>
      <c r="N162" s="283">
        <v>196.85</v>
      </c>
      <c r="O162" s="283">
        <v>68482800</v>
      </c>
      <c r="P162" s="284">
        <v>-2.2757628685913901E-2</v>
      </c>
    </row>
    <row r="163" spans="1:16" ht="12.75" customHeight="1">
      <c r="A163" s="274">
        <v>153</v>
      </c>
      <c r="B163" s="288" t="s">
        <v>205</v>
      </c>
      <c r="C163" s="280" t="s">
        <v>206</v>
      </c>
      <c r="D163" s="281">
        <v>45225</v>
      </c>
      <c r="E163" s="280">
        <v>1694.7</v>
      </c>
      <c r="F163" s="280">
        <v>1692.6833333333334</v>
      </c>
      <c r="G163" s="282">
        <v>1683.0166666666669</v>
      </c>
      <c r="H163" s="282">
        <v>1671.3333333333335</v>
      </c>
      <c r="I163" s="282">
        <v>1661.666666666667</v>
      </c>
      <c r="J163" s="282">
        <v>1704.3666666666668</v>
      </c>
      <c r="K163" s="282">
        <v>1714.0333333333333</v>
      </c>
      <c r="L163" s="282">
        <v>1725.7166666666667</v>
      </c>
      <c r="M163" s="283">
        <v>1702.35</v>
      </c>
      <c r="N163" s="283">
        <v>1681</v>
      </c>
      <c r="O163" s="283">
        <v>5490430</v>
      </c>
      <c r="P163" s="284">
        <v>-1.258606648404531E-3</v>
      </c>
    </row>
    <row r="164" spans="1:16" ht="12.75" customHeight="1">
      <c r="A164" s="274">
        <v>154</v>
      </c>
      <c r="B164" s="288" t="s">
        <v>49</v>
      </c>
      <c r="C164" s="280" t="s">
        <v>208</v>
      </c>
      <c r="D164" s="281">
        <v>45225</v>
      </c>
      <c r="E164" s="280">
        <v>950.95</v>
      </c>
      <c r="F164" s="280">
        <v>948.76666666666677</v>
      </c>
      <c r="G164" s="282">
        <v>940.18333333333351</v>
      </c>
      <c r="H164" s="282">
        <v>929.41666666666674</v>
      </c>
      <c r="I164" s="282">
        <v>920.83333333333348</v>
      </c>
      <c r="J164" s="282">
        <v>959.53333333333353</v>
      </c>
      <c r="K164" s="282">
        <v>968.11666666666679</v>
      </c>
      <c r="L164" s="282">
        <v>978.88333333333355</v>
      </c>
      <c r="M164" s="283">
        <v>957.35</v>
      </c>
      <c r="N164" s="283">
        <v>938</v>
      </c>
      <c r="O164" s="283">
        <v>3745950</v>
      </c>
      <c r="P164" s="284">
        <v>4.4065387348969441E-2</v>
      </c>
    </row>
    <row r="165" spans="1:16" ht="12.75" customHeight="1">
      <c r="A165" s="274">
        <v>155</v>
      </c>
      <c r="B165" s="288" t="s">
        <v>63</v>
      </c>
      <c r="C165" s="280" t="s">
        <v>209</v>
      </c>
      <c r="D165" s="281">
        <v>45225</v>
      </c>
      <c r="E165" s="280">
        <v>249.55</v>
      </c>
      <c r="F165" s="280">
        <v>248.61666666666667</v>
      </c>
      <c r="G165" s="282">
        <v>246.43333333333334</v>
      </c>
      <c r="H165" s="282">
        <v>243.31666666666666</v>
      </c>
      <c r="I165" s="282">
        <v>241.13333333333333</v>
      </c>
      <c r="J165" s="282">
        <v>251.73333333333335</v>
      </c>
      <c r="K165" s="282">
        <v>253.91666666666669</v>
      </c>
      <c r="L165" s="282">
        <v>257.03333333333336</v>
      </c>
      <c r="M165" s="283">
        <v>250.8</v>
      </c>
      <c r="N165" s="283">
        <v>245.5</v>
      </c>
      <c r="O165" s="283">
        <v>59585000</v>
      </c>
      <c r="P165" s="284">
        <v>-5.2587646076794657E-3</v>
      </c>
    </row>
    <row r="166" spans="1:16" ht="12.75" customHeight="1">
      <c r="A166" s="274">
        <v>156</v>
      </c>
      <c r="B166" s="288" t="s">
        <v>190</v>
      </c>
      <c r="C166" s="280" t="s">
        <v>210</v>
      </c>
      <c r="D166" s="281">
        <v>45225</v>
      </c>
      <c r="E166" s="280">
        <v>292.10000000000002</v>
      </c>
      <c r="F166" s="280">
        <v>288.68333333333334</v>
      </c>
      <c r="G166" s="282">
        <v>284.41666666666669</v>
      </c>
      <c r="H166" s="282">
        <v>276.73333333333335</v>
      </c>
      <c r="I166" s="282">
        <v>272.4666666666667</v>
      </c>
      <c r="J166" s="282">
        <v>296.36666666666667</v>
      </c>
      <c r="K166" s="282">
        <v>300.63333333333333</v>
      </c>
      <c r="L166" s="282">
        <v>308.31666666666666</v>
      </c>
      <c r="M166" s="283">
        <v>292.95</v>
      </c>
      <c r="N166" s="283">
        <v>281</v>
      </c>
      <c r="O166" s="283">
        <v>63064000</v>
      </c>
      <c r="P166" s="284">
        <v>4.966711051930759E-2</v>
      </c>
    </row>
    <row r="167" spans="1:16" ht="12.75" customHeight="1">
      <c r="A167" s="274">
        <v>157</v>
      </c>
      <c r="B167" s="288" t="s">
        <v>84</v>
      </c>
      <c r="C167" s="280" t="s">
        <v>211</v>
      </c>
      <c r="D167" s="281">
        <v>45225</v>
      </c>
      <c r="E167" s="280">
        <v>2319.8000000000002</v>
      </c>
      <c r="F167" s="280">
        <v>2320.1666666666665</v>
      </c>
      <c r="G167" s="282">
        <v>2312.333333333333</v>
      </c>
      <c r="H167" s="282">
        <v>2304.8666666666663</v>
      </c>
      <c r="I167" s="282">
        <v>2297.0333333333328</v>
      </c>
      <c r="J167" s="282">
        <v>2327.6333333333332</v>
      </c>
      <c r="K167" s="282">
        <v>2335.4666666666662</v>
      </c>
      <c r="L167" s="282">
        <v>2342.9333333333334</v>
      </c>
      <c r="M167" s="283">
        <v>2328</v>
      </c>
      <c r="N167" s="283">
        <v>2312.6999999999998</v>
      </c>
      <c r="O167" s="283">
        <v>56515000</v>
      </c>
      <c r="P167" s="284">
        <v>1.0748649712057802E-2</v>
      </c>
    </row>
    <row r="168" spans="1:16" ht="12.75" customHeight="1">
      <c r="A168" s="274">
        <v>158</v>
      </c>
      <c r="B168" s="288" t="s">
        <v>132</v>
      </c>
      <c r="C168" s="280" t="s">
        <v>212</v>
      </c>
      <c r="D168" s="281">
        <v>45225</v>
      </c>
      <c r="E168" s="280">
        <v>89.1</v>
      </c>
      <c r="F168" s="280">
        <v>88.416666666666671</v>
      </c>
      <c r="G168" s="282">
        <v>87.333333333333343</v>
      </c>
      <c r="H168" s="282">
        <v>85.566666666666677</v>
      </c>
      <c r="I168" s="282">
        <v>84.483333333333348</v>
      </c>
      <c r="J168" s="282">
        <v>90.183333333333337</v>
      </c>
      <c r="K168" s="282">
        <v>91.26666666666668</v>
      </c>
      <c r="L168" s="282">
        <v>93.033333333333331</v>
      </c>
      <c r="M168" s="283">
        <v>89.5</v>
      </c>
      <c r="N168" s="283">
        <v>86.65</v>
      </c>
      <c r="O168" s="283">
        <v>136472000</v>
      </c>
      <c r="P168" s="284">
        <v>-1.9597701149425287E-2</v>
      </c>
    </row>
    <row r="169" spans="1:16" ht="12.75" customHeight="1">
      <c r="A169" s="274">
        <v>159</v>
      </c>
      <c r="B169" s="288" t="s">
        <v>63</v>
      </c>
      <c r="C169" s="285" t="s">
        <v>213</v>
      </c>
      <c r="D169" s="281">
        <v>45225</v>
      </c>
      <c r="E169" s="280">
        <v>794.95</v>
      </c>
      <c r="F169" s="280">
        <v>789.5</v>
      </c>
      <c r="G169" s="282">
        <v>781</v>
      </c>
      <c r="H169" s="282">
        <v>767.05</v>
      </c>
      <c r="I169" s="282">
        <v>758.55</v>
      </c>
      <c r="J169" s="282">
        <v>803.45</v>
      </c>
      <c r="K169" s="282">
        <v>811.95</v>
      </c>
      <c r="L169" s="282">
        <v>825.90000000000009</v>
      </c>
      <c r="M169" s="283">
        <v>798</v>
      </c>
      <c r="N169" s="283">
        <v>775.55</v>
      </c>
      <c r="O169" s="283">
        <v>10082400</v>
      </c>
      <c r="P169" s="284">
        <v>1.7191283292978209E-2</v>
      </c>
    </row>
    <row r="170" spans="1:16" ht="12.75" customHeight="1">
      <c r="A170" s="274">
        <v>160</v>
      </c>
      <c r="B170" s="288" t="s">
        <v>68</v>
      </c>
      <c r="C170" s="280" t="s">
        <v>214</v>
      </c>
      <c r="D170" s="281">
        <v>45225</v>
      </c>
      <c r="E170" s="280">
        <v>1307.4000000000001</v>
      </c>
      <c r="F170" s="280">
        <v>1300.55</v>
      </c>
      <c r="G170" s="282">
        <v>1287.1999999999998</v>
      </c>
      <c r="H170" s="282">
        <v>1266.9999999999998</v>
      </c>
      <c r="I170" s="282">
        <v>1253.6499999999996</v>
      </c>
      <c r="J170" s="282">
        <v>1320.75</v>
      </c>
      <c r="K170" s="282">
        <v>1334.1</v>
      </c>
      <c r="L170" s="282">
        <v>1354.3000000000002</v>
      </c>
      <c r="M170" s="283">
        <v>1313.9</v>
      </c>
      <c r="N170" s="283">
        <v>1280.3499999999999</v>
      </c>
      <c r="O170" s="283">
        <v>7047000</v>
      </c>
      <c r="P170" s="284">
        <v>-1.6640502354788068E-2</v>
      </c>
    </row>
    <row r="171" spans="1:16" ht="12.75" customHeight="1">
      <c r="A171" s="274">
        <v>161</v>
      </c>
      <c r="B171" s="288" t="s">
        <v>63</v>
      </c>
      <c r="C171" s="280" t="s">
        <v>215</v>
      </c>
      <c r="D171" s="281">
        <v>45225</v>
      </c>
      <c r="E171" s="280">
        <v>593.9</v>
      </c>
      <c r="F171" s="280">
        <v>592.25</v>
      </c>
      <c r="G171" s="282">
        <v>588.5</v>
      </c>
      <c r="H171" s="282">
        <v>583.1</v>
      </c>
      <c r="I171" s="282">
        <v>579.35</v>
      </c>
      <c r="J171" s="282">
        <v>597.65</v>
      </c>
      <c r="K171" s="282">
        <v>601.4</v>
      </c>
      <c r="L171" s="282">
        <v>606.79999999999995</v>
      </c>
      <c r="M171" s="283">
        <v>596</v>
      </c>
      <c r="N171" s="283">
        <v>586.85</v>
      </c>
      <c r="O171" s="283">
        <v>86176500</v>
      </c>
      <c r="P171" s="284">
        <v>-3.557159644116166E-2</v>
      </c>
    </row>
    <row r="172" spans="1:16" ht="12.75" customHeight="1">
      <c r="A172" s="274">
        <v>162</v>
      </c>
      <c r="B172" s="288" t="s">
        <v>49</v>
      </c>
      <c r="C172" s="280" t="s">
        <v>216</v>
      </c>
      <c r="D172" s="281">
        <v>45225</v>
      </c>
      <c r="E172" s="280">
        <v>26209.8</v>
      </c>
      <c r="F172" s="280">
        <v>26084.100000000002</v>
      </c>
      <c r="G172" s="282">
        <v>25918.200000000004</v>
      </c>
      <c r="H172" s="282">
        <v>25626.600000000002</v>
      </c>
      <c r="I172" s="282">
        <v>25460.700000000004</v>
      </c>
      <c r="J172" s="282">
        <v>26375.700000000004</v>
      </c>
      <c r="K172" s="282">
        <v>26541.600000000006</v>
      </c>
      <c r="L172" s="282">
        <v>26833.200000000004</v>
      </c>
      <c r="M172" s="283">
        <v>26250</v>
      </c>
      <c r="N172" s="283">
        <v>25792.5</v>
      </c>
      <c r="O172" s="283">
        <v>198650</v>
      </c>
      <c r="P172" s="284">
        <v>-5.2578868302453679E-3</v>
      </c>
    </row>
    <row r="173" spans="1:16" ht="12.75" customHeight="1">
      <c r="A173" s="274">
        <v>163</v>
      </c>
      <c r="B173" s="288" t="s">
        <v>41</v>
      </c>
      <c r="C173" s="280" t="s">
        <v>217</v>
      </c>
      <c r="D173" s="281">
        <v>45225</v>
      </c>
      <c r="E173" s="280">
        <v>3596.85</v>
      </c>
      <c r="F173" s="280">
        <v>3585.5166666666664</v>
      </c>
      <c r="G173" s="282">
        <v>3562.0333333333328</v>
      </c>
      <c r="H173" s="282">
        <v>3527.2166666666662</v>
      </c>
      <c r="I173" s="282">
        <v>3503.7333333333327</v>
      </c>
      <c r="J173" s="282">
        <v>3620.333333333333</v>
      </c>
      <c r="K173" s="282">
        <v>3643.8166666666666</v>
      </c>
      <c r="L173" s="282">
        <v>3678.6333333333332</v>
      </c>
      <c r="M173" s="283">
        <v>3609</v>
      </c>
      <c r="N173" s="283">
        <v>3550.7</v>
      </c>
      <c r="O173" s="283">
        <v>2277000</v>
      </c>
      <c r="P173" s="284">
        <v>-2.1276595744680851E-2</v>
      </c>
    </row>
    <row r="174" spans="1:16" ht="12.75" customHeight="1">
      <c r="A174" s="274">
        <v>164</v>
      </c>
      <c r="B174" s="288" t="s">
        <v>47</v>
      </c>
      <c r="C174" s="280" t="s">
        <v>218</v>
      </c>
      <c r="D174" s="281">
        <v>45225</v>
      </c>
      <c r="E174" s="280">
        <v>2238.5500000000002</v>
      </c>
      <c r="F174" s="280">
        <v>2230.1166666666668</v>
      </c>
      <c r="G174" s="282">
        <v>2213.4333333333334</v>
      </c>
      <c r="H174" s="282">
        <v>2188.3166666666666</v>
      </c>
      <c r="I174" s="282">
        <v>2171.6333333333332</v>
      </c>
      <c r="J174" s="282">
        <v>2255.2333333333336</v>
      </c>
      <c r="K174" s="282">
        <v>2271.916666666667</v>
      </c>
      <c r="L174" s="282">
        <v>2297.0333333333338</v>
      </c>
      <c r="M174" s="283">
        <v>2246.8000000000002</v>
      </c>
      <c r="N174" s="283">
        <v>2205</v>
      </c>
      <c r="O174" s="283">
        <v>3930750</v>
      </c>
      <c r="P174" s="284">
        <v>-9.8242962403174011E-3</v>
      </c>
    </row>
    <row r="175" spans="1:16" ht="12.75" customHeight="1">
      <c r="A175" s="274">
        <v>165</v>
      </c>
      <c r="B175" s="288" t="s">
        <v>68</v>
      </c>
      <c r="C175" s="280" t="s">
        <v>219</v>
      </c>
      <c r="D175" s="281">
        <v>45225</v>
      </c>
      <c r="E175" s="280">
        <v>1896.75</v>
      </c>
      <c r="F175" s="280">
        <v>1872.75</v>
      </c>
      <c r="G175" s="282">
        <v>1844.65</v>
      </c>
      <c r="H175" s="282">
        <v>1792.5500000000002</v>
      </c>
      <c r="I175" s="282">
        <v>1764.4500000000003</v>
      </c>
      <c r="J175" s="282">
        <v>1924.85</v>
      </c>
      <c r="K175" s="282">
        <v>1952.9499999999998</v>
      </c>
      <c r="L175" s="282">
        <v>2005.0499999999997</v>
      </c>
      <c r="M175" s="283">
        <v>1900.85</v>
      </c>
      <c r="N175" s="283">
        <v>1820.65</v>
      </c>
      <c r="O175" s="283">
        <v>8496600</v>
      </c>
      <c r="P175" s="284">
        <v>-2.0271205202712052E-2</v>
      </c>
    </row>
    <row r="176" spans="1:16" ht="12.75" customHeight="1">
      <c r="A176" s="274">
        <v>166</v>
      </c>
      <c r="B176" s="288" t="s">
        <v>43</v>
      </c>
      <c r="C176" s="280" t="s">
        <v>220</v>
      </c>
      <c r="D176" s="281">
        <v>45225</v>
      </c>
      <c r="E176" s="280">
        <v>1128.0999999999999</v>
      </c>
      <c r="F176" s="280">
        <v>1127.3666666666666</v>
      </c>
      <c r="G176" s="282">
        <v>1123.083333333333</v>
      </c>
      <c r="H176" s="282">
        <v>1118.0666666666664</v>
      </c>
      <c r="I176" s="282">
        <v>1113.7833333333328</v>
      </c>
      <c r="J176" s="282">
        <v>1132.3833333333332</v>
      </c>
      <c r="K176" s="282">
        <v>1136.6666666666665</v>
      </c>
      <c r="L176" s="282">
        <v>1141.6833333333334</v>
      </c>
      <c r="M176" s="283">
        <v>1131.6500000000001</v>
      </c>
      <c r="N176" s="283">
        <v>1122.3499999999999</v>
      </c>
      <c r="O176" s="283">
        <v>22551900</v>
      </c>
      <c r="P176" s="284">
        <v>-2.694131505028844E-2</v>
      </c>
    </row>
    <row r="177" spans="1:16" ht="12.75" customHeight="1">
      <c r="A177" s="274">
        <v>167</v>
      </c>
      <c r="B177" s="288" t="s">
        <v>205</v>
      </c>
      <c r="C177" s="280" t="s">
        <v>221</v>
      </c>
      <c r="D177" s="281">
        <v>45225</v>
      </c>
      <c r="E177" s="280">
        <v>618</v>
      </c>
      <c r="F177" s="280">
        <v>618.06666666666661</v>
      </c>
      <c r="G177" s="282">
        <v>615.78333333333319</v>
      </c>
      <c r="H177" s="282">
        <v>613.56666666666661</v>
      </c>
      <c r="I177" s="282">
        <v>611.28333333333319</v>
      </c>
      <c r="J177" s="282">
        <v>620.28333333333319</v>
      </c>
      <c r="K177" s="282">
        <v>622.56666666666649</v>
      </c>
      <c r="L177" s="282">
        <v>624.78333333333319</v>
      </c>
      <c r="M177" s="283">
        <v>620.35</v>
      </c>
      <c r="N177" s="283">
        <v>615.85</v>
      </c>
      <c r="O177" s="283">
        <v>9067500</v>
      </c>
      <c r="P177" s="284">
        <v>-8.2034454470877767E-3</v>
      </c>
    </row>
    <row r="178" spans="1:16" ht="12.75" customHeight="1">
      <c r="A178" s="274">
        <v>168</v>
      </c>
      <c r="B178" s="288" t="s">
        <v>43</v>
      </c>
      <c r="C178" s="287" t="s">
        <v>222</v>
      </c>
      <c r="D178" s="281">
        <v>45225</v>
      </c>
      <c r="E178" s="280">
        <v>789.05</v>
      </c>
      <c r="F178" s="280">
        <v>787.35</v>
      </c>
      <c r="G178" s="282">
        <v>781.7</v>
      </c>
      <c r="H178" s="282">
        <v>774.35</v>
      </c>
      <c r="I178" s="282">
        <v>768.7</v>
      </c>
      <c r="J178" s="282">
        <v>794.7</v>
      </c>
      <c r="K178" s="282">
        <v>800.34999999999991</v>
      </c>
      <c r="L178" s="282">
        <v>807.7</v>
      </c>
      <c r="M178" s="283">
        <v>793</v>
      </c>
      <c r="N178" s="283">
        <v>780</v>
      </c>
      <c r="O178" s="283">
        <v>3728000</v>
      </c>
      <c r="P178" s="284">
        <v>2.6831231553528306E-4</v>
      </c>
    </row>
    <row r="179" spans="1:16" ht="12.75" customHeight="1">
      <c r="A179" s="274">
        <v>169</v>
      </c>
      <c r="B179" s="288" t="s">
        <v>39</v>
      </c>
      <c r="C179" s="280" t="s">
        <v>223</v>
      </c>
      <c r="D179" s="281">
        <v>45225</v>
      </c>
      <c r="E179" s="280">
        <v>1021.45</v>
      </c>
      <c r="F179" s="280">
        <v>1019.6666666666666</v>
      </c>
      <c r="G179" s="282">
        <v>1013.7833333333333</v>
      </c>
      <c r="H179" s="282">
        <v>1006.1166666666667</v>
      </c>
      <c r="I179" s="282">
        <v>1000.2333333333333</v>
      </c>
      <c r="J179" s="282">
        <v>1027.3333333333333</v>
      </c>
      <c r="K179" s="282">
        <v>1033.2166666666667</v>
      </c>
      <c r="L179" s="282">
        <v>1040.8833333333332</v>
      </c>
      <c r="M179" s="283">
        <v>1025.55</v>
      </c>
      <c r="N179" s="283">
        <v>1012</v>
      </c>
      <c r="O179" s="283">
        <v>7396950</v>
      </c>
      <c r="P179" s="284">
        <v>2.9750836742283379E-4</v>
      </c>
    </row>
    <row r="180" spans="1:16" ht="12.75" customHeight="1">
      <c r="A180" s="274">
        <v>170</v>
      </c>
      <c r="B180" s="288" t="s">
        <v>79</v>
      </c>
      <c r="C180" s="286" t="s">
        <v>224</v>
      </c>
      <c r="D180" s="281">
        <v>45225</v>
      </c>
      <c r="E180" s="280">
        <v>1838.35</v>
      </c>
      <c r="F180" s="280">
        <v>1833.5999999999997</v>
      </c>
      <c r="G180" s="282">
        <v>1817.3499999999995</v>
      </c>
      <c r="H180" s="282">
        <v>1796.3499999999997</v>
      </c>
      <c r="I180" s="282">
        <v>1780.0999999999995</v>
      </c>
      <c r="J180" s="282">
        <v>1854.5999999999995</v>
      </c>
      <c r="K180" s="282">
        <v>1870.85</v>
      </c>
      <c r="L180" s="282">
        <v>1891.8499999999995</v>
      </c>
      <c r="M180" s="283">
        <v>1849.85</v>
      </c>
      <c r="N180" s="283">
        <v>1812.6</v>
      </c>
      <c r="O180" s="283">
        <v>6487500</v>
      </c>
      <c r="P180" s="284">
        <v>2.67468544749545E-2</v>
      </c>
    </row>
    <row r="181" spans="1:16" ht="12.75" customHeight="1">
      <c r="A181" s="274">
        <v>171</v>
      </c>
      <c r="B181" s="288" t="s">
        <v>59</v>
      </c>
      <c r="C181" s="280" t="s">
        <v>225</v>
      </c>
      <c r="D181" s="281">
        <v>45225</v>
      </c>
      <c r="E181" s="280">
        <v>891.55</v>
      </c>
      <c r="F181" s="280">
        <v>890.01666666666677</v>
      </c>
      <c r="G181" s="282">
        <v>886.08333333333348</v>
      </c>
      <c r="H181" s="282">
        <v>880.61666666666667</v>
      </c>
      <c r="I181" s="282">
        <v>876.68333333333339</v>
      </c>
      <c r="J181" s="282">
        <v>895.48333333333358</v>
      </c>
      <c r="K181" s="282">
        <v>899.41666666666674</v>
      </c>
      <c r="L181" s="282">
        <v>904.88333333333367</v>
      </c>
      <c r="M181" s="283">
        <v>893.95</v>
      </c>
      <c r="N181" s="283">
        <v>884.55</v>
      </c>
      <c r="O181" s="283">
        <v>10105200</v>
      </c>
      <c r="P181" s="284">
        <v>-9.352391035821422E-3</v>
      </c>
    </row>
    <row r="182" spans="1:16" ht="12.75" customHeight="1">
      <c r="A182" s="274">
        <v>172</v>
      </c>
      <c r="B182" s="288" t="s">
        <v>56</v>
      </c>
      <c r="C182" s="280" t="s">
        <v>226</v>
      </c>
      <c r="D182" s="281">
        <v>45225</v>
      </c>
      <c r="E182" s="280">
        <v>632.29999999999995</v>
      </c>
      <c r="F182" s="280">
        <v>628.04999999999995</v>
      </c>
      <c r="G182" s="282">
        <v>622.79999999999995</v>
      </c>
      <c r="H182" s="282">
        <v>613.29999999999995</v>
      </c>
      <c r="I182" s="282">
        <v>608.04999999999995</v>
      </c>
      <c r="J182" s="282">
        <v>637.54999999999995</v>
      </c>
      <c r="K182" s="282">
        <v>642.79999999999995</v>
      </c>
      <c r="L182" s="282">
        <v>652.29999999999995</v>
      </c>
      <c r="M182" s="283">
        <v>633.29999999999995</v>
      </c>
      <c r="N182" s="283">
        <v>618.54999999999995</v>
      </c>
      <c r="O182" s="283">
        <v>66939375</v>
      </c>
      <c r="P182" s="284">
        <v>-1.1947079485939045E-2</v>
      </c>
    </row>
    <row r="183" spans="1:16" ht="12.75" customHeight="1">
      <c r="A183" s="274">
        <v>173</v>
      </c>
      <c r="B183" s="288" t="s">
        <v>190</v>
      </c>
      <c r="C183" s="280" t="s">
        <v>227</v>
      </c>
      <c r="D183" s="281">
        <v>45225</v>
      </c>
      <c r="E183" s="280">
        <v>254.85</v>
      </c>
      <c r="F183" s="280">
        <v>253.70000000000002</v>
      </c>
      <c r="G183" s="282">
        <v>251.50000000000003</v>
      </c>
      <c r="H183" s="282">
        <v>248.15</v>
      </c>
      <c r="I183" s="282">
        <v>245.95000000000002</v>
      </c>
      <c r="J183" s="282">
        <v>257.05000000000007</v>
      </c>
      <c r="K183" s="282">
        <v>259.25</v>
      </c>
      <c r="L183" s="282">
        <v>262.60000000000002</v>
      </c>
      <c r="M183" s="283">
        <v>255.9</v>
      </c>
      <c r="N183" s="283">
        <v>250.35</v>
      </c>
      <c r="O183" s="283">
        <v>93015000</v>
      </c>
      <c r="P183" s="284">
        <v>6.3168656661919892E-3</v>
      </c>
    </row>
    <row r="184" spans="1:16" ht="12.75" customHeight="1">
      <c r="A184" s="274">
        <v>174</v>
      </c>
      <c r="B184" s="288" t="s">
        <v>132</v>
      </c>
      <c r="C184" s="280" t="s">
        <v>228</v>
      </c>
      <c r="D184" s="281">
        <v>45225</v>
      </c>
      <c r="E184" s="280">
        <v>125.85</v>
      </c>
      <c r="F184" s="280">
        <v>125.36666666666667</v>
      </c>
      <c r="G184" s="282">
        <v>124.33333333333334</v>
      </c>
      <c r="H184" s="282">
        <v>122.81666666666666</v>
      </c>
      <c r="I184" s="282">
        <v>121.78333333333333</v>
      </c>
      <c r="J184" s="282">
        <v>126.88333333333335</v>
      </c>
      <c r="K184" s="282">
        <v>127.91666666666669</v>
      </c>
      <c r="L184" s="282">
        <v>129.43333333333337</v>
      </c>
      <c r="M184" s="283">
        <v>126.4</v>
      </c>
      <c r="N184" s="283">
        <v>123.85</v>
      </c>
      <c r="O184" s="283">
        <v>208081500</v>
      </c>
      <c r="P184" s="284">
        <v>2.143686384621615E-2</v>
      </c>
    </row>
    <row r="185" spans="1:16" ht="12.75" customHeight="1">
      <c r="A185" s="274">
        <v>175</v>
      </c>
      <c r="B185" s="288" t="s">
        <v>87</v>
      </c>
      <c r="C185" s="280" t="s">
        <v>229</v>
      </c>
      <c r="D185" s="281">
        <v>45225</v>
      </c>
      <c r="E185" s="280">
        <v>3622.85</v>
      </c>
      <c r="F185" s="280">
        <v>3621.2999999999997</v>
      </c>
      <c r="G185" s="282">
        <v>3604.6499999999996</v>
      </c>
      <c r="H185" s="282">
        <v>3586.45</v>
      </c>
      <c r="I185" s="282">
        <v>3569.7999999999997</v>
      </c>
      <c r="J185" s="282">
        <v>3639.4999999999995</v>
      </c>
      <c r="K185" s="282">
        <v>3656.15</v>
      </c>
      <c r="L185" s="282">
        <v>3674.3499999999995</v>
      </c>
      <c r="M185" s="283">
        <v>3637.95</v>
      </c>
      <c r="N185" s="283">
        <v>3603.1</v>
      </c>
      <c r="O185" s="283">
        <v>11030425</v>
      </c>
      <c r="P185" s="284">
        <v>2.2682653773141014E-2</v>
      </c>
    </row>
    <row r="186" spans="1:16" ht="12.75" customHeight="1">
      <c r="A186" s="274">
        <v>176</v>
      </c>
      <c r="B186" s="288" t="s">
        <v>87</v>
      </c>
      <c r="C186" s="280" t="s">
        <v>230</v>
      </c>
      <c r="D186" s="281">
        <v>45225</v>
      </c>
      <c r="E186" s="280">
        <v>1229.25</v>
      </c>
      <c r="F186" s="280">
        <v>1226.1833333333334</v>
      </c>
      <c r="G186" s="282">
        <v>1218.6166666666668</v>
      </c>
      <c r="H186" s="282">
        <v>1207.9833333333333</v>
      </c>
      <c r="I186" s="282">
        <v>1200.4166666666667</v>
      </c>
      <c r="J186" s="282">
        <v>1236.8166666666668</v>
      </c>
      <c r="K186" s="282">
        <v>1244.3833333333334</v>
      </c>
      <c r="L186" s="282">
        <v>1255.0166666666669</v>
      </c>
      <c r="M186" s="283">
        <v>1233.75</v>
      </c>
      <c r="N186" s="283">
        <v>1215.55</v>
      </c>
      <c r="O186" s="283">
        <v>12878400</v>
      </c>
      <c r="P186" s="284">
        <v>-2.3875574150711721E-2</v>
      </c>
    </row>
    <row r="187" spans="1:16" ht="12.75" customHeight="1">
      <c r="A187" s="274">
        <v>177</v>
      </c>
      <c r="B187" s="288" t="s">
        <v>59</v>
      </c>
      <c r="C187" s="280" t="s">
        <v>231</v>
      </c>
      <c r="D187" s="281">
        <v>45225</v>
      </c>
      <c r="E187" s="280">
        <v>3280.1</v>
      </c>
      <c r="F187" s="280">
        <v>3285.75</v>
      </c>
      <c r="G187" s="282">
        <v>3266.55</v>
      </c>
      <c r="H187" s="282">
        <v>3253</v>
      </c>
      <c r="I187" s="282">
        <v>3233.8</v>
      </c>
      <c r="J187" s="282">
        <v>3299.3</v>
      </c>
      <c r="K187" s="282">
        <v>3318.5</v>
      </c>
      <c r="L187" s="282">
        <v>3332.05</v>
      </c>
      <c r="M187" s="283">
        <v>3304.95</v>
      </c>
      <c r="N187" s="283">
        <v>3272.2</v>
      </c>
      <c r="O187" s="283">
        <v>5871375</v>
      </c>
      <c r="P187" s="284">
        <v>-3.246753246753247E-3</v>
      </c>
    </row>
    <row r="188" spans="1:16" ht="12.75" customHeight="1">
      <c r="A188" s="274">
        <v>178</v>
      </c>
      <c r="B188" s="288" t="s">
        <v>43</v>
      </c>
      <c r="C188" s="280" t="s">
        <v>232</v>
      </c>
      <c r="D188" s="281">
        <v>45225</v>
      </c>
      <c r="E188" s="280">
        <v>1872.4</v>
      </c>
      <c r="F188" s="280">
        <v>1880.7833333333335</v>
      </c>
      <c r="G188" s="282">
        <v>1862.616666666667</v>
      </c>
      <c r="H188" s="282">
        <v>1852.8333333333335</v>
      </c>
      <c r="I188" s="282">
        <v>1834.666666666667</v>
      </c>
      <c r="J188" s="282">
        <v>1890.5666666666671</v>
      </c>
      <c r="K188" s="282">
        <v>1908.7333333333336</v>
      </c>
      <c r="L188" s="282">
        <v>1918.5166666666671</v>
      </c>
      <c r="M188" s="283">
        <v>1898.95</v>
      </c>
      <c r="N188" s="283">
        <v>1871</v>
      </c>
      <c r="O188" s="283">
        <v>1838500</v>
      </c>
      <c r="P188" s="284">
        <v>1.0890280424720937E-3</v>
      </c>
    </row>
    <row r="189" spans="1:16" ht="12.75" customHeight="1">
      <c r="A189" s="274">
        <v>179</v>
      </c>
      <c r="B189" s="288" t="s">
        <v>45</v>
      </c>
      <c r="C189" s="280" t="s">
        <v>233</v>
      </c>
      <c r="D189" s="281">
        <v>45225</v>
      </c>
      <c r="E189" s="280">
        <v>2060.1</v>
      </c>
      <c r="F189" s="280">
        <v>2069.3333333333335</v>
      </c>
      <c r="G189" s="282">
        <v>2047.3166666666671</v>
      </c>
      <c r="H189" s="282">
        <v>2034.5333333333338</v>
      </c>
      <c r="I189" s="282">
        <v>2012.5166666666673</v>
      </c>
      <c r="J189" s="282">
        <v>2082.1166666666668</v>
      </c>
      <c r="K189" s="282">
        <v>2104.1333333333332</v>
      </c>
      <c r="L189" s="282">
        <v>2116.9166666666665</v>
      </c>
      <c r="M189" s="283">
        <v>2091.35</v>
      </c>
      <c r="N189" s="283">
        <v>2056.5500000000002</v>
      </c>
      <c r="O189" s="283">
        <v>3209200</v>
      </c>
      <c r="P189" s="284">
        <v>1.9311396264769406E-2</v>
      </c>
    </row>
    <row r="190" spans="1:16" ht="12.75" customHeight="1">
      <c r="A190" s="274">
        <v>180</v>
      </c>
      <c r="B190" s="288" t="s">
        <v>56</v>
      </c>
      <c r="C190" s="280" t="s">
        <v>234</v>
      </c>
      <c r="D190" s="281">
        <v>45225</v>
      </c>
      <c r="E190" s="280">
        <v>1533.6</v>
      </c>
      <c r="F190" s="280">
        <v>1536.2166666666665</v>
      </c>
      <c r="G190" s="282">
        <v>1518.7833333333328</v>
      </c>
      <c r="H190" s="282">
        <v>1503.9666666666665</v>
      </c>
      <c r="I190" s="282">
        <v>1486.5333333333328</v>
      </c>
      <c r="J190" s="282">
        <v>1551.0333333333328</v>
      </c>
      <c r="K190" s="282">
        <v>1568.4666666666667</v>
      </c>
      <c r="L190" s="282">
        <v>1583.2833333333328</v>
      </c>
      <c r="M190" s="283">
        <v>1553.65</v>
      </c>
      <c r="N190" s="283">
        <v>1521.4</v>
      </c>
      <c r="O190" s="283">
        <v>7319900</v>
      </c>
      <c r="P190" s="284">
        <v>6.9004293600490693E-2</v>
      </c>
    </row>
    <row r="191" spans="1:16" ht="12.75" customHeight="1">
      <c r="A191" s="274">
        <v>181</v>
      </c>
      <c r="B191" s="288" t="s">
        <v>59</v>
      </c>
      <c r="C191" s="280" t="s">
        <v>235</v>
      </c>
      <c r="D191" s="281">
        <v>45225</v>
      </c>
      <c r="E191" s="280">
        <v>1589.85</v>
      </c>
      <c r="F191" s="280">
        <v>1582.4333333333334</v>
      </c>
      <c r="G191" s="282">
        <v>1566.4166666666667</v>
      </c>
      <c r="H191" s="282">
        <v>1542.9833333333333</v>
      </c>
      <c r="I191" s="282">
        <v>1526.9666666666667</v>
      </c>
      <c r="J191" s="282">
        <v>1605.8666666666668</v>
      </c>
      <c r="K191" s="282">
        <v>1621.8833333333332</v>
      </c>
      <c r="L191" s="282">
        <v>1645.3166666666668</v>
      </c>
      <c r="M191" s="283">
        <v>1598.45</v>
      </c>
      <c r="N191" s="283">
        <v>1559</v>
      </c>
      <c r="O191" s="283">
        <v>2836400</v>
      </c>
      <c r="P191" s="284">
        <v>2.1316433818234191E-2</v>
      </c>
    </row>
    <row r="192" spans="1:16" ht="12.75" customHeight="1">
      <c r="A192" s="274">
        <v>182</v>
      </c>
      <c r="B192" s="288" t="s">
        <v>49</v>
      </c>
      <c r="C192" s="280" t="s">
        <v>236</v>
      </c>
      <c r="D192" s="281">
        <v>45225</v>
      </c>
      <c r="E192" s="280">
        <v>8180.95</v>
      </c>
      <c r="F192" s="280">
        <v>8167.2</v>
      </c>
      <c r="G192" s="282">
        <v>8130.4</v>
      </c>
      <c r="H192" s="282">
        <v>8079.8499999999995</v>
      </c>
      <c r="I192" s="282">
        <v>8043.0499999999993</v>
      </c>
      <c r="J192" s="282">
        <v>8217.75</v>
      </c>
      <c r="K192" s="282">
        <v>8254.5500000000011</v>
      </c>
      <c r="L192" s="282">
        <v>8305.1</v>
      </c>
      <c r="M192" s="283">
        <v>8204</v>
      </c>
      <c r="N192" s="283">
        <v>8116.65</v>
      </c>
      <c r="O192" s="283">
        <v>1644700</v>
      </c>
      <c r="P192" s="284">
        <v>-5.3192101778826779E-2</v>
      </c>
    </row>
    <row r="193" spans="1:16" ht="12.75" customHeight="1">
      <c r="A193" s="274">
        <v>183</v>
      </c>
      <c r="B193" s="288" t="s">
        <v>39</v>
      </c>
      <c r="C193" s="280" t="s">
        <v>237</v>
      </c>
      <c r="D193" s="281">
        <v>45225</v>
      </c>
      <c r="E193" s="280">
        <v>624.4</v>
      </c>
      <c r="F193" s="280">
        <v>621.44999999999993</v>
      </c>
      <c r="G193" s="282">
        <v>614.74999999999989</v>
      </c>
      <c r="H193" s="282">
        <v>605.09999999999991</v>
      </c>
      <c r="I193" s="282">
        <v>598.39999999999986</v>
      </c>
      <c r="J193" s="282">
        <v>631.09999999999991</v>
      </c>
      <c r="K193" s="282">
        <v>637.79999999999995</v>
      </c>
      <c r="L193" s="282">
        <v>647.44999999999993</v>
      </c>
      <c r="M193" s="283">
        <v>628.15</v>
      </c>
      <c r="N193" s="283">
        <v>611.79999999999995</v>
      </c>
      <c r="O193" s="283">
        <v>30895800</v>
      </c>
      <c r="P193" s="284">
        <v>-4.2157020796388847E-2</v>
      </c>
    </row>
    <row r="194" spans="1:16" ht="12.75" customHeight="1">
      <c r="A194" s="274">
        <v>184</v>
      </c>
      <c r="B194" s="288" t="s">
        <v>132</v>
      </c>
      <c r="C194" s="280" t="s">
        <v>238</v>
      </c>
      <c r="D194" s="281">
        <v>45225</v>
      </c>
      <c r="E194" s="280">
        <v>223.1</v>
      </c>
      <c r="F194" s="280">
        <v>222.44999999999996</v>
      </c>
      <c r="G194" s="282">
        <v>219.84999999999991</v>
      </c>
      <c r="H194" s="282">
        <v>216.59999999999994</v>
      </c>
      <c r="I194" s="282">
        <v>213.99999999999989</v>
      </c>
      <c r="J194" s="282">
        <v>225.69999999999993</v>
      </c>
      <c r="K194" s="282">
        <v>228.3</v>
      </c>
      <c r="L194" s="282">
        <v>231.54999999999995</v>
      </c>
      <c r="M194" s="283">
        <v>225.05</v>
      </c>
      <c r="N194" s="283">
        <v>219.2</v>
      </c>
      <c r="O194" s="283">
        <v>71502000</v>
      </c>
      <c r="P194" s="284">
        <v>7.6949095213935392E-3</v>
      </c>
    </row>
    <row r="195" spans="1:16" ht="12.75" customHeight="1">
      <c r="A195" s="274">
        <v>185</v>
      </c>
      <c r="B195" s="288" t="s">
        <v>41</v>
      </c>
      <c r="C195" s="280" t="s">
        <v>239</v>
      </c>
      <c r="D195" s="281">
        <v>45225</v>
      </c>
      <c r="E195" s="280">
        <v>859.15</v>
      </c>
      <c r="F195" s="280">
        <v>857.94999999999993</v>
      </c>
      <c r="G195" s="282">
        <v>853.84999999999991</v>
      </c>
      <c r="H195" s="282">
        <v>848.55</v>
      </c>
      <c r="I195" s="282">
        <v>844.44999999999993</v>
      </c>
      <c r="J195" s="282">
        <v>863.24999999999989</v>
      </c>
      <c r="K195" s="282">
        <v>867.35</v>
      </c>
      <c r="L195" s="282">
        <v>872.64999999999986</v>
      </c>
      <c r="M195" s="283">
        <v>862.05</v>
      </c>
      <c r="N195" s="283">
        <v>852.65</v>
      </c>
      <c r="O195" s="283">
        <v>7710600</v>
      </c>
      <c r="P195" s="284">
        <v>3.1132151167455668E-2</v>
      </c>
    </row>
    <row r="196" spans="1:16" ht="12.75" customHeight="1">
      <c r="A196" s="274">
        <v>186</v>
      </c>
      <c r="B196" s="288" t="s">
        <v>87</v>
      </c>
      <c r="C196" s="280" t="s">
        <v>240</v>
      </c>
      <c r="D196" s="281">
        <v>45225</v>
      </c>
      <c r="E196" s="280">
        <v>409.45</v>
      </c>
      <c r="F196" s="280">
        <v>409.18333333333334</v>
      </c>
      <c r="G196" s="282">
        <v>407.76666666666665</v>
      </c>
      <c r="H196" s="282">
        <v>406.08333333333331</v>
      </c>
      <c r="I196" s="282">
        <v>404.66666666666663</v>
      </c>
      <c r="J196" s="282">
        <v>410.86666666666667</v>
      </c>
      <c r="K196" s="282">
        <v>412.2833333333333</v>
      </c>
      <c r="L196" s="282">
        <v>413.9666666666667</v>
      </c>
      <c r="M196" s="283">
        <v>410.6</v>
      </c>
      <c r="N196" s="283">
        <v>407.5</v>
      </c>
      <c r="O196" s="283">
        <v>45388500</v>
      </c>
      <c r="P196" s="284">
        <v>4.681585762666844E-3</v>
      </c>
    </row>
    <row r="197" spans="1:16" ht="12.75" customHeight="1">
      <c r="A197" s="274">
        <v>187</v>
      </c>
      <c r="B197" s="288" t="s">
        <v>205</v>
      </c>
      <c r="C197" s="280" t="s">
        <v>241</v>
      </c>
      <c r="D197" s="281">
        <v>45225</v>
      </c>
      <c r="E197" s="280">
        <v>260.45</v>
      </c>
      <c r="F197" s="280">
        <v>260.18333333333334</v>
      </c>
      <c r="G197" s="282">
        <v>258.36666666666667</v>
      </c>
      <c r="H197" s="282">
        <v>256.28333333333336</v>
      </c>
      <c r="I197" s="282">
        <v>254.4666666666667</v>
      </c>
      <c r="J197" s="282">
        <v>262.26666666666665</v>
      </c>
      <c r="K197" s="282">
        <v>264.08333333333337</v>
      </c>
      <c r="L197" s="282">
        <v>266.16666666666663</v>
      </c>
      <c r="M197" s="283">
        <v>262</v>
      </c>
      <c r="N197" s="283">
        <v>258.10000000000002</v>
      </c>
      <c r="O197" s="283">
        <v>84987000</v>
      </c>
      <c r="P197" s="284">
        <v>5.9656972408650257E-3</v>
      </c>
    </row>
    <row r="198" spans="1:16" ht="12.75" customHeight="1">
      <c r="A198" s="274">
        <v>188</v>
      </c>
      <c r="B198" s="288" t="s">
        <v>43</v>
      </c>
      <c r="C198" s="280" t="s">
        <v>242</v>
      </c>
      <c r="D198" s="281">
        <v>45225</v>
      </c>
      <c r="E198" s="280">
        <v>602.1</v>
      </c>
      <c r="F198" s="280">
        <v>601.13333333333333</v>
      </c>
      <c r="G198" s="282">
        <v>598.9666666666667</v>
      </c>
      <c r="H198" s="282">
        <v>595.83333333333337</v>
      </c>
      <c r="I198" s="282">
        <v>593.66666666666674</v>
      </c>
      <c r="J198" s="282">
        <v>604.26666666666665</v>
      </c>
      <c r="K198" s="282">
        <v>606.43333333333339</v>
      </c>
      <c r="L198" s="282">
        <v>609.56666666666661</v>
      </c>
      <c r="M198" s="283">
        <v>603.29999999999995</v>
      </c>
      <c r="N198" s="283">
        <v>598</v>
      </c>
      <c r="O198" s="283">
        <v>7416000</v>
      </c>
      <c r="P198" s="284">
        <v>-6.0313630880579009E-3</v>
      </c>
    </row>
    <row r="199" spans="1:16" ht="12.75" customHeight="1">
      <c r="A199" s="275">
        <v>189</v>
      </c>
      <c r="B199" s="276"/>
      <c r="C199" s="268"/>
      <c r="D199" s="269"/>
      <c r="E199" s="270"/>
      <c r="F199" s="270"/>
      <c r="G199" s="271"/>
      <c r="H199" s="271"/>
      <c r="I199" s="271"/>
      <c r="J199" s="271"/>
      <c r="K199" s="271"/>
      <c r="L199" s="271"/>
      <c r="M199" s="268"/>
      <c r="N199" s="268"/>
      <c r="O199" s="272"/>
      <c r="P199" s="273"/>
    </row>
    <row r="200" spans="1:16" ht="12.75" customHeight="1">
      <c r="A200" s="33">
        <v>190</v>
      </c>
      <c r="B200" s="276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31">
        <v>191</v>
      </c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3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45210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51" t="s">
        <v>16</v>
      </c>
      <c r="B8" s="353"/>
      <c r="C8" s="356" t="s">
        <v>20</v>
      </c>
      <c r="D8" s="356" t="s">
        <v>21</v>
      </c>
      <c r="E8" s="348" t="s">
        <v>22</v>
      </c>
      <c r="F8" s="349"/>
      <c r="G8" s="350"/>
      <c r="H8" s="348" t="s">
        <v>23</v>
      </c>
      <c r="I8" s="349"/>
      <c r="J8" s="350"/>
      <c r="K8" s="26"/>
      <c r="L8" s="48"/>
      <c r="M8" s="48"/>
      <c r="N8" s="1"/>
      <c r="O8" s="1"/>
    </row>
    <row r="9" spans="1:15" ht="36" customHeight="1">
      <c r="A9" s="352"/>
      <c r="B9" s="355"/>
      <c r="C9" s="355"/>
      <c r="D9" s="35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19689.849999999999</v>
      </c>
      <c r="D10" s="34">
        <v>19657.699999999997</v>
      </c>
      <c r="E10" s="34">
        <v>19597.599999999995</v>
      </c>
      <c r="F10" s="34">
        <v>19505.349999999999</v>
      </c>
      <c r="G10" s="34">
        <v>19445.249999999996</v>
      </c>
      <c r="H10" s="34">
        <v>19749.949999999993</v>
      </c>
      <c r="I10" s="34">
        <v>19810.05</v>
      </c>
      <c r="J10" s="34">
        <v>19902.299999999992</v>
      </c>
      <c r="K10" s="34">
        <v>19717.8</v>
      </c>
      <c r="L10" s="34">
        <v>19565.45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44360.15</v>
      </c>
      <c r="D11" s="34">
        <v>44283.983333333337</v>
      </c>
      <c r="E11" s="34">
        <v>44080.716666666674</v>
      </c>
      <c r="F11" s="34">
        <v>43801.28333333334</v>
      </c>
      <c r="G11" s="34">
        <v>43598.016666666677</v>
      </c>
      <c r="H11" s="34">
        <v>44563.416666666672</v>
      </c>
      <c r="I11" s="34">
        <v>44766.683333333334</v>
      </c>
      <c r="J11" s="34">
        <v>45046.116666666669</v>
      </c>
      <c r="K11" s="34">
        <v>44487.25</v>
      </c>
      <c r="L11" s="34">
        <v>44004.55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3869.7</v>
      </c>
      <c r="D12" s="36">
        <v>3850.2166666666672</v>
      </c>
      <c r="E12" s="36">
        <v>3823.7833333333342</v>
      </c>
      <c r="F12" s="36">
        <v>3777.8666666666672</v>
      </c>
      <c r="G12" s="36">
        <v>3751.4333333333343</v>
      </c>
      <c r="H12" s="36">
        <v>3896.1333333333341</v>
      </c>
      <c r="I12" s="36">
        <v>3922.5666666666666</v>
      </c>
      <c r="J12" s="36">
        <v>3968.483333333334</v>
      </c>
      <c r="K12" s="36">
        <v>3876.65</v>
      </c>
      <c r="L12" s="36">
        <v>3804.3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6231.05</v>
      </c>
      <c r="D13" s="36">
        <v>6218.0666666666666</v>
      </c>
      <c r="E13" s="36">
        <v>6195.6833333333334</v>
      </c>
      <c r="F13" s="36">
        <v>6160.3166666666666</v>
      </c>
      <c r="G13" s="36">
        <v>6137.9333333333334</v>
      </c>
      <c r="H13" s="36">
        <v>6253.4333333333334</v>
      </c>
      <c r="I13" s="36">
        <v>6275.8166666666666</v>
      </c>
      <c r="J13" s="36">
        <v>6311.1833333333334</v>
      </c>
      <c r="K13" s="36">
        <v>6240.45</v>
      </c>
      <c r="L13" s="36">
        <v>6182.7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32569.45</v>
      </c>
      <c r="D14" s="36">
        <v>32462.016666666666</v>
      </c>
      <c r="E14" s="36">
        <v>32307.683333333334</v>
      </c>
      <c r="F14" s="36">
        <v>32045.916666666668</v>
      </c>
      <c r="G14" s="36">
        <v>31891.583333333336</v>
      </c>
      <c r="H14" s="36">
        <v>32723.783333333333</v>
      </c>
      <c r="I14" s="36">
        <v>32878.116666666669</v>
      </c>
      <c r="J14" s="36">
        <v>33139.883333333331</v>
      </c>
      <c r="K14" s="36">
        <v>32616.35</v>
      </c>
      <c r="L14" s="36">
        <v>32200.25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5932.75</v>
      </c>
      <c r="D15" s="36">
        <v>5905.3833333333341</v>
      </c>
      <c r="E15" s="36">
        <v>5873.1166666666686</v>
      </c>
      <c r="F15" s="36">
        <v>5813.4833333333345</v>
      </c>
      <c r="G15" s="36">
        <v>5781.216666666669</v>
      </c>
      <c r="H15" s="36">
        <v>5965.0166666666682</v>
      </c>
      <c r="I15" s="36">
        <v>5997.2833333333328</v>
      </c>
      <c r="J15" s="36">
        <v>6056.9166666666679</v>
      </c>
      <c r="K15" s="36">
        <v>5937.65</v>
      </c>
      <c r="L15" s="36">
        <v>5845.75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11568.45</v>
      </c>
      <c r="D16" s="36">
        <v>11535.316666666666</v>
      </c>
      <c r="E16" s="36">
        <v>11492.483333333332</v>
      </c>
      <c r="F16" s="36">
        <v>11416.516666666666</v>
      </c>
      <c r="G16" s="36">
        <v>11373.683333333332</v>
      </c>
      <c r="H16" s="36">
        <v>11611.283333333331</v>
      </c>
      <c r="I16" s="36">
        <v>11654.116666666667</v>
      </c>
      <c r="J16" s="36">
        <v>11730.08333333333</v>
      </c>
      <c r="K16" s="36">
        <v>11578.15</v>
      </c>
      <c r="L16" s="36">
        <v>11459.35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4192.7</v>
      </c>
      <c r="D17" s="36">
        <v>4162.2</v>
      </c>
      <c r="E17" s="36">
        <v>4118.5499999999993</v>
      </c>
      <c r="F17" s="36">
        <v>4044.3999999999996</v>
      </c>
      <c r="G17" s="36">
        <v>4000.7499999999991</v>
      </c>
      <c r="H17" s="36">
        <v>4236.3499999999995</v>
      </c>
      <c r="I17" s="36">
        <v>4279.9999999999991</v>
      </c>
      <c r="J17" s="36">
        <v>4354.1499999999996</v>
      </c>
      <c r="K17" s="31">
        <v>4205.8500000000004</v>
      </c>
      <c r="L17" s="31">
        <v>4088.05</v>
      </c>
      <c r="M17" s="31">
        <v>2.4481700000000002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22748.05</v>
      </c>
      <c r="D18" s="36">
        <v>22812.666666666668</v>
      </c>
      <c r="E18" s="36">
        <v>22635.383333333335</v>
      </c>
      <c r="F18" s="36">
        <v>22522.716666666667</v>
      </c>
      <c r="G18" s="36">
        <v>22345.433333333334</v>
      </c>
      <c r="H18" s="36">
        <v>22925.333333333336</v>
      </c>
      <c r="I18" s="36">
        <v>23102.616666666669</v>
      </c>
      <c r="J18" s="36">
        <v>23215.283333333336</v>
      </c>
      <c r="K18" s="31">
        <v>22989.95</v>
      </c>
      <c r="L18" s="31">
        <v>22700</v>
      </c>
      <c r="M18" s="31">
        <v>6.9959999999999994E-2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177.6</v>
      </c>
      <c r="D19" s="36">
        <v>177.35</v>
      </c>
      <c r="E19" s="36">
        <v>176.45</v>
      </c>
      <c r="F19" s="36">
        <v>175.29999999999998</v>
      </c>
      <c r="G19" s="36">
        <v>174.39999999999998</v>
      </c>
      <c r="H19" s="36">
        <v>178.5</v>
      </c>
      <c r="I19" s="36">
        <v>179.40000000000003</v>
      </c>
      <c r="J19" s="36">
        <v>180.55</v>
      </c>
      <c r="K19" s="31">
        <v>178.25</v>
      </c>
      <c r="L19" s="31">
        <v>176.2</v>
      </c>
      <c r="M19" s="31">
        <v>15.64302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219.8</v>
      </c>
      <c r="D20" s="36">
        <v>218.56666666666669</v>
      </c>
      <c r="E20" s="36">
        <v>216.93333333333339</v>
      </c>
      <c r="F20" s="36">
        <v>214.06666666666669</v>
      </c>
      <c r="G20" s="36">
        <v>212.43333333333339</v>
      </c>
      <c r="H20" s="36">
        <v>221.43333333333339</v>
      </c>
      <c r="I20" s="36">
        <v>223.06666666666666</v>
      </c>
      <c r="J20" s="36">
        <v>225.93333333333339</v>
      </c>
      <c r="K20" s="31">
        <v>220.2</v>
      </c>
      <c r="L20" s="31">
        <v>215.7</v>
      </c>
      <c r="M20" s="31">
        <v>15.286519999999999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1986.25</v>
      </c>
      <c r="D21" s="36">
        <v>1982.55</v>
      </c>
      <c r="E21" s="36">
        <v>1970.6499999999999</v>
      </c>
      <c r="F21" s="36">
        <v>1955.05</v>
      </c>
      <c r="G21" s="36">
        <v>1943.1499999999999</v>
      </c>
      <c r="H21" s="36">
        <v>1998.1499999999999</v>
      </c>
      <c r="I21" s="36">
        <v>2010.05</v>
      </c>
      <c r="J21" s="36">
        <v>2025.6499999999999</v>
      </c>
      <c r="K21" s="31">
        <v>1994.45</v>
      </c>
      <c r="L21" s="31">
        <v>1966.95</v>
      </c>
      <c r="M21" s="31">
        <v>1.2362500000000001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2498.3000000000002</v>
      </c>
      <c r="D22" s="36">
        <v>2486.4166666666665</v>
      </c>
      <c r="E22" s="36">
        <v>2454.8833333333332</v>
      </c>
      <c r="F22" s="36">
        <v>2411.4666666666667</v>
      </c>
      <c r="G22" s="36">
        <v>2379.9333333333334</v>
      </c>
      <c r="H22" s="36">
        <v>2529.833333333333</v>
      </c>
      <c r="I22" s="36">
        <v>2561.3666666666668</v>
      </c>
      <c r="J22" s="36">
        <v>2604.7833333333328</v>
      </c>
      <c r="K22" s="31">
        <v>2517.9499999999998</v>
      </c>
      <c r="L22" s="31">
        <v>2443</v>
      </c>
      <c r="M22" s="31">
        <v>17.719100000000001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939.75</v>
      </c>
      <c r="D23" s="36">
        <v>942.25</v>
      </c>
      <c r="E23" s="36">
        <v>935.5</v>
      </c>
      <c r="F23" s="36">
        <v>931.25</v>
      </c>
      <c r="G23" s="36">
        <v>924.5</v>
      </c>
      <c r="H23" s="36">
        <v>946.5</v>
      </c>
      <c r="I23" s="36">
        <v>953.25</v>
      </c>
      <c r="J23" s="36">
        <v>957.5</v>
      </c>
      <c r="K23" s="31">
        <v>949</v>
      </c>
      <c r="L23" s="31">
        <v>938</v>
      </c>
      <c r="M23" s="31">
        <v>3.5617800000000002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819.5</v>
      </c>
      <c r="D24" s="36">
        <v>814.58333333333337</v>
      </c>
      <c r="E24" s="36">
        <v>805.4666666666667</v>
      </c>
      <c r="F24" s="36">
        <v>791.43333333333328</v>
      </c>
      <c r="G24" s="36">
        <v>782.31666666666661</v>
      </c>
      <c r="H24" s="36">
        <v>828.61666666666679</v>
      </c>
      <c r="I24" s="36">
        <v>837.73333333333335</v>
      </c>
      <c r="J24" s="36">
        <v>851.76666666666688</v>
      </c>
      <c r="K24" s="31">
        <v>823.7</v>
      </c>
      <c r="L24" s="31">
        <v>800.55</v>
      </c>
      <c r="M24" s="31">
        <v>75.913269999999997</v>
      </c>
      <c r="N24" s="1"/>
      <c r="O24" s="1"/>
    </row>
    <row r="25" spans="1:15" ht="12.75" customHeight="1">
      <c r="A25" s="51">
        <v>16</v>
      </c>
      <c r="B25" s="53" t="s">
        <v>844</v>
      </c>
      <c r="C25" s="31">
        <v>349.65</v>
      </c>
      <c r="D25" s="36">
        <v>348.58333333333331</v>
      </c>
      <c r="E25" s="36">
        <v>344.36666666666662</v>
      </c>
      <c r="F25" s="36">
        <v>339.08333333333331</v>
      </c>
      <c r="G25" s="36">
        <v>334.86666666666662</v>
      </c>
      <c r="H25" s="36">
        <v>353.86666666666662</v>
      </c>
      <c r="I25" s="36">
        <v>358.08333333333331</v>
      </c>
      <c r="J25" s="36">
        <v>363.36666666666662</v>
      </c>
      <c r="K25" s="31">
        <v>352.8</v>
      </c>
      <c r="L25" s="31">
        <v>343.3</v>
      </c>
      <c r="M25" s="31">
        <v>37.207099999999997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3585.75</v>
      </c>
      <c r="D26" s="36">
        <v>3569.2666666666664</v>
      </c>
      <c r="E26" s="36">
        <v>3546.5333333333328</v>
      </c>
      <c r="F26" s="36">
        <v>3507.3166666666666</v>
      </c>
      <c r="G26" s="36">
        <v>3484.583333333333</v>
      </c>
      <c r="H26" s="36">
        <v>3608.4833333333327</v>
      </c>
      <c r="I26" s="36">
        <v>3631.2166666666662</v>
      </c>
      <c r="J26" s="36">
        <v>3670.4333333333325</v>
      </c>
      <c r="K26" s="31">
        <v>3592</v>
      </c>
      <c r="L26" s="31">
        <v>3530.05</v>
      </c>
      <c r="M26" s="31">
        <v>1.3009999999999999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437.2</v>
      </c>
      <c r="D27" s="36">
        <v>434.68333333333334</v>
      </c>
      <c r="E27" s="36">
        <v>430.51666666666665</v>
      </c>
      <c r="F27" s="36">
        <v>423.83333333333331</v>
      </c>
      <c r="G27" s="36">
        <v>419.66666666666663</v>
      </c>
      <c r="H27" s="36">
        <v>441.36666666666667</v>
      </c>
      <c r="I27" s="36">
        <v>445.5333333333333</v>
      </c>
      <c r="J27" s="36">
        <v>452.2166666666667</v>
      </c>
      <c r="K27" s="31">
        <v>438.85</v>
      </c>
      <c r="L27" s="31">
        <v>428</v>
      </c>
      <c r="M27" s="31">
        <v>32.88646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5066.7</v>
      </c>
      <c r="D28" s="36">
        <v>5061.416666666667</v>
      </c>
      <c r="E28" s="36">
        <v>5038.2833333333338</v>
      </c>
      <c r="F28" s="36">
        <v>5009.8666666666668</v>
      </c>
      <c r="G28" s="36">
        <v>4986.7333333333336</v>
      </c>
      <c r="H28" s="36">
        <v>5089.8333333333339</v>
      </c>
      <c r="I28" s="36">
        <v>5112.9666666666672</v>
      </c>
      <c r="J28" s="36">
        <v>5141.3833333333341</v>
      </c>
      <c r="K28" s="31">
        <v>5084.55</v>
      </c>
      <c r="L28" s="31">
        <v>5033</v>
      </c>
      <c r="M28" s="31">
        <v>2.0264500000000001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375.2</v>
      </c>
      <c r="D29" s="36">
        <v>375.15000000000003</v>
      </c>
      <c r="E29" s="36">
        <v>372.30000000000007</v>
      </c>
      <c r="F29" s="36">
        <v>369.40000000000003</v>
      </c>
      <c r="G29" s="36">
        <v>366.55000000000007</v>
      </c>
      <c r="H29" s="36">
        <v>378.05000000000007</v>
      </c>
      <c r="I29" s="36">
        <v>380.90000000000009</v>
      </c>
      <c r="J29" s="36">
        <v>383.80000000000007</v>
      </c>
      <c r="K29" s="31">
        <v>378</v>
      </c>
      <c r="L29" s="31">
        <v>372.25</v>
      </c>
      <c r="M29" s="31">
        <v>12.7142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173.6</v>
      </c>
      <c r="D30" s="36">
        <v>173.66666666666666</v>
      </c>
      <c r="E30" s="36">
        <v>172.13333333333333</v>
      </c>
      <c r="F30" s="36">
        <v>170.66666666666666</v>
      </c>
      <c r="G30" s="36">
        <v>169.13333333333333</v>
      </c>
      <c r="H30" s="36">
        <v>175.13333333333333</v>
      </c>
      <c r="I30" s="36">
        <v>176.66666666666669</v>
      </c>
      <c r="J30" s="36">
        <v>178.13333333333333</v>
      </c>
      <c r="K30" s="31">
        <v>175.2</v>
      </c>
      <c r="L30" s="31">
        <v>172.2</v>
      </c>
      <c r="M30" s="31">
        <v>85.60915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3151.5</v>
      </c>
      <c r="D31" s="36">
        <v>3152.15</v>
      </c>
      <c r="E31" s="36">
        <v>3139.4</v>
      </c>
      <c r="F31" s="36">
        <v>3127.3</v>
      </c>
      <c r="G31" s="36">
        <v>3114.55</v>
      </c>
      <c r="H31" s="36">
        <v>3164.25</v>
      </c>
      <c r="I31" s="36">
        <v>3177</v>
      </c>
      <c r="J31" s="36">
        <v>3189.1</v>
      </c>
      <c r="K31" s="31">
        <v>3164.9</v>
      </c>
      <c r="L31" s="31">
        <v>3140.05</v>
      </c>
      <c r="M31" s="31">
        <v>8.4736700000000003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1911.55</v>
      </c>
      <c r="D32" s="36">
        <v>1896.0333333333335</v>
      </c>
      <c r="E32" s="36">
        <v>1877.5666666666671</v>
      </c>
      <c r="F32" s="36">
        <v>1843.5833333333335</v>
      </c>
      <c r="G32" s="36">
        <v>1825.116666666667</v>
      </c>
      <c r="H32" s="36">
        <v>1930.0166666666671</v>
      </c>
      <c r="I32" s="36">
        <v>1948.4833333333338</v>
      </c>
      <c r="J32" s="36">
        <v>1982.4666666666672</v>
      </c>
      <c r="K32" s="31">
        <v>1914.5</v>
      </c>
      <c r="L32" s="31">
        <v>1862.05</v>
      </c>
      <c r="M32" s="31">
        <v>2.8575499999999998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607.79999999999995</v>
      </c>
      <c r="D33" s="36">
        <v>607.43333333333328</v>
      </c>
      <c r="E33" s="36">
        <v>588.86666666666656</v>
      </c>
      <c r="F33" s="36">
        <v>569.93333333333328</v>
      </c>
      <c r="G33" s="36">
        <v>551.36666666666656</v>
      </c>
      <c r="H33" s="36">
        <v>626.36666666666656</v>
      </c>
      <c r="I33" s="36">
        <v>644.93333333333339</v>
      </c>
      <c r="J33" s="36">
        <v>663.86666666666656</v>
      </c>
      <c r="K33" s="31">
        <v>626</v>
      </c>
      <c r="L33" s="31">
        <v>588.5</v>
      </c>
      <c r="M33" s="31">
        <v>28.0838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715.2</v>
      </c>
      <c r="D34" s="36">
        <v>713.91666666666663</v>
      </c>
      <c r="E34" s="36">
        <v>710.0333333333333</v>
      </c>
      <c r="F34" s="36">
        <v>704.86666666666667</v>
      </c>
      <c r="G34" s="36">
        <v>700.98333333333335</v>
      </c>
      <c r="H34" s="36">
        <v>719.08333333333326</v>
      </c>
      <c r="I34" s="36">
        <v>722.9666666666667</v>
      </c>
      <c r="J34" s="36">
        <v>728.13333333333321</v>
      </c>
      <c r="K34" s="31">
        <v>717.8</v>
      </c>
      <c r="L34" s="31">
        <v>708.75</v>
      </c>
      <c r="M34" s="31">
        <v>5.2721799999999996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900.95</v>
      </c>
      <c r="D35" s="36">
        <v>905.88333333333333</v>
      </c>
      <c r="E35" s="36">
        <v>893.76666666666665</v>
      </c>
      <c r="F35" s="36">
        <v>886.58333333333337</v>
      </c>
      <c r="G35" s="36">
        <v>874.4666666666667</v>
      </c>
      <c r="H35" s="36">
        <v>913.06666666666661</v>
      </c>
      <c r="I35" s="36">
        <v>925.18333333333317</v>
      </c>
      <c r="J35" s="36">
        <v>932.36666666666656</v>
      </c>
      <c r="K35" s="31">
        <v>918</v>
      </c>
      <c r="L35" s="31">
        <v>898.7</v>
      </c>
      <c r="M35" s="31">
        <v>13.587429999999999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345.9</v>
      </c>
      <c r="D36" s="36">
        <v>344</v>
      </c>
      <c r="E36" s="36">
        <v>339.1</v>
      </c>
      <c r="F36" s="36">
        <v>332.3</v>
      </c>
      <c r="G36" s="36">
        <v>327.40000000000003</v>
      </c>
      <c r="H36" s="36">
        <v>350.8</v>
      </c>
      <c r="I36" s="36">
        <v>355.7</v>
      </c>
      <c r="J36" s="36">
        <v>362.5</v>
      </c>
      <c r="K36" s="31">
        <v>348.9</v>
      </c>
      <c r="L36" s="31">
        <v>337.2</v>
      </c>
      <c r="M36" s="31">
        <v>12.518079999999999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1012.25</v>
      </c>
      <c r="D37" s="36">
        <v>1007.9</v>
      </c>
      <c r="E37" s="36">
        <v>1000.8499999999999</v>
      </c>
      <c r="F37" s="36">
        <v>989.44999999999993</v>
      </c>
      <c r="G37" s="36">
        <v>982.39999999999986</v>
      </c>
      <c r="H37" s="36">
        <v>1019.3</v>
      </c>
      <c r="I37" s="36">
        <v>1026.3499999999999</v>
      </c>
      <c r="J37" s="36">
        <v>1037.75</v>
      </c>
      <c r="K37" s="31">
        <v>1014.95</v>
      </c>
      <c r="L37" s="31">
        <v>996.5</v>
      </c>
      <c r="M37" s="31">
        <v>57.284990000000001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5037.5</v>
      </c>
      <c r="D38" s="36">
        <v>5034.5666666666666</v>
      </c>
      <c r="E38" s="36">
        <v>5005.1333333333332</v>
      </c>
      <c r="F38" s="36">
        <v>4972.7666666666664</v>
      </c>
      <c r="G38" s="36">
        <v>4943.333333333333</v>
      </c>
      <c r="H38" s="36">
        <v>5066.9333333333334</v>
      </c>
      <c r="I38" s="36">
        <v>5096.3666666666659</v>
      </c>
      <c r="J38" s="36">
        <v>5128.7333333333336</v>
      </c>
      <c r="K38" s="31">
        <v>5064</v>
      </c>
      <c r="L38" s="31">
        <v>5002.2</v>
      </c>
      <c r="M38" s="31">
        <v>3.0750199999999999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1633.1</v>
      </c>
      <c r="D39" s="36">
        <v>1631.3500000000001</v>
      </c>
      <c r="E39" s="36">
        <v>1618.7500000000002</v>
      </c>
      <c r="F39" s="36">
        <v>1604.4</v>
      </c>
      <c r="G39" s="36">
        <v>1591.8000000000002</v>
      </c>
      <c r="H39" s="36">
        <v>1645.7000000000003</v>
      </c>
      <c r="I39" s="36">
        <v>1658.3000000000002</v>
      </c>
      <c r="J39" s="36">
        <v>1672.6500000000003</v>
      </c>
      <c r="K39" s="31">
        <v>1643.95</v>
      </c>
      <c r="L39" s="31">
        <v>1617</v>
      </c>
      <c r="M39" s="31">
        <v>14.536530000000001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6821.4</v>
      </c>
      <c r="D40" s="36">
        <v>6833.1166666666659</v>
      </c>
      <c r="E40" s="36">
        <v>6774.2333333333318</v>
      </c>
      <c r="F40" s="36">
        <v>6727.0666666666657</v>
      </c>
      <c r="G40" s="36">
        <v>6668.1833333333316</v>
      </c>
      <c r="H40" s="36">
        <v>6880.2833333333319</v>
      </c>
      <c r="I40" s="36">
        <v>6939.1666666666652</v>
      </c>
      <c r="J40" s="36">
        <v>6986.3333333333321</v>
      </c>
      <c r="K40" s="31">
        <v>6892</v>
      </c>
      <c r="L40" s="31">
        <v>6785.95</v>
      </c>
      <c r="M40" s="31">
        <v>0.17024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8083.6</v>
      </c>
      <c r="D41" s="36">
        <v>8079.8666666666659</v>
      </c>
      <c r="E41" s="36">
        <v>8024.7333333333318</v>
      </c>
      <c r="F41" s="36">
        <v>7965.8666666666659</v>
      </c>
      <c r="G41" s="36">
        <v>7910.7333333333318</v>
      </c>
      <c r="H41" s="36">
        <v>8138.7333333333318</v>
      </c>
      <c r="I41" s="36">
        <v>8193.866666666665</v>
      </c>
      <c r="J41" s="36">
        <v>8252.7333333333318</v>
      </c>
      <c r="K41" s="31">
        <v>8135</v>
      </c>
      <c r="L41" s="31">
        <v>8021</v>
      </c>
      <c r="M41" s="31">
        <v>9.6502400000000002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2566.65</v>
      </c>
      <c r="D42" s="36">
        <v>2562.2000000000003</v>
      </c>
      <c r="E42" s="36">
        <v>2544.4500000000007</v>
      </c>
      <c r="F42" s="36">
        <v>2522.2500000000005</v>
      </c>
      <c r="G42" s="36">
        <v>2504.5000000000009</v>
      </c>
      <c r="H42" s="36">
        <v>2584.4000000000005</v>
      </c>
      <c r="I42" s="36">
        <v>2602.1499999999996</v>
      </c>
      <c r="J42" s="36">
        <v>2624.3500000000004</v>
      </c>
      <c r="K42" s="31">
        <v>2579.9499999999998</v>
      </c>
      <c r="L42" s="31">
        <v>2540</v>
      </c>
      <c r="M42" s="31">
        <v>1.7049300000000001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251.95</v>
      </c>
      <c r="D43" s="36">
        <v>250.43333333333331</v>
      </c>
      <c r="E43" s="36">
        <v>248.51666666666662</v>
      </c>
      <c r="F43" s="36">
        <v>245.08333333333331</v>
      </c>
      <c r="G43" s="36">
        <v>243.16666666666663</v>
      </c>
      <c r="H43" s="36">
        <v>253.86666666666662</v>
      </c>
      <c r="I43" s="36">
        <v>255.7833333333333</v>
      </c>
      <c r="J43" s="36">
        <v>259.21666666666658</v>
      </c>
      <c r="K43" s="31">
        <v>252.35</v>
      </c>
      <c r="L43" s="31">
        <v>247</v>
      </c>
      <c r="M43" s="31">
        <v>53.554879999999997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214.3</v>
      </c>
      <c r="D44" s="36">
        <v>213.58333333333334</v>
      </c>
      <c r="E44" s="36">
        <v>212.61666666666667</v>
      </c>
      <c r="F44" s="36">
        <v>210.93333333333334</v>
      </c>
      <c r="G44" s="36">
        <v>209.96666666666667</v>
      </c>
      <c r="H44" s="36">
        <v>215.26666666666668</v>
      </c>
      <c r="I44" s="36">
        <v>216.23333333333332</v>
      </c>
      <c r="J44" s="36">
        <v>217.91666666666669</v>
      </c>
      <c r="K44" s="31">
        <v>214.55</v>
      </c>
      <c r="L44" s="31">
        <v>211.9</v>
      </c>
      <c r="M44" s="31">
        <v>123.58739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107.3</v>
      </c>
      <c r="D45" s="36">
        <v>106.43333333333334</v>
      </c>
      <c r="E45" s="36">
        <v>105.16666666666667</v>
      </c>
      <c r="F45" s="36">
        <v>103.03333333333333</v>
      </c>
      <c r="G45" s="36">
        <v>101.76666666666667</v>
      </c>
      <c r="H45" s="36">
        <v>108.56666666666668</v>
      </c>
      <c r="I45" s="36">
        <v>109.83333333333333</v>
      </c>
      <c r="J45" s="36">
        <v>111.96666666666668</v>
      </c>
      <c r="K45" s="31">
        <v>107.7</v>
      </c>
      <c r="L45" s="31">
        <v>104.3</v>
      </c>
      <c r="M45" s="31">
        <v>98.134280000000004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1644.75</v>
      </c>
      <c r="D46" s="36">
        <v>1637.3666666666668</v>
      </c>
      <c r="E46" s="36">
        <v>1627.7333333333336</v>
      </c>
      <c r="F46" s="36">
        <v>1610.7166666666667</v>
      </c>
      <c r="G46" s="36">
        <v>1601.0833333333335</v>
      </c>
      <c r="H46" s="36">
        <v>1654.3833333333337</v>
      </c>
      <c r="I46" s="36">
        <v>1664.0166666666669</v>
      </c>
      <c r="J46" s="36">
        <v>1681.0333333333338</v>
      </c>
      <c r="K46" s="31">
        <v>1647</v>
      </c>
      <c r="L46" s="31">
        <v>1620.35</v>
      </c>
      <c r="M46" s="31">
        <v>1.4175500000000001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139.94999999999999</v>
      </c>
      <c r="D47" s="36">
        <v>139.15</v>
      </c>
      <c r="E47" s="36">
        <v>137.30000000000001</v>
      </c>
      <c r="F47" s="36">
        <v>134.65</v>
      </c>
      <c r="G47" s="36">
        <v>132.80000000000001</v>
      </c>
      <c r="H47" s="36">
        <v>141.80000000000001</v>
      </c>
      <c r="I47" s="36">
        <v>143.64999999999998</v>
      </c>
      <c r="J47" s="36">
        <v>146.30000000000001</v>
      </c>
      <c r="K47" s="31">
        <v>141</v>
      </c>
      <c r="L47" s="31">
        <v>136.5</v>
      </c>
      <c r="M47" s="31">
        <v>155.93722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561.79999999999995</v>
      </c>
      <c r="D48" s="36">
        <v>562.83333333333337</v>
      </c>
      <c r="E48" s="36">
        <v>557.9666666666667</v>
      </c>
      <c r="F48" s="36">
        <v>554.13333333333333</v>
      </c>
      <c r="G48" s="36">
        <v>549.26666666666665</v>
      </c>
      <c r="H48" s="36">
        <v>566.66666666666674</v>
      </c>
      <c r="I48" s="36">
        <v>571.5333333333333</v>
      </c>
      <c r="J48" s="36">
        <v>575.36666666666679</v>
      </c>
      <c r="K48" s="31">
        <v>567.70000000000005</v>
      </c>
      <c r="L48" s="31">
        <v>559</v>
      </c>
      <c r="M48" s="31">
        <v>4.9356499999999999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1109.3499999999999</v>
      </c>
      <c r="D49" s="36">
        <v>1104.2833333333333</v>
      </c>
      <c r="E49" s="36">
        <v>1092.6666666666665</v>
      </c>
      <c r="F49" s="36">
        <v>1075.9833333333331</v>
      </c>
      <c r="G49" s="36">
        <v>1064.3666666666663</v>
      </c>
      <c r="H49" s="36">
        <v>1120.9666666666667</v>
      </c>
      <c r="I49" s="36">
        <v>1132.5833333333335</v>
      </c>
      <c r="J49" s="36">
        <v>1149.2666666666669</v>
      </c>
      <c r="K49" s="31">
        <v>1115.9000000000001</v>
      </c>
      <c r="L49" s="31">
        <v>1087.5999999999999</v>
      </c>
      <c r="M49" s="31">
        <v>12.68718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948.35</v>
      </c>
      <c r="D50" s="36">
        <v>941.15</v>
      </c>
      <c r="E50" s="36">
        <v>928.25</v>
      </c>
      <c r="F50" s="36">
        <v>908.15</v>
      </c>
      <c r="G50" s="36">
        <v>895.25</v>
      </c>
      <c r="H50" s="36">
        <v>961.25</v>
      </c>
      <c r="I50" s="36">
        <v>974.14999999999986</v>
      </c>
      <c r="J50" s="36">
        <v>994.25</v>
      </c>
      <c r="K50" s="31">
        <v>954.05</v>
      </c>
      <c r="L50" s="31">
        <v>921.05</v>
      </c>
      <c r="M50" s="31">
        <v>78.978750000000005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131.19999999999999</v>
      </c>
      <c r="D51" s="36">
        <v>129.88333333333333</v>
      </c>
      <c r="E51" s="36">
        <v>128.31666666666666</v>
      </c>
      <c r="F51" s="36">
        <v>125.43333333333334</v>
      </c>
      <c r="G51" s="36">
        <v>123.86666666666667</v>
      </c>
      <c r="H51" s="36">
        <v>132.76666666666665</v>
      </c>
      <c r="I51" s="36">
        <v>134.33333333333331</v>
      </c>
      <c r="J51" s="36">
        <v>137.21666666666664</v>
      </c>
      <c r="K51" s="31">
        <v>131.44999999999999</v>
      </c>
      <c r="L51" s="31">
        <v>127</v>
      </c>
      <c r="M51" s="31">
        <v>230.73502999999999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257.89999999999998</v>
      </c>
      <c r="D52" s="36">
        <v>258.41666666666663</v>
      </c>
      <c r="E52" s="36">
        <v>255.13333333333327</v>
      </c>
      <c r="F52" s="36">
        <v>252.36666666666665</v>
      </c>
      <c r="G52" s="36">
        <v>249.08333333333329</v>
      </c>
      <c r="H52" s="36">
        <v>261.18333333333328</v>
      </c>
      <c r="I52" s="36">
        <v>264.46666666666658</v>
      </c>
      <c r="J52" s="36">
        <v>267.23333333333323</v>
      </c>
      <c r="K52" s="31">
        <v>261.7</v>
      </c>
      <c r="L52" s="31">
        <v>255.65</v>
      </c>
      <c r="M52" s="31">
        <v>26.829989999999999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19717.75</v>
      </c>
      <c r="D53" s="36">
        <v>19565.2</v>
      </c>
      <c r="E53" s="36">
        <v>19357.7</v>
      </c>
      <c r="F53" s="36">
        <v>18997.650000000001</v>
      </c>
      <c r="G53" s="36">
        <v>18790.150000000001</v>
      </c>
      <c r="H53" s="36">
        <v>19925.25</v>
      </c>
      <c r="I53" s="36">
        <v>20132.75</v>
      </c>
      <c r="J53" s="36">
        <v>20492.8</v>
      </c>
      <c r="K53" s="31">
        <v>19772.7</v>
      </c>
      <c r="L53" s="31">
        <v>19205.150000000001</v>
      </c>
      <c r="M53" s="31">
        <v>0.26329000000000002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340.4</v>
      </c>
      <c r="D54" s="36">
        <v>340.73333333333335</v>
      </c>
      <c r="E54" s="36">
        <v>338.86666666666667</v>
      </c>
      <c r="F54" s="36">
        <v>337.33333333333331</v>
      </c>
      <c r="G54" s="36">
        <v>335.46666666666664</v>
      </c>
      <c r="H54" s="36">
        <v>342.26666666666671</v>
      </c>
      <c r="I54" s="36">
        <v>344.13333333333338</v>
      </c>
      <c r="J54" s="36">
        <v>345.66666666666674</v>
      </c>
      <c r="K54" s="31">
        <v>342.6</v>
      </c>
      <c r="L54" s="31">
        <v>339.2</v>
      </c>
      <c r="M54" s="31">
        <v>17.864889999999999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4529.95</v>
      </c>
      <c r="D55" s="36">
        <v>4524.9666666666662</v>
      </c>
      <c r="E55" s="36">
        <v>4507.9833333333327</v>
      </c>
      <c r="F55" s="36">
        <v>4486.0166666666664</v>
      </c>
      <c r="G55" s="36">
        <v>4469.0333333333328</v>
      </c>
      <c r="H55" s="36">
        <v>4546.9333333333325</v>
      </c>
      <c r="I55" s="36">
        <v>4563.9166666666661</v>
      </c>
      <c r="J55" s="36">
        <v>4585.8833333333323</v>
      </c>
      <c r="K55" s="31">
        <v>4541.95</v>
      </c>
      <c r="L55" s="31">
        <v>4503</v>
      </c>
      <c r="M55" s="31">
        <v>2.2275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372.5</v>
      </c>
      <c r="D56" s="36">
        <v>371.06666666666661</v>
      </c>
      <c r="E56" s="36">
        <v>369.0833333333332</v>
      </c>
      <c r="F56" s="36">
        <v>365.66666666666657</v>
      </c>
      <c r="G56" s="36">
        <v>363.68333333333317</v>
      </c>
      <c r="H56" s="36">
        <v>374.48333333333323</v>
      </c>
      <c r="I56" s="36">
        <v>376.46666666666658</v>
      </c>
      <c r="J56" s="36">
        <v>379.88333333333327</v>
      </c>
      <c r="K56" s="31">
        <v>373.05</v>
      </c>
      <c r="L56" s="31">
        <v>367.65</v>
      </c>
      <c r="M56" s="31">
        <v>48.005110000000002</v>
      </c>
      <c r="N56" s="1"/>
      <c r="O56" s="1"/>
    </row>
    <row r="57" spans="1:15" ht="12.75" customHeight="1">
      <c r="A57" s="51">
        <v>48</v>
      </c>
      <c r="B57" s="53" t="s">
        <v>349</v>
      </c>
      <c r="C57" s="31">
        <v>411.95</v>
      </c>
      <c r="D57" s="36">
        <v>413.61666666666662</v>
      </c>
      <c r="E57" s="36">
        <v>409.23333333333323</v>
      </c>
      <c r="F57" s="36">
        <v>406.51666666666659</v>
      </c>
      <c r="G57" s="36">
        <v>402.13333333333321</v>
      </c>
      <c r="H57" s="36">
        <v>416.33333333333326</v>
      </c>
      <c r="I57" s="36">
        <v>420.71666666666658</v>
      </c>
      <c r="J57" s="36">
        <v>423.43333333333328</v>
      </c>
      <c r="K57" s="31">
        <v>418</v>
      </c>
      <c r="L57" s="31">
        <v>410.9</v>
      </c>
      <c r="M57" s="31">
        <v>6.5248299999999997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1259.1500000000001</v>
      </c>
      <c r="D58" s="36">
        <v>1247.5666666666668</v>
      </c>
      <c r="E58" s="36">
        <v>1231.1833333333336</v>
      </c>
      <c r="F58" s="36">
        <v>1203.2166666666667</v>
      </c>
      <c r="G58" s="36">
        <v>1186.8333333333335</v>
      </c>
      <c r="H58" s="36">
        <v>1275.5333333333338</v>
      </c>
      <c r="I58" s="36">
        <v>1291.916666666667</v>
      </c>
      <c r="J58" s="36">
        <v>1319.8833333333339</v>
      </c>
      <c r="K58" s="31">
        <v>1263.95</v>
      </c>
      <c r="L58" s="31">
        <v>1219.5999999999999</v>
      </c>
      <c r="M58" s="31">
        <v>20.099920000000001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1155.05</v>
      </c>
      <c r="D59" s="36">
        <v>1156.3833333333332</v>
      </c>
      <c r="E59" s="36">
        <v>1149.1666666666665</v>
      </c>
      <c r="F59" s="36">
        <v>1143.2833333333333</v>
      </c>
      <c r="G59" s="36">
        <v>1136.0666666666666</v>
      </c>
      <c r="H59" s="36">
        <v>1162.2666666666664</v>
      </c>
      <c r="I59" s="36">
        <v>1169.4833333333331</v>
      </c>
      <c r="J59" s="36">
        <v>1175.3666666666663</v>
      </c>
      <c r="K59" s="31">
        <v>1163.5999999999999</v>
      </c>
      <c r="L59" s="31">
        <v>1150.5</v>
      </c>
      <c r="M59" s="31">
        <v>8.2219899999999999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303.25</v>
      </c>
      <c r="D60" s="36">
        <v>298.31666666666666</v>
      </c>
      <c r="E60" s="36">
        <v>292.73333333333335</v>
      </c>
      <c r="F60" s="36">
        <v>282.2166666666667</v>
      </c>
      <c r="G60" s="36">
        <v>276.63333333333338</v>
      </c>
      <c r="H60" s="36">
        <v>308.83333333333331</v>
      </c>
      <c r="I60" s="36">
        <v>314.41666666666669</v>
      </c>
      <c r="J60" s="36">
        <v>324.93333333333328</v>
      </c>
      <c r="K60" s="31">
        <v>303.89999999999998</v>
      </c>
      <c r="L60" s="31">
        <v>287.8</v>
      </c>
      <c r="M60" s="31">
        <v>232.83411000000001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5196.25</v>
      </c>
      <c r="D61" s="36">
        <v>5183.3666666666668</v>
      </c>
      <c r="E61" s="36">
        <v>5138.7333333333336</v>
      </c>
      <c r="F61" s="36">
        <v>5081.2166666666672</v>
      </c>
      <c r="G61" s="36">
        <v>5036.5833333333339</v>
      </c>
      <c r="H61" s="36">
        <v>5240.8833333333332</v>
      </c>
      <c r="I61" s="36">
        <v>5285.5166666666664</v>
      </c>
      <c r="J61" s="36">
        <v>5343.0333333333328</v>
      </c>
      <c r="K61" s="31">
        <v>5228</v>
      </c>
      <c r="L61" s="31">
        <v>5125.8500000000004</v>
      </c>
      <c r="M61" s="31">
        <v>2.6985899999999998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2030.35</v>
      </c>
      <c r="D62" s="36">
        <v>2025.4666666666665</v>
      </c>
      <c r="E62" s="36">
        <v>2006.9333333333329</v>
      </c>
      <c r="F62" s="36">
        <v>1983.5166666666664</v>
      </c>
      <c r="G62" s="36">
        <v>1964.9833333333329</v>
      </c>
      <c r="H62" s="36">
        <v>2048.8833333333332</v>
      </c>
      <c r="I62" s="36">
        <v>2067.4166666666661</v>
      </c>
      <c r="J62" s="36">
        <v>2090.833333333333</v>
      </c>
      <c r="K62" s="31">
        <v>2044</v>
      </c>
      <c r="L62" s="31">
        <v>2002.05</v>
      </c>
      <c r="M62" s="31">
        <v>6.9025600000000003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704.8</v>
      </c>
      <c r="D63" s="36">
        <v>708.75</v>
      </c>
      <c r="E63" s="36">
        <v>699.9</v>
      </c>
      <c r="F63" s="36">
        <v>695</v>
      </c>
      <c r="G63" s="36">
        <v>686.15</v>
      </c>
      <c r="H63" s="36">
        <v>713.65</v>
      </c>
      <c r="I63" s="36">
        <v>722.49999999999989</v>
      </c>
      <c r="J63" s="36">
        <v>727.4</v>
      </c>
      <c r="K63" s="31">
        <v>717.6</v>
      </c>
      <c r="L63" s="31">
        <v>703.85</v>
      </c>
      <c r="M63" s="31">
        <v>6.5611699999999997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1171.8</v>
      </c>
      <c r="D64" s="36">
        <v>1168.3166666666668</v>
      </c>
      <c r="E64" s="36">
        <v>1162.6333333333337</v>
      </c>
      <c r="F64" s="36">
        <v>1153.4666666666669</v>
      </c>
      <c r="G64" s="36">
        <v>1147.7833333333338</v>
      </c>
      <c r="H64" s="36">
        <v>1177.4833333333336</v>
      </c>
      <c r="I64" s="36">
        <v>1183.1666666666665</v>
      </c>
      <c r="J64" s="36">
        <v>1192.3333333333335</v>
      </c>
      <c r="K64" s="31">
        <v>1174</v>
      </c>
      <c r="L64" s="31">
        <v>1159.1500000000001</v>
      </c>
      <c r="M64" s="31">
        <v>1.23438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298</v>
      </c>
      <c r="D65" s="36">
        <v>298.03333333333336</v>
      </c>
      <c r="E65" s="36">
        <v>296.4666666666667</v>
      </c>
      <c r="F65" s="36">
        <v>294.93333333333334</v>
      </c>
      <c r="G65" s="36">
        <v>293.36666666666667</v>
      </c>
      <c r="H65" s="36">
        <v>299.56666666666672</v>
      </c>
      <c r="I65" s="36">
        <v>301.13333333333344</v>
      </c>
      <c r="J65" s="36">
        <v>302.66666666666674</v>
      </c>
      <c r="K65" s="31">
        <v>299.60000000000002</v>
      </c>
      <c r="L65" s="31">
        <v>296.5</v>
      </c>
      <c r="M65" s="31">
        <v>15.55026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1707.1</v>
      </c>
      <c r="D66" s="36">
        <v>1704.2</v>
      </c>
      <c r="E66" s="36">
        <v>1695.4</v>
      </c>
      <c r="F66" s="36">
        <v>1683.7</v>
      </c>
      <c r="G66" s="36">
        <v>1674.9</v>
      </c>
      <c r="H66" s="36">
        <v>1715.9</v>
      </c>
      <c r="I66" s="36">
        <v>1724.6999999999998</v>
      </c>
      <c r="J66" s="36">
        <v>1736.4</v>
      </c>
      <c r="K66" s="31">
        <v>1713</v>
      </c>
      <c r="L66" s="31">
        <v>1692.5</v>
      </c>
      <c r="M66" s="31">
        <v>4.1518199999999998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543.85</v>
      </c>
      <c r="D67" s="36">
        <v>543.66666666666663</v>
      </c>
      <c r="E67" s="36">
        <v>541.93333333333328</v>
      </c>
      <c r="F67" s="36">
        <v>540.01666666666665</v>
      </c>
      <c r="G67" s="36">
        <v>538.2833333333333</v>
      </c>
      <c r="H67" s="36">
        <v>545.58333333333326</v>
      </c>
      <c r="I67" s="36">
        <v>547.31666666666661</v>
      </c>
      <c r="J67" s="36">
        <v>549.23333333333323</v>
      </c>
      <c r="K67" s="31">
        <v>545.4</v>
      </c>
      <c r="L67" s="31">
        <v>541.75</v>
      </c>
      <c r="M67" s="31">
        <v>8.1499199999999998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2260</v>
      </c>
      <c r="D68" s="36">
        <v>2246.2166666666667</v>
      </c>
      <c r="E68" s="36">
        <v>2221.7833333333333</v>
      </c>
      <c r="F68" s="36">
        <v>2183.5666666666666</v>
      </c>
      <c r="G68" s="36">
        <v>2159.1333333333332</v>
      </c>
      <c r="H68" s="36">
        <v>2284.4333333333334</v>
      </c>
      <c r="I68" s="36">
        <v>2308.8666666666668</v>
      </c>
      <c r="J68" s="36">
        <v>2347.0833333333335</v>
      </c>
      <c r="K68" s="31">
        <v>2270.65</v>
      </c>
      <c r="L68" s="31">
        <v>2208</v>
      </c>
      <c r="M68" s="31">
        <v>4.6095199999999998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2065.5</v>
      </c>
      <c r="D69" s="36">
        <v>2073.15</v>
      </c>
      <c r="E69" s="36">
        <v>2052.3500000000004</v>
      </c>
      <c r="F69" s="36">
        <v>2039.2000000000003</v>
      </c>
      <c r="G69" s="36">
        <v>2018.4000000000005</v>
      </c>
      <c r="H69" s="36">
        <v>2086.3000000000002</v>
      </c>
      <c r="I69" s="36">
        <v>2107.1000000000004</v>
      </c>
      <c r="J69" s="36">
        <v>2120.25</v>
      </c>
      <c r="K69" s="31">
        <v>2093.9499999999998</v>
      </c>
      <c r="L69" s="31">
        <v>2060</v>
      </c>
      <c r="M69" s="31">
        <v>5.1803600000000003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433.6</v>
      </c>
      <c r="D70" s="36">
        <v>426.83333333333331</v>
      </c>
      <c r="E70" s="36">
        <v>417.71666666666664</v>
      </c>
      <c r="F70" s="36">
        <v>401.83333333333331</v>
      </c>
      <c r="G70" s="36">
        <v>392.71666666666664</v>
      </c>
      <c r="H70" s="36">
        <v>442.71666666666664</v>
      </c>
      <c r="I70" s="36">
        <v>451.83333333333331</v>
      </c>
      <c r="J70" s="36">
        <v>467.71666666666664</v>
      </c>
      <c r="K70" s="31">
        <v>435.95</v>
      </c>
      <c r="L70" s="31">
        <v>410.95</v>
      </c>
      <c r="M70" s="31">
        <v>18.6023</v>
      </c>
      <c r="N70" s="1"/>
      <c r="O70" s="1"/>
    </row>
    <row r="71" spans="1:15" ht="12.75" customHeight="1">
      <c r="A71" s="51">
        <v>62</v>
      </c>
      <c r="B71" s="53" t="s">
        <v>371</v>
      </c>
      <c r="C71" s="31">
        <v>217.75</v>
      </c>
      <c r="D71" s="36">
        <v>218.18333333333331</v>
      </c>
      <c r="E71" s="36">
        <v>216.36666666666662</v>
      </c>
      <c r="F71" s="36">
        <v>214.98333333333332</v>
      </c>
      <c r="G71" s="36">
        <v>213.16666666666663</v>
      </c>
      <c r="H71" s="36">
        <v>219.56666666666661</v>
      </c>
      <c r="I71" s="36">
        <v>221.38333333333327</v>
      </c>
      <c r="J71" s="36">
        <v>222.76666666666659</v>
      </c>
      <c r="K71" s="31">
        <v>220</v>
      </c>
      <c r="L71" s="31">
        <v>216.8</v>
      </c>
      <c r="M71" s="31">
        <v>3.9579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3713.65</v>
      </c>
      <c r="D72" s="36">
        <v>3708.1333333333337</v>
      </c>
      <c r="E72" s="36">
        <v>3690.7166666666672</v>
      </c>
      <c r="F72" s="36">
        <v>3667.7833333333333</v>
      </c>
      <c r="G72" s="36">
        <v>3650.3666666666668</v>
      </c>
      <c r="H72" s="36">
        <v>3731.0666666666675</v>
      </c>
      <c r="I72" s="36">
        <v>3748.4833333333345</v>
      </c>
      <c r="J72" s="36">
        <v>3771.4166666666679</v>
      </c>
      <c r="K72" s="31">
        <v>3725.55</v>
      </c>
      <c r="L72" s="31">
        <v>3685.2</v>
      </c>
      <c r="M72" s="31">
        <v>1.4762200000000001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5170.45</v>
      </c>
      <c r="D73" s="36">
        <v>5162.1500000000005</v>
      </c>
      <c r="E73" s="36">
        <v>5127.3000000000011</v>
      </c>
      <c r="F73" s="36">
        <v>5084.1500000000005</v>
      </c>
      <c r="G73" s="36">
        <v>5049.3000000000011</v>
      </c>
      <c r="H73" s="36">
        <v>5205.3000000000011</v>
      </c>
      <c r="I73" s="36">
        <v>5240.1500000000015</v>
      </c>
      <c r="J73" s="36">
        <v>5283.3000000000011</v>
      </c>
      <c r="K73" s="31">
        <v>5197</v>
      </c>
      <c r="L73" s="31">
        <v>5119</v>
      </c>
      <c r="M73" s="31">
        <v>3.0945800000000001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561.75</v>
      </c>
      <c r="D74" s="36">
        <v>556.51666666666665</v>
      </c>
      <c r="E74" s="36">
        <v>548.2833333333333</v>
      </c>
      <c r="F74" s="36">
        <v>534.81666666666661</v>
      </c>
      <c r="G74" s="36">
        <v>526.58333333333326</v>
      </c>
      <c r="H74" s="36">
        <v>569.98333333333335</v>
      </c>
      <c r="I74" s="36">
        <v>578.2166666666667</v>
      </c>
      <c r="J74" s="36">
        <v>591.68333333333339</v>
      </c>
      <c r="K74" s="31">
        <v>564.75</v>
      </c>
      <c r="L74" s="31">
        <v>543.04999999999995</v>
      </c>
      <c r="M74" s="31">
        <v>113.66176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3793.8</v>
      </c>
      <c r="D75" s="36">
        <v>3799.7333333333336</v>
      </c>
      <c r="E75" s="36">
        <v>3769.6166666666672</v>
      </c>
      <c r="F75" s="36">
        <v>3745.4333333333338</v>
      </c>
      <c r="G75" s="36">
        <v>3715.3166666666675</v>
      </c>
      <c r="H75" s="36">
        <v>3823.916666666667</v>
      </c>
      <c r="I75" s="36">
        <v>3854.0333333333338</v>
      </c>
      <c r="J75" s="36">
        <v>3878.2166666666667</v>
      </c>
      <c r="K75" s="31">
        <v>3829.85</v>
      </c>
      <c r="L75" s="31">
        <v>3775.55</v>
      </c>
      <c r="M75" s="31">
        <v>2.84836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5478.55</v>
      </c>
      <c r="D76" s="36">
        <v>5464.5166666666664</v>
      </c>
      <c r="E76" s="36">
        <v>5442.0333333333328</v>
      </c>
      <c r="F76" s="36">
        <v>5405.5166666666664</v>
      </c>
      <c r="G76" s="36">
        <v>5383.0333333333328</v>
      </c>
      <c r="H76" s="36">
        <v>5501.0333333333328</v>
      </c>
      <c r="I76" s="36">
        <v>5523.5166666666664</v>
      </c>
      <c r="J76" s="36">
        <v>5560.0333333333328</v>
      </c>
      <c r="K76" s="31">
        <v>5487</v>
      </c>
      <c r="L76" s="31">
        <v>5428</v>
      </c>
      <c r="M76" s="31">
        <v>3.0392600000000001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3458.75</v>
      </c>
      <c r="D77" s="36">
        <v>3460.6</v>
      </c>
      <c r="E77" s="36">
        <v>3447.2</v>
      </c>
      <c r="F77" s="36">
        <v>3435.65</v>
      </c>
      <c r="G77" s="36">
        <v>3422.25</v>
      </c>
      <c r="H77" s="36">
        <v>3472.1499999999996</v>
      </c>
      <c r="I77" s="36">
        <v>3485.55</v>
      </c>
      <c r="J77" s="36">
        <v>3497.0999999999995</v>
      </c>
      <c r="K77" s="31">
        <v>3474</v>
      </c>
      <c r="L77" s="31">
        <v>3449.05</v>
      </c>
      <c r="M77" s="31">
        <v>2.0664600000000002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3393.45</v>
      </c>
      <c r="D78" s="36">
        <v>3346.8666666666668</v>
      </c>
      <c r="E78" s="36">
        <v>3278.8333333333335</v>
      </c>
      <c r="F78" s="36">
        <v>3164.2166666666667</v>
      </c>
      <c r="G78" s="36">
        <v>3096.1833333333334</v>
      </c>
      <c r="H78" s="36">
        <v>3461.4833333333336</v>
      </c>
      <c r="I78" s="36">
        <v>3529.5166666666664</v>
      </c>
      <c r="J78" s="36">
        <v>3644.1333333333337</v>
      </c>
      <c r="K78" s="31">
        <v>3414.9</v>
      </c>
      <c r="L78" s="31">
        <v>3232.25</v>
      </c>
      <c r="M78" s="31">
        <v>17.467580000000002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147.94999999999999</v>
      </c>
      <c r="D79" s="36">
        <v>147.21666666666667</v>
      </c>
      <c r="E79" s="36">
        <v>145.93333333333334</v>
      </c>
      <c r="F79" s="36">
        <v>143.91666666666666</v>
      </c>
      <c r="G79" s="36">
        <v>142.63333333333333</v>
      </c>
      <c r="H79" s="36">
        <v>149.23333333333335</v>
      </c>
      <c r="I79" s="36">
        <v>150.51666666666671</v>
      </c>
      <c r="J79" s="36">
        <v>152.53333333333336</v>
      </c>
      <c r="K79" s="31">
        <v>148.5</v>
      </c>
      <c r="L79" s="31">
        <v>145.19999999999999</v>
      </c>
      <c r="M79" s="31">
        <v>83.248170000000002</v>
      </c>
      <c r="N79" s="1"/>
      <c r="O79" s="1"/>
    </row>
    <row r="80" spans="1:15" ht="12.75" customHeight="1">
      <c r="A80" s="51">
        <v>71</v>
      </c>
      <c r="B80" s="53" t="s">
        <v>402</v>
      </c>
      <c r="C80" s="31">
        <v>2798.3</v>
      </c>
      <c r="D80" s="36">
        <v>2814.4166666666665</v>
      </c>
      <c r="E80" s="36">
        <v>2773.833333333333</v>
      </c>
      <c r="F80" s="36">
        <v>2749.3666666666663</v>
      </c>
      <c r="G80" s="36">
        <v>2708.7833333333328</v>
      </c>
      <c r="H80" s="36">
        <v>2838.8833333333332</v>
      </c>
      <c r="I80" s="36">
        <v>2879.4666666666662</v>
      </c>
      <c r="J80" s="36">
        <v>2903.9333333333334</v>
      </c>
      <c r="K80" s="31">
        <v>2855</v>
      </c>
      <c r="L80" s="31">
        <v>2789.95</v>
      </c>
      <c r="M80" s="31">
        <v>0.67752000000000001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333.4</v>
      </c>
      <c r="D81" s="36">
        <v>332.98333333333329</v>
      </c>
      <c r="E81" s="36">
        <v>331.06666666666661</v>
      </c>
      <c r="F81" s="36">
        <v>328.73333333333329</v>
      </c>
      <c r="G81" s="36">
        <v>326.81666666666661</v>
      </c>
      <c r="H81" s="36">
        <v>335.31666666666661</v>
      </c>
      <c r="I81" s="36">
        <v>337.23333333333323</v>
      </c>
      <c r="J81" s="36">
        <v>339.56666666666661</v>
      </c>
      <c r="K81" s="31">
        <v>334.9</v>
      </c>
      <c r="L81" s="31">
        <v>330.65</v>
      </c>
      <c r="M81" s="31">
        <v>7.1297699999999997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122.9</v>
      </c>
      <c r="D82" s="36">
        <v>122.71666666666665</v>
      </c>
      <c r="E82" s="36">
        <v>122.0333333333333</v>
      </c>
      <c r="F82" s="36">
        <v>121.16666666666664</v>
      </c>
      <c r="G82" s="36">
        <v>120.48333333333329</v>
      </c>
      <c r="H82" s="36">
        <v>123.58333333333331</v>
      </c>
      <c r="I82" s="36">
        <v>124.26666666666668</v>
      </c>
      <c r="J82" s="36">
        <v>125.13333333333333</v>
      </c>
      <c r="K82" s="31">
        <v>123.4</v>
      </c>
      <c r="L82" s="31">
        <v>121.85</v>
      </c>
      <c r="M82" s="31">
        <v>98.622129999999999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1626.5</v>
      </c>
      <c r="D83" s="36">
        <v>1630.8333333333333</v>
      </c>
      <c r="E83" s="36">
        <v>1616.6666666666665</v>
      </c>
      <c r="F83" s="36">
        <v>1606.8333333333333</v>
      </c>
      <c r="G83" s="36">
        <v>1592.6666666666665</v>
      </c>
      <c r="H83" s="36">
        <v>1640.6666666666665</v>
      </c>
      <c r="I83" s="36">
        <v>1654.833333333333</v>
      </c>
      <c r="J83" s="36">
        <v>1664.6666666666665</v>
      </c>
      <c r="K83" s="31">
        <v>1645</v>
      </c>
      <c r="L83" s="31">
        <v>1621</v>
      </c>
      <c r="M83" s="31">
        <v>0.84443000000000001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974.95</v>
      </c>
      <c r="D84" s="36">
        <v>972.66666666666663</v>
      </c>
      <c r="E84" s="36">
        <v>967.2833333333333</v>
      </c>
      <c r="F84" s="36">
        <v>959.61666666666667</v>
      </c>
      <c r="G84" s="36">
        <v>954.23333333333335</v>
      </c>
      <c r="H84" s="36">
        <v>980.33333333333326</v>
      </c>
      <c r="I84" s="36">
        <v>985.7166666666667</v>
      </c>
      <c r="J84" s="36">
        <v>993.38333333333321</v>
      </c>
      <c r="K84" s="31">
        <v>978.05</v>
      </c>
      <c r="L84" s="31">
        <v>965</v>
      </c>
      <c r="M84" s="31">
        <v>6.9549000000000003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1722.75</v>
      </c>
      <c r="D85" s="36">
        <v>1702.7666666666667</v>
      </c>
      <c r="E85" s="36">
        <v>1659.1333333333332</v>
      </c>
      <c r="F85" s="36">
        <v>1595.5166666666667</v>
      </c>
      <c r="G85" s="36">
        <v>1551.8833333333332</v>
      </c>
      <c r="H85" s="36">
        <v>1766.3833333333332</v>
      </c>
      <c r="I85" s="36">
        <v>1810.0166666666669</v>
      </c>
      <c r="J85" s="36">
        <v>1873.6333333333332</v>
      </c>
      <c r="K85" s="31">
        <v>1746.4</v>
      </c>
      <c r="L85" s="31">
        <v>1639.15</v>
      </c>
      <c r="M85" s="31">
        <v>27.489930000000001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1918.9</v>
      </c>
      <c r="D86" s="36">
        <v>1909.3</v>
      </c>
      <c r="E86" s="36">
        <v>1896.1</v>
      </c>
      <c r="F86" s="36">
        <v>1873.3</v>
      </c>
      <c r="G86" s="36">
        <v>1860.1</v>
      </c>
      <c r="H86" s="36">
        <v>1932.1</v>
      </c>
      <c r="I86" s="36">
        <v>1945.3000000000002</v>
      </c>
      <c r="J86" s="36">
        <v>1968.1</v>
      </c>
      <c r="K86" s="31">
        <v>1922.5</v>
      </c>
      <c r="L86" s="31">
        <v>1886.5</v>
      </c>
      <c r="M86" s="31">
        <v>3.5731799999999998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422.95</v>
      </c>
      <c r="D87" s="36">
        <v>422.90000000000003</v>
      </c>
      <c r="E87" s="36">
        <v>420.05000000000007</v>
      </c>
      <c r="F87" s="36">
        <v>417.15000000000003</v>
      </c>
      <c r="G87" s="36">
        <v>414.30000000000007</v>
      </c>
      <c r="H87" s="36">
        <v>425.80000000000007</v>
      </c>
      <c r="I87" s="36">
        <v>428.65000000000009</v>
      </c>
      <c r="J87" s="36">
        <v>431.55000000000007</v>
      </c>
      <c r="K87" s="31">
        <v>425.75</v>
      </c>
      <c r="L87" s="31">
        <v>420</v>
      </c>
      <c r="M87" s="31">
        <v>6.9984200000000003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1959.45</v>
      </c>
      <c r="D88" s="36">
        <v>1954.2166666666669</v>
      </c>
      <c r="E88" s="36">
        <v>1940.7833333333338</v>
      </c>
      <c r="F88" s="36">
        <v>1922.1166666666668</v>
      </c>
      <c r="G88" s="36">
        <v>1908.6833333333336</v>
      </c>
      <c r="H88" s="36">
        <v>1972.8833333333339</v>
      </c>
      <c r="I88" s="36">
        <v>1986.3166666666668</v>
      </c>
      <c r="J88" s="36">
        <v>2004.983333333334</v>
      </c>
      <c r="K88" s="31">
        <v>1967.65</v>
      </c>
      <c r="L88" s="31">
        <v>1935.55</v>
      </c>
      <c r="M88" s="31">
        <v>16.582750000000001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1399.4</v>
      </c>
      <c r="D89" s="36">
        <v>1397.2333333333333</v>
      </c>
      <c r="E89" s="36">
        <v>1388.4666666666667</v>
      </c>
      <c r="F89" s="36">
        <v>1377.5333333333333</v>
      </c>
      <c r="G89" s="36">
        <v>1368.7666666666667</v>
      </c>
      <c r="H89" s="36">
        <v>1408.1666666666667</v>
      </c>
      <c r="I89" s="36">
        <v>1416.9333333333336</v>
      </c>
      <c r="J89" s="36">
        <v>1427.8666666666668</v>
      </c>
      <c r="K89" s="31">
        <v>1406</v>
      </c>
      <c r="L89" s="31">
        <v>1386.3</v>
      </c>
      <c r="M89" s="31">
        <v>5.6379999999999999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1261.8</v>
      </c>
      <c r="D90" s="36">
        <v>1258.25</v>
      </c>
      <c r="E90" s="36">
        <v>1251.75</v>
      </c>
      <c r="F90" s="36">
        <v>1241.7</v>
      </c>
      <c r="G90" s="36">
        <v>1235.2</v>
      </c>
      <c r="H90" s="36">
        <v>1268.3</v>
      </c>
      <c r="I90" s="36">
        <v>1274.8</v>
      </c>
      <c r="J90" s="36">
        <v>1284.8499999999999</v>
      </c>
      <c r="K90" s="31">
        <v>1264.75</v>
      </c>
      <c r="L90" s="31">
        <v>1248.2</v>
      </c>
      <c r="M90" s="31">
        <v>15.32394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2763.3</v>
      </c>
      <c r="D91" s="36">
        <v>2741.75</v>
      </c>
      <c r="E91" s="36">
        <v>2713.55</v>
      </c>
      <c r="F91" s="36">
        <v>2663.8</v>
      </c>
      <c r="G91" s="36">
        <v>2635.6000000000004</v>
      </c>
      <c r="H91" s="36">
        <v>2791.5</v>
      </c>
      <c r="I91" s="36">
        <v>2819.7</v>
      </c>
      <c r="J91" s="36">
        <v>2869.45</v>
      </c>
      <c r="K91" s="31">
        <v>2769.95</v>
      </c>
      <c r="L91" s="31">
        <v>2692</v>
      </c>
      <c r="M91" s="31">
        <v>8.5017099999999992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1524.85</v>
      </c>
      <c r="D92" s="36">
        <v>1523.0166666666667</v>
      </c>
      <c r="E92" s="36">
        <v>1517.0333333333333</v>
      </c>
      <c r="F92" s="36">
        <v>1509.2166666666667</v>
      </c>
      <c r="G92" s="36">
        <v>1503.2333333333333</v>
      </c>
      <c r="H92" s="36">
        <v>1530.8333333333333</v>
      </c>
      <c r="I92" s="36">
        <v>1536.8166666666664</v>
      </c>
      <c r="J92" s="36">
        <v>1544.6333333333332</v>
      </c>
      <c r="K92" s="31">
        <v>1529</v>
      </c>
      <c r="L92" s="31">
        <v>1515.2</v>
      </c>
      <c r="M92" s="31">
        <v>166.33145999999999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621.25</v>
      </c>
      <c r="D93" s="36">
        <v>620.38333333333333</v>
      </c>
      <c r="E93" s="36">
        <v>616.01666666666665</v>
      </c>
      <c r="F93" s="36">
        <v>610.7833333333333</v>
      </c>
      <c r="G93" s="36">
        <v>606.41666666666663</v>
      </c>
      <c r="H93" s="36">
        <v>625.61666666666667</v>
      </c>
      <c r="I93" s="36">
        <v>629.98333333333323</v>
      </c>
      <c r="J93" s="36">
        <v>635.2166666666667</v>
      </c>
      <c r="K93" s="31">
        <v>624.75</v>
      </c>
      <c r="L93" s="31">
        <v>615.15</v>
      </c>
      <c r="M93" s="31">
        <v>40.542319999999997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2976.8</v>
      </c>
      <c r="D94" s="36">
        <v>2981.9666666666667</v>
      </c>
      <c r="E94" s="36">
        <v>2960.8333333333335</v>
      </c>
      <c r="F94" s="36">
        <v>2944.8666666666668</v>
      </c>
      <c r="G94" s="36">
        <v>2923.7333333333336</v>
      </c>
      <c r="H94" s="36">
        <v>2997.9333333333334</v>
      </c>
      <c r="I94" s="36">
        <v>3019.0666666666666</v>
      </c>
      <c r="J94" s="36">
        <v>3035.0333333333333</v>
      </c>
      <c r="K94" s="31">
        <v>3003.1</v>
      </c>
      <c r="L94" s="31">
        <v>2966</v>
      </c>
      <c r="M94" s="31">
        <v>4.6774300000000002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480.65</v>
      </c>
      <c r="D95" s="36">
        <v>477.48333333333335</v>
      </c>
      <c r="E95" s="36">
        <v>470.16666666666669</v>
      </c>
      <c r="F95" s="36">
        <v>459.68333333333334</v>
      </c>
      <c r="G95" s="36">
        <v>452.36666666666667</v>
      </c>
      <c r="H95" s="36">
        <v>487.9666666666667</v>
      </c>
      <c r="I95" s="36">
        <v>495.2833333333333</v>
      </c>
      <c r="J95" s="36">
        <v>505.76666666666671</v>
      </c>
      <c r="K95" s="31">
        <v>484.8</v>
      </c>
      <c r="L95" s="31">
        <v>467</v>
      </c>
      <c r="M95" s="31">
        <v>78.638249999999999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251.75</v>
      </c>
      <c r="D96" s="36">
        <v>252.46666666666667</v>
      </c>
      <c r="E96" s="36">
        <v>250.38333333333333</v>
      </c>
      <c r="F96" s="36">
        <v>249.01666666666665</v>
      </c>
      <c r="G96" s="36">
        <v>246.93333333333331</v>
      </c>
      <c r="H96" s="36">
        <v>253.83333333333334</v>
      </c>
      <c r="I96" s="36">
        <v>255.91666666666666</v>
      </c>
      <c r="J96" s="36">
        <v>257.28333333333336</v>
      </c>
      <c r="K96" s="31">
        <v>254.55</v>
      </c>
      <c r="L96" s="31">
        <v>251.1</v>
      </c>
      <c r="M96" s="31">
        <v>10.92604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2516.1999999999998</v>
      </c>
      <c r="D97" s="36">
        <v>2513.4666666666667</v>
      </c>
      <c r="E97" s="36">
        <v>2506.0833333333335</v>
      </c>
      <c r="F97" s="36">
        <v>2495.9666666666667</v>
      </c>
      <c r="G97" s="36">
        <v>2488.5833333333335</v>
      </c>
      <c r="H97" s="36">
        <v>2523.5833333333335</v>
      </c>
      <c r="I97" s="36">
        <v>2530.9666666666667</v>
      </c>
      <c r="J97" s="36">
        <v>2541.0833333333335</v>
      </c>
      <c r="K97" s="31">
        <v>2520.85</v>
      </c>
      <c r="L97" s="31">
        <v>2503.35</v>
      </c>
      <c r="M97" s="31">
        <v>10.923730000000001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317.05</v>
      </c>
      <c r="D98" s="36">
        <v>315.9666666666667</v>
      </c>
      <c r="E98" s="36">
        <v>314.08333333333337</v>
      </c>
      <c r="F98" s="36">
        <v>311.11666666666667</v>
      </c>
      <c r="G98" s="36">
        <v>309.23333333333335</v>
      </c>
      <c r="H98" s="36">
        <v>318.93333333333339</v>
      </c>
      <c r="I98" s="36">
        <v>320.81666666666672</v>
      </c>
      <c r="J98" s="36">
        <v>323.78333333333342</v>
      </c>
      <c r="K98" s="31">
        <v>317.85000000000002</v>
      </c>
      <c r="L98" s="31">
        <v>313</v>
      </c>
      <c r="M98" s="31">
        <v>6.0102900000000004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38433.550000000003</v>
      </c>
      <c r="D99" s="36">
        <v>38441.85</v>
      </c>
      <c r="E99" s="36">
        <v>38151.699999999997</v>
      </c>
      <c r="F99" s="36">
        <v>37869.85</v>
      </c>
      <c r="G99" s="36">
        <v>37579.699999999997</v>
      </c>
      <c r="H99" s="36">
        <v>38723.699999999997</v>
      </c>
      <c r="I99" s="36">
        <v>39013.850000000006</v>
      </c>
      <c r="J99" s="36">
        <v>39295.699999999997</v>
      </c>
      <c r="K99" s="31">
        <v>38732</v>
      </c>
      <c r="L99" s="31">
        <v>38160</v>
      </c>
      <c r="M99" s="31">
        <v>8.5680000000000006E-2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951.2</v>
      </c>
      <c r="D100" s="36">
        <v>949.68333333333339</v>
      </c>
      <c r="E100" s="36">
        <v>941.86666666666679</v>
      </c>
      <c r="F100" s="36">
        <v>932.53333333333342</v>
      </c>
      <c r="G100" s="36">
        <v>924.71666666666681</v>
      </c>
      <c r="H100" s="36">
        <v>959.01666666666677</v>
      </c>
      <c r="I100" s="36">
        <v>966.83333333333337</v>
      </c>
      <c r="J100" s="36">
        <v>976.16666666666674</v>
      </c>
      <c r="K100" s="31">
        <v>957.5</v>
      </c>
      <c r="L100" s="31">
        <v>940.35</v>
      </c>
      <c r="M100" s="31">
        <v>114.52715000000001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1314.2</v>
      </c>
      <c r="D101" s="36">
        <v>1310.0333333333333</v>
      </c>
      <c r="E101" s="36">
        <v>1296.3166666666666</v>
      </c>
      <c r="F101" s="36">
        <v>1278.4333333333334</v>
      </c>
      <c r="G101" s="36">
        <v>1264.7166666666667</v>
      </c>
      <c r="H101" s="36">
        <v>1327.9166666666665</v>
      </c>
      <c r="I101" s="36">
        <v>1341.6333333333332</v>
      </c>
      <c r="J101" s="36">
        <v>1359.5166666666664</v>
      </c>
      <c r="K101" s="31">
        <v>1323.75</v>
      </c>
      <c r="L101" s="31">
        <v>1292.1500000000001</v>
      </c>
      <c r="M101" s="31">
        <v>4.6106999999999996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540.15</v>
      </c>
      <c r="D102" s="36">
        <v>539.4</v>
      </c>
      <c r="E102" s="36">
        <v>530.5</v>
      </c>
      <c r="F102" s="36">
        <v>520.85</v>
      </c>
      <c r="G102" s="36">
        <v>511.95000000000005</v>
      </c>
      <c r="H102" s="36">
        <v>549.04999999999995</v>
      </c>
      <c r="I102" s="36">
        <v>557.94999999999982</v>
      </c>
      <c r="J102" s="36">
        <v>567.59999999999991</v>
      </c>
      <c r="K102" s="31">
        <v>548.29999999999995</v>
      </c>
      <c r="L102" s="31">
        <v>529.75</v>
      </c>
      <c r="M102" s="31">
        <v>29.10397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11.05</v>
      </c>
      <c r="D103" s="36">
        <v>11.049999999999999</v>
      </c>
      <c r="E103" s="36">
        <v>10.899999999999999</v>
      </c>
      <c r="F103" s="36">
        <v>10.75</v>
      </c>
      <c r="G103" s="36">
        <v>10.6</v>
      </c>
      <c r="H103" s="36">
        <v>11.199999999999998</v>
      </c>
      <c r="I103" s="36">
        <v>11.35</v>
      </c>
      <c r="J103" s="36">
        <v>11.499999999999996</v>
      </c>
      <c r="K103" s="31">
        <v>11.2</v>
      </c>
      <c r="L103" s="31">
        <v>10.9</v>
      </c>
      <c r="M103" s="31">
        <v>929.69641000000001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90.25</v>
      </c>
      <c r="D104" s="36">
        <v>90.133333333333326</v>
      </c>
      <c r="E104" s="36">
        <v>89.216666666666654</v>
      </c>
      <c r="F104" s="36">
        <v>88.183333333333323</v>
      </c>
      <c r="G104" s="36">
        <v>87.266666666666652</v>
      </c>
      <c r="H104" s="36">
        <v>91.166666666666657</v>
      </c>
      <c r="I104" s="36">
        <v>92.083333333333343</v>
      </c>
      <c r="J104" s="36">
        <v>93.11666666666666</v>
      </c>
      <c r="K104" s="31">
        <v>91.05</v>
      </c>
      <c r="L104" s="31">
        <v>89.1</v>
      </c>
      <c r="M104" s="31">
        <v>539.61168999999995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458.6</v>
      </c>
      <c r="D105" s="36">
        <v>459.98333333333335</v>
      </c>
      <c r="E105" s="36">
        <v>454.9666666666667</v>
      </c>
      <c r="F105" s="36">
        <v>451.33333333333337</v>
      </c>
      <c r="G105" s="36">
        <v>446.31666666666672</v>
      </c>
      <c r="H105" s="36">
        <v>463.61666666666667</v>
      </c>
      <c r="I105" s="36">
        <v>468.63333333333333</v>
      </c>
      <c r="J105" s="36">
        <v>472.26666666666665</v>
      </c>
      <c r="K105" s="31">
        <v>465</v>
      </c>
      <c r="L105" s="31">
        <v>456.35</v>
      </c>
      <c r="M105" s="31">
        <v>8.2677600000000009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416.35</v>
      </c>
      <c r="D106" s="36">
        <v>417.01666666666665</v>
      </c>
      <c r="E106" s="36">
        <v>414.7833333333333</v>
      </c>
      <c r="F106" s="36">
        <v>413.21666666666664</v>
      </c>
      <c r="G106" s="36">
        <v>410.98333333333329</v>
      </c>
      <c r="H106" s="36">
        <v>418.58333333333331</v>
      </c>
      <c r="I106" s="36">
        <v>420.81666666666666</v>
      </c>
      <c r="J106" s="36">
        <v>422.38333333333333</v>
      </c>
      <c r="K106" s="31">
        <v>419.25</v>
      </c>
      <c r="L106" s="31">
        <v>415.45</v>
      </c>
      <c r="M106" s="31">
        <v>10.22044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409.8</v>
      </c>
      <c r="D107" s="36">
        <v>408.95</v>
      </c>
      <c r="E107" s="36">
        <v>404.95</v>
      </c>
      <c r="F107" s="36">
        <v>400.1</v>
      </c>
      <c r="G107" s="36">
        <v>396.1</v>
      </c>
      <c r="H107" s="36">
        <v>413.79999999999995</v>
      </c>
      <c r="I107" s="36">
        <v>417.79999999999995</v>
      </c>
      <c r="J107" s="36">
        <v>422.64999999999992</v>
      </c>
      <c r="K107" s="31">
        <v>412.95</v>
      </c>
      <c r="L107" s="31">
        <v>404.1</v>
      </c>
      <c r="M107" s="31">
        <v>12.359870000000001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2510.3000000000002</v>
      </c>
      <c r="D108" s="36">
        <v>2499.5166666666669</v>
      </c>
      <c r="E108" s="36">
        <v>2484.0333333333338</v>
      </c>
      <c r="F108" s="36">
        <v>2457.7666666666669</v>
      </c>
      <c r="G108" s="36">
        <v>2442.2833333333338</v>
      </c>
      <c r="H108" s="36">
        <v>2525.7833333333338</v>
      </c>
      <c r="I108" s="36">
        <v>2541.2666666666664</v>
      </c>
      <c r="J108" s="36">
        <v>2567.5333333333338</v>
      </c>
      <c r="K108" s="31">
        <v>2515</v>
      </c>
      <c r="L108" s="31">
        <v>2473.25</v>
      </c>
      <c r="M108" s="31">
        <v>3.95079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1420.55</v>
      </c>
      <c r="D109" s="36">
        <v>1422.9833333333333</v>
      </c>
      <c r="E109" s="36">
        <v>1409.6166666666668</v>
      </c>
      <c r="F109" s="36">
        <v>1398.6833333333334</v>
      </c>
      <c r="G109" s="36">
        <v>1385.3166666666668</v>
      </c>
      <c r="H109" s="36">
        <v>1433.9166666666667</v>
      </c>
      <c r="I109" s="36">
        <v>1447.2833333333331</v>
      </c>
      <c r="J109" s="36">
        <v>1458.2166666666667</v>
      </c>
      <c r="K109" s="31">
        <v>1436.35</v>
      </c>
      <c r="L109" s="31">
        <v>1412.05</v>
      </c>
      <c r="M109" s="31">
        <v>18.742010000000001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187.45</v>
      </c>
      <c r="D110" s="36">
        <v>185.19999999999996</v>
      </c>
      <c r="E110" s="36">
        <v>181.19999999999993</v>
      </c>
      <c r="F110" s="36">
        <v>174.94999999999996</v>
      </c>
      <c r="G110" s="36">
        <v>170.94999999999993</v>
      </c>
      <c r="H110" s="36">
        <v>191.44999999999993</v>
      </c>
      <c r="I110" s="36">
        <v>195.45</v>
      </c>
      <c r="J110" s="36">
        <v>201.69999999999993</v>
      </c>
      <c r="K110" s="31">
        <v>189.2</v>
      </c>
      <c r="L110" s="31">
        <v>178.95</v>
      </c>
      <c r="M110" s="31">
        <v>164.29730000000001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1495.15</v>
      </c>
      <c r="D111" s="36">
        <v>1487.0833333333333</v>
      </c>
      <c r="E111" s="36">
        <v>1477.1666666666665</v>
      </c>
      <c r="F111" s="36">
        <v>1459.1833333333332</v>
      </c>
      <c r="G111" s="36">
        <v>1449.2666666666664</v>
      </c>
      <c r="H111" s="36">
        <v>1505.0666666666666</v>
      </c>
      <c r="I111" s="36">
        <v>1514.9833333333331</v>
      </c>
      <c r="J111" s="36">
        <v>1532.9666666666667</v>
      </c>
      <c r="K111" s="31">
        <v>1497</v>
      </c>
      <c r="L111" s="31">
        <v>1469.1</v>
      </c>
      <c r="M111" s="31">
        <v>56.889510000000001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88.35</v>
      </c>
      <c r="D112" s="36">
        <v>88.066666666666663</v>
      </c>
      <c r="E112" s="36">
        <v>87.583333333333329</v>
      </c>
      <c r="F112" s="36">
        <v>86.816666666666663</v>
      </c>
      <c r="G112" s="36">
        <v>86.333333333333329</v>
      </c>
      <c r="H112" s="36">
        <v>88.833333333333329</v>
      </c>
      <c r="I112" s="36">
        <v>89.316666666666677</v>
      </c>
      <c r="J112" s="36">
        <v>90.083333333333329</v>
      </c>
      <c r="K112" s="31">
        <v>88.55</v>
      </c>
      <c r="L112" s="31">
        <v>87.3</v>
      </c>
      <c r="M112" s="31">
        <v>94.601290000000006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951.7</v>
      </c>
      <c r="D113" s="36">
        <v>947.31666666666661</v>
      </c>
      <c r="E113" s="36">
        <v>936.48333333333323</v>
      </c>
      <c r="F113" s="36">
        <v>921.26666666666665</v>
      </c>
      <c r="G113" s="36">
        <v>910.43333333333328</v>
      </c>
      <c r="H113" s="36">
        <v>962.53333333333319</v>
      </c>
      <c r="I113" s="36">
        <v>973.36666666666667</v>
      </c>
      <c r="J113" s="36">
        <v>988.58333333333314</v>
      </c>
      <c r="K113" s="31">
        <v>958.15</v>
      </c>
      <c r="L113" s="31">
        <v>932.1</v>
      </c>
      <c r="M113" s="31">
        <v>6.0019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705.7</v>
      </c>
      <c r="D114" s="36">
        <v>706.76666666666677</v>
      </c>
      <c r="E114" s="36">
        <v>701.93333333333351</v>
      </c>
      <c r="F114" s="36">
        <v>698.16666666666674</v>
      </c>
      <c r="G114" s="36">
        <v>693.33333333333348</v>
      </c>
      <c r="H114" s="36">
        <v>710.53333333333353</v>
      </c>
      <c r="I114" s="36">
        <v>715.36666666666679</v>
      </c>
      <c r="J114" s="36">
        <v>719.13333333333355</v>
      </c>
      <c r="K114" s="31">
        <v>711.6</v>
      </c>
      <c r="L114" s="31">
        <v>703</v>
      </c>
      <c r="M114" s="31">
        <v>13.712619999999999</v>
      </c>
      <c r="N114" s="1"/>
      <c r="O114" s="1"/>
    </row>
    <row r="115" spans="1:15" ht="12.75" customHeight="1">
      <c r="A115" s="51">
        <v>106</v>
      </c>
      <c r="B115" s="53" t="s">
        <v>422</v>
      </c>
      <c r="C115" s="31">
        <v>75.650000000000006</v>
      </c>
      <c r="D115" s="36">
        <v>74.416666666666671</v>
      </c>
      <c r="E115" s="36">
        <v>72.583333333333343</v>
      </c>
      <c r="F115" s="36">
        <v>69.516666666666666</v>
      </c>
      <c r="G115" s="36">
        <v>67.683333333333337</v>
      </c>
      <c r="H115" s="36">
        <v>77.483333333333348</v>
      </c>
      <c r="I115" s="36">
        <v>79.316666666666691</v>
      </c>
      <c r="J115" s="36">
        <v>82.383333333333354</v>
      </c>
      <c r="K115" s="31">
        <v>76.25</v>
      </c>
      <c r="L115" s="31">
        <v>71.349999999999994</v>
      </c>
      <c r="M115" s="31">
        <v>750.97718999999995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444.4</v>
      </c>
      <c r="D116" s="36">
        <v>443.23333333333335</v>
      </c>
      <c r="E116" s="36">
        <v>441.61666666666667</v>
      </c>
      <c r="F116" s="36">
        <v>438.83333333333331</v>
      </c>
      <c r="G116" s="36">
        <v>437.21666666666664</v>
      </c>
      <c r="H116" s="36">
        <v>446.01666666666671</v>
      </c>
      <c r="I116" s="36">
        <v>447.63333333333338</v>
      </c>
      <c r="J116" s="36">
        <v>450.41666666666674</v>
      </c>
      <c r="K116" s="31">
        <v>444.85</v>
      </c>
      <c r="L116" s="31">
        <v>440.45</v>
      </c>
      <c r="M116" s="31">
        <v>50.147579999999998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693.2</v>
      </c>
      <c r="D117" s="36">
        <v>689.81666666666661</v>
      </c>
      <c r="E117" s="36">
        <v>681.18333333333317</v>
      </c>
      <c r="F117" s="36">
        <v>669.16666666666652</v>
      </c>
      <c r="G117" s="36">
        <v>660.53333333333308</v>
      </c>
      <c r="H117" s="36">
        <v>701.83333333333326</v>
      </c>
      <c r="I117" s="36">
        <v>710.4666666666667</v>
      </c>
      <c r="J117" s="36">
        <v>722.48333333333335</v>
      </c>
      <c r="K117" s="31">
        <v>698.45</v>
      </c>
      <c r="L117" s="31">
        <v>677.8</v>
      </c>
      <c r="M117" s="31">
        <v>18.825780000000002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408.55</v>
      </c>
      <c r="D118" s="36">
        <v>412</v>
      </c>
      <c r="E118" s="36">
        <v>403.15</v>
      </c>
      <c r="F118" s="36">
        <v>397.75</v>
      </c>
      <c r="G118" s="36">
        <v>388.9</v>
      </c>
      <c r="H118" s="36">
        <v>417.4</v>
      </c>
      <c r="I118" s="36">
        <v>426.25</v>
      </c>
      <c r="J118" s="36">
        <v>431.65</v>
      </c>
      <c r="K118" s="31">
        <v>420.85</v>
      </c>
      <c r="L118" s="31">
        <v>406.6</v>
      </c>
      <c r="M118" s="31">
        <v>64.229889999999997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771.9</v>
      </c>
      <c r="D119" s="36">
        <v>767.79999999999984</v>
      </c>
      <c r="E119" s="36">
        <v>761.39999999999964</v>
      </c>
      <c r="F119" s="36">
        <v>750.89999999999975</v>
      </c>
      <c r="G119" s="36">
        <v>744.49999999999955</v>
      </c>
      <c r="H119" s="36">
        <v>778.29999999999973</v>
      </c>
      <c r="I119" s="36">
        <v>784.7</v>
      </c>
      <c r="J119" s="36">
        <v>795.19999999999982</v>
      </c>
      <c r="K119" s="31">
        <v>774.2</v>
      </c>
      <c r="L119" s="31">
        <v>757.3</v>
      </c>
      <c r="M119" s="31">
        <v>13.51582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530.35</v>
      </c>
      <c r="D120" s="36">
        <v>532.55000000000007</v>
      </c>
      <c r="E120" s="36">
        <v>527.80000000000018</v>
      </c>
      <c r="F120" s="36">
        <v>525.25000000000011</v>
      </c>
      <c r="G120" s="36">
        <v>520.50000000000023</v>
      </c>
      <c r="H120" s="36">
        <v>535.10000000000014</v>
      </c>
      <c r="I120" s="36">
        <v>539.84999999999991</v>
      </c>
      <c r="J120" s="36">
        <v>542.40000000000009</v>
      </c>
      <c r="K120" s="31">
        <v>537.29999999999995</v>
      </c>
      <c r="L120" s="31">
        <v>530</v>
      </c>
      <c r="M120" s="31">
        <v>13.09648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1756.1</v>
      </c>
      <c r="D121" s="36">
        <v>1748.4666666666665</v>
      </c>
      <c r="E121" s="36">
        <v>1728.2333333333329</v>
      </c>
      <c r="F121" s="36">
        <v>1700.3666666666663</v>
      </c>
      <c r="G121" s="36">
        <v>1680.1333333333328</v>
      </c>
      <c r="H121" s="36">
        <v>1776.333333333333</v>
      </c>
      <c r="I121" s="36">
        <v>1796.5666666666666</v>
      </c>
      <c r="J121" s="36">
        <v>1824.4333333333332</v>
      </c>
      <c r="K121" s="31">
        <v>1768.7</v>
      </c>
      <c r="L121" s="31">
        <v>1720.6</v>
      </c>
      <c r="M121" s="31">
        <v>33.689819999999997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133.69999999999999</v>
      </c>
      <c r="D122" s="36">
        <v>133.11666666666665</v>
      </c>
      <c r="E122" s="36">
        <v>131.8833333333333</v>
      </c>
      <c r="F122" s="36">
        <v>130.06666666666666</v>
      </c>
      <c r="G122" s="36">
        <v>128.83333333333331</v>
      </c>
      <c r="H122" s="36">
        <v>134.93333333333328</v>
      </c>
      <c r="I122" s="36">
        <v>136.16666666666663</v>
      </c>
      <c r="J122" s="36">
        <v>137.98333333333326</v>
      </c>
      <c r="K122" s="31">
        <v>134.35</v>
      </c>
      <c r="L122" s="31">
        <v>131.30000000000001</v>
      </c>
      <c r="M122" s="31">
        <v>90.599670000000003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2481.75</v>
      </c>
      <c r="D123" s="36">
        <v>2475.9333333333334</v>
      </c>
      <c r="E123" s="36">
        <v>2456.8666666666668</v>
      </c>
      <c r="F123" s="36">
        <v>2431.9833333333336</v>
      </c>
      <c r="G123" s="36">
        <v>2412.916666666667</v>
      </c>
      <c r="H123" s="36">
        <v>2500.8166666666666</v>
      </c>
      <c r="I123" s="36">
        <v>2519.8833333333332</v>
      </c>
      <c r="J123" s="36">
        <v>2544.7666666666664</v>
      </c>
      <c r="K123" s="31">
        <v>2495</v>
      </c>
      <c r="L123" s="31">
        <v>2451.0500000000002</v>
      </c>
      <c r="M123" s="31">
        <v>1.2152400000000001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400.15</v>
      </c>
      <c r="D124" s="36">
        <v>401.5</v>
      </c>
      <c r="E124" s="36">
        <v>397.65</v>
      </c>
      <c r="F124" s="36">
        <v>395.15</v>
      </c>
      <c r="G124" s="36">
        <v>391.29999999999995</v>
      </c>
      <c r="H124" s="36">
        <v>404</v>
      </c>
      <c r="I124" s="36">
        <v>407.85</v>
      </c>
      <c r="J124" s="36">
        <v>410.35</v>
      </c>
      <c r="K124" s="31">
        <v>405.35</v>
      </c>
      <c r="L124" s="31">
        <v>399</v>
      </c>
      <c r="M124" s="31">
        <v>13.07687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469.35</v>
      </c>
      <c r="D125" s="36">
        <v>468.9666666666667</v>
      </c>
      <c r="E125" s="36">
        <v>465.18333333333339</v>
      </c>
      <c r="F125" s="36">
        <v>461.01666666666671</v>
      </c>
      <c r="G125" s="36">
        <v>457.23333333333341</v>
      </c>
      <c r="H125" s="36">
        <v>473.13333333333338</v>
      </c>
      <c r="I125" s="36">
        <v>476.91666666666669</v>
      </c>
      <c r="J125" s="36">
        <v>481.08333333333337</v>
      </c>
      <c r="K125" s="31">
        <v>472.75</v>
      </c>
      <c r="L125" s="31">
        <v>464.8</v>
      </c>
      <c r="M125" s="31">
        <v>18.874739999999999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635.5</v>
      </c>
      <c r="D126" s="36">
        <v>637.05000000000007</v>
      </c>
      <c r="E126" s="36">
        <v>633.15000000000009</v>
      </c>
      <c r="F126" s="36">
        <v>630.80000000000007</v>
      </c>
      <c r="G126" s="36">
        <v>626.90000000000009</v>
      </c>
      <c r="H126" s="36">
        <v>639.40000000000009</v>
      </c>
      <c r="I126" s="36">
        <v>643.29999999999995</v>
      </c>
      <c r="J126" s="36">
        <v>645.65000000000009</v>
      </c>
      <c r="K126" s="31">
        <v>640.95000000000005</v>
      </c>
      <c r="L126" s="31">
        <v>634.70000000000005</v>
      </c>
      <c r="M126" s="31">
        <v>4.8141699999999998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3076</v>
      </c>
      <c r="D127" s="36">
        <v>3082.3833333333332</v>
      </c>
      <c r="E127" s="36">
        <v>3065.7666666666664</v>
      </c>
      <c r="F127" s="36">
        <v>3055.5333333333333</v>
      </c>
      <c r="G127" s="36">
        <v>3038.9166666666665</v>
      </c>
      <c r="H127" s="36">
        <v>3092.6166666666663</v>
      </c>
      <c r="I127" s="36">
        <v>3109.2333333333331</v>
      </c>
      <c r="J127" s="36">
        <v>3119.4666666666662</v>
      </c>
      <c r="K127" s="31">
        <v>3099</v>
      </c>
      <c r="L127" s="31">
        <v>3072.15</v>
      </c>
      <c r="M127" s="31">
        <v>15.51789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5266.35</v>
      </c>
      <c r="D128" s="36">
        <v>5257.6500000000005</v>
      </c>
      <c r="E128" s="36">
        <v>5221.0500000000011</v>
      </c>
      <c r="F128" s="36">
        <v>5175.7500000000009</v>
      </c>
      <c r="G128" s="36">
        <v>5139.1500000000015</v>
      </c>
      <c r="H128" s="36">
        <v>5302.9500000000007</v>
      </c>
      <c r="I128" s="36">
        <v>5339.5500000000011</v>
      </c>
      <c r="J128" s="36">
        <v>5384.85</v>
      </c>
      <c r="K128" s="31">
        <v>5294.25</v>
      </c>
      <c r="L128" s="31">
        <v>5212.3500000000004</v>
      </c>
      <c r="M128" s="31">
        <v>1.7295799999999999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4783.6000000000004</v>
      </c>
      <c r="D129" s="36">
        <v>4782.3</v>
      </c>
      <c r="E129" s="36">
        <v>4736.6000000000004</v>
      </c>
      <c r="F129" s="36">
        <v>4689.6000000000004</v>
      </c>
      <c r="G129" s="36">
        <v>4643.9000000000005</v>
      </c>
      <c r="H129" s="36">
        <v>4829.3</v>
      </c>
      <c r="I129" s="36">
        <v>4874.9999999999991</v>
      </c>
      <c r="J129" s="36">
        <v>4922</v>
      </c>
      <c r="K129" s="31">
        <v>4828</v>
      </c>
      <c r="L129" s="31">
        <v>4735.3</v>
      </c>
      <c r="M129" s="31">
        <v>2.2383799999999998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1155.45</v>
      </c>
      <c r="D130" s="36">
        <v>1154.6166666666668</v>
      </c>
      <c r="E130" s="36">
        <v>1147.3333333333335</v>
      </c>
      <c r="F130" s="36">
        <v>1139.2166666666667</v>
      </c>
      <c r="G130" s="36">
        <v>1131.9333333333334</v>
      </c>
      <c r="H130" s="36">
        <v>1162.7333333333336</v>
      </c>
      <c r="I130" s="36">
        <v>1170.0166666666669</v>
      </c>
      <c r="J130" s="36">
        <v>1178.1333333333337</v>
      </c>
      <c r="K130" s="31">
        <v>1161.9000000000001</v>
      </c>
      <c r="L130" s="31">
        <v>1146.5</v>
      </c>
      <c r="M130" s="31">
        <v>5.0030000000000001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1537.85</v>
      </c>
      <c r="D131" s="36">
        <v>1533.6333333333332</v>
      </c>
      <c r="E131" s="36">
        <v>1523.4166666666665</v>
      </c>
      <c r="F131" s="36">
        <v>1508.9833333333333</v>
      </c>
      <c r="G131" s="36">
        <v>1498.7666666666667</v>
      </c>
      <c r="H131" s="36">
        <v>1548.0666666666664</v>
      </c>
      <c r="I131" s="36">
        <v>1558.2833333333331</v>
      </c>
      <c r="J131" s="36">
        <v>1572.7166666666662</v>
      </c>
      <c r="K131" s="31">
        <v>1543.85</v>
      </c>
      <c r="L131" s="31">
        <v>1519.2</v>
      </c>
      <c r="M131" s="31">
        <v>19.56653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290.14999999999998</v>
      </c>
      <c r="D132" s="36">
        <v>289.5</v>
      </c>
      <c r="E132" s="36">
        <v>287.64999999999998</v>
      </c>
      <c r="F132" s="36">
        <v>285.14999999999998</v>
      </c>
      <c r="G132" s="36">
        <v>283.29999999999995</v>
      </c>
      <c r="H132" s="36">
        <v>292</v>
      </c>
      <c r="I132" s="36">
        <v>293.85000000000002</v>
      </c>
      <c r="J132" s="36">
        <v>296.35000000000002</v>
      </c>
      <c r="K132" s="31">
        <v>291.35000000000002</v>
      </c>
      <c r="L132" s="31">
        <v>287</v>
      </c>
      <c r="M132" s="31">
        <v>28.74286</v>
      </c>
      <c r="N132" s="1"/>
      <c r="O132" s="1"/>
    </row>
    <row r="133" spans="1:15" ht="12.75" customHeight="1">
      <c r="A133" s="51">
        <v>124</v>
      </c>
      <c r="B133" s="53" t="s">
        <v>864</v>
      </c>
      <c r="C133" s="31">
        <v>1770.65</v>
      </c>
      <c r="D133" s="36">
        <v>1779.2166666666665</v>
      </c>
      <c r="E133" s="36">
        <v>1758.4333333333329</v>
      </c>
      <c r="F133" s="36">
        <v>1746.2166666666665</v>
      </c>
      <c r="G133" s="36">
        <v>1725.4333333333329</v>
      </c>
      <c r="H133" s="36">
        <v>1791.4333333333329</v>
      </c>
      <c r="I133" s="36">
        <v>1812.2166666666662</v>
      </c>
      <c r="J133" s="36">
        <v>1824.4333333333329</v>
      </c>
      <c r="K133" s="31">
        <v>1800</v>
      </c>
      <c r="L133" s="31">
        <v>1767</v>
      </c>
      <c r="M133" s="31">
        <v>0.59860999999999998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536.9</v>
      </c>
      <c r="D134" s="36">
        <v>538.19999999999993</v>
      </c>
      <c r="E134" s="36">
        <v>534.79999999999984</v>
      </c>
      <c r="F134" s="36">
        <v>532.69999999999993</v>
      </c>
      <c r="G134" s="36">
        <v>529.29999999999984</v>
      </c>
      <c r="H134" s="36">
        <v>540.29999999999984</v>
      </c>
      <c r="I134" s="36">
        <v>543.69999999999993</v>
      </c>
      <c r="J134" s="36">
        <v>545.79999999999984</v>
      </c>
      <c r="K134" s="31">
        <v>541.6</v>
      </c>
      <c r="L134" s="31">
        <v>536.1</v>
      </c>
      <c r="M134" s="31">
        <v>6.2759600000000004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10375</v>
      </c>
      <c r="D135" s="36">
        <v>10354.033333333333</v>
      </c>
      <c r="E135" s="36">
        <v>10291.066666666666</v>
      </c>
      <c r="F135" s="36">
        <v>10207.133333333333</v>
      </c>
      <c r="G135" s="36">
        <v>10144.166666666666</v>
      </c>
      <c r="H135" s="36">
        <v>10437.966666666665</v>
      </c>
      <c r="I135" s="36">
        <v>10500.933333333332</v>
      </c>
      <c r="J135" s="36">
        <v>10584.866666666665</v>
      </c>
      <c r="K135" s="31">
        <v>10417</v>
      </c>
      <c r="L135" s="31">
        <v>10270.1</v>
      </c>
      <c r="M135" s="31">
        <v>3.4834200000000002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555</v>
      </c>
      <c r="D136" s="36">
        <v>559.61666666666667</v>
      </c>
      <c r="E136" s="36">
        <v>547.38333333333333</v>
      </c>
      <c r="F136" s="36">
        <v>539.76666666666665</v>
      </c>
      <c r="G136" s="36">
        <v>527.5333333333333</v>
      </c>
      <c r="H136" s="36">
        <v>567.23333333333335</v>
      </c>
      <c r="I136" s="36">
        <v>579.4666666666667</v>
      </c>
      <c r="J136" s="36">
        <v>587.08333333333337</v>
      </c>
      <c r="K136" s="31">
        <v>571.85</v>
      </c>
      <c r="L136" s="31">
        <v>552</v>
      </c>
      <c r="M136" s="31">
        <v>26.36074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1024.8</v>
      </c>
      <c r="D137" s="36">
        <v>1025.1000000000001</v>
      </c>
      <c r="E137" s="36">
        <v>1014.2000000000003</v>
      </c>
      <c r="F137" s="36">
        <v>1003.6000000000001</v>
      </c>
      <c r="G137" s="36">
        <v>992.70000000000027</v>
      </c>
      <c r="H137" s="36">
        <v>1035.7000000000003</v>
      </c>
      <c r="I137" s="36">
        <v>1046.6000000000004</v>
      </c>
      <c r="J137" s="36">
        <v>1057.2000000000003</v>
      </c>
      <c r="K137" s="31">
        <v>1036</v>
      </c>
      <c r="L137" s="31">
        <v>1014.5</v>
      </c>
      <c r="M137" s="31">
        <v>8.8629200000000008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893.85</v>
      </c>
      <c r="D138" s="36">
        <v>895.83333333333337</v>
      </c>
      <c r="E138" s="36">
        <v>885.41666666666674</v>
      </c>
      <c r="F138" s="36">
        <v>876.98333333333335</v>
      </c>
      <c r="G138" s="36">
        <v>866.56666666666672</v>
      </c>
      <c r="H138" s="36">
        <v>904.26666666666677</v>
      </c>
      <c r="I138" s="36">
        <v>914.68333333333351</v>
      </c>
      <c r="J138" s="36">
        <v>923.11666666666679</v>
      </c>
      <c r="K138" s="31">
        <v>906.25</v>
      </c>
      <c r="L138" s="31">
        <v>887.4</v>
      </c>
      <c r="M138" s="31">
        <v>11.460380000000001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93.3</v>
      </c>
      <c r="D139" s="36">
        <v>92.5</v>
      </c>
      <c r="E139" s="36">
        <v>91.3</v>
      </c>
      <c r="F139" s="36">
        <v>89.3</v>
      </c>
      <c r="G139" s="36">
        <v>88.1</v>
      </c>
      <c r="H139" s="36">
        <v>94.5</v>
      </c>
      <c r="I139" s="36">
        <v>95.699999999999989</v>
      </c>
      <c r="J139" s="36">
        <v>97.7</v>
      </c>
      <c r="K139" s="31">
        <v>93.7</v>
      </c>
      <c r="L139" s="31">
        <v>90.5</v>
      </c>
      <c r="M139" s="31">
        <v>126.62153000000001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2480.1999999999998</v>
      </c>
      <c r="D140" s="36">
        <v>2475.3166666666666</v>
      </c>
      <c r="E140" s="36">
        <v>2458.6333333333332</v>
      </c>
      <c r="F140" s="36">
        <v>2437.0666666666666</v>
      </c>
      <c r="G140" s="36">
        <v>2420.3833333333332</v>
      </c>
      <c r="H140" s="36">
        <v>2496.8833333333332</v>
      </c>
      <c r="I140" s="36">
        <v>2513.5666666666666</v>
      </c>
      <c r="J140" s="36">
        <v>2535.1333333333332</v>
      </c>
      <c r="K140" s="31">
        <v>2492</v>
      </c>
      <c r="L140" s="31">
        <v>2453.75</v>
      </c>
      <c r="M140" s="31">
        <v>2.3251200000000001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107204.1</v>
      </c>
      <c r="D141" s="36">
        <v>107405.21666666667</v>
      </c>
      <c r="E141" s="36">
        <v>106799.88333333335</v>
      </c>
      <c r="F141" s="36">
        <v>106395.66666666667</v>
      </c>
      <c r="G141" s="36">
        <v>105790.33333333334</v>
      </c>
      <c r="H141" s="36">
        <v>107809.43333333335</v>
      </c>
      <c r="I141" s="36">
        <v>108414.76666666666</v>
      </c>
      <c r="J141" s="36">
        <v>108818.98333333335</v>
      </c>
      <c r="K141" s="31">
        <v>108010.55</v>
      </c>
      <c r="L141" s="31">
        <v>107001</v>
      </c>
      <c r="M141" s="31">
        <v>4.1029999999999997E-2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63.4</v>
      </c>
      <c r="D142" s="36">
        <v>62.9</v>
      </c>
      <c r="E142" s="36">
        <v>62</v>
      </c>
      <c r="F142" s="36">
        <v>60.6</v>
      </c>
      <c r="G142" s="36">
        <v>59.7</v>
      </c>
      <c r="H142" s="36">
        <v>64.3</v>
      </c>
      <c r="I142" s="36">
        <v>65.199999999999989</v>
      </c>
      <c r="J142" s="36">
        <v>66.599999999999994</v>
      </c>
      <c r="K142" s="31">
        <v>63.8</v>
      </c>
      <c r="L142" s="31">
        <v>61.5</v>
      </c>
      <c r="M142" s="31">
        <v>41.097810000000003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1218.05</v>
      </c>
      <c r="D143" s="36">
        <v>1213.3500000000001</v>
      </c>
      <c r="E143" s="36">
        <v>1196.7000000000003</v>
      </c>
      <c r="F143" s="36">
        <v>1175.3500000000001</v>
      </c>
      <c r="G143" s="36">
        <v>1158.7000000000003</v>
      </c>
      <c r="H143" s="36">
        <v>1234.7000000000003</v>
      </c>
      <c r="I143" s="36">
        <v>1251.3500000000004</v>
      </c>
      <c r="J143" s="36">
        <v>1272.7000000000003</v>
      </c>
      <c r="K143" s="31">
        <v>1230</v>
      </c>
      <c r="L143" s="31">
        <v>1192</v>
      </c>
      <c r="M143" s="31">
        <v>10.113110000000001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4234.3500000000004</v>
      </c>
      <c r="D144" s="36">
        <v>4225.1166666666668</v>
      </c>
      <c r="E144" s="36">
        <v>4201.2333333333336</v>
      </c>
      <c r="F144" s="36">
        <v>4168.1166666666668</v>
      </c>
      <c r="G144" s="36">
        <v>4144.2333333333336</v>
      </c>
      <c r="H144" s="36">
        <v>4258.2333333333336</v>
      </c>
      <c r="I144" s="36">
        <v>4282.1166666666668</v>
      </c>
      <c r="J144" s="36">
        <v>4315.2333333333336</v>
      </c>
      <c r="K144" s="31">
        <v>4249</v>
      </c>
      <c r="L144" s="31">
        <v>4192</v>
      </c>
      <c r="M144" s="31">
        <v>2.0777100000000002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3703.2</v>
      </c>
      <c r="D145" s="36">
        <v>3719.6</v>
      </c>
      <c r="E145" s="36">
        <v>3679.2</v>
      </c>
      <c r="F145" s="36">
        <v>3655.2</v>
      </c>
      <c r="G145" s="36">
        <v>3614.7999999999997</v>
      </c>
      <c r="H145" s="36">
        <v>3743.6</v>
      </c>
      <c r="I145" s="36">
        <v>3784.0000000000005</v>
      </c>
      <c r="J145" s="36">
        <v>3808</v>
      </c>
      <c r="K145" s="31">
        <v>3760</v>
      </c>
      <c r="L145" s="31">
        <v>3695.6</v>
      </c>
      <c r="M145" s="31">
        <v>1.9437899999999999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22968.05</v>
      </c>
      <c r="D146" s="36">
        <v>22936.799999999999</v>
      </c>
      <c r="E146" s="36">
        <v>22856.6</v>
      </c>
      <c r="F146" s="36">
        <v>22745.149999999998</v>
      </c>
      <c r="G146" s="36">
        <v>22664.949999999997</v>
      </c>
      <c r="H146" s="36">
        <v>23048.25</v>
      </c>
      <c r="I146" s="36">
        <v>23128.450000000004</v>
      </c>
      <c r="J146" s="36">
        <v>23239.9</v>
      </c>
      <c r="K146" s="31">
        <v>23017</v>
      </c>
      <c r="L146" s="31">
        <v>22825.35</v>
      </c>
      <c r="M146" s="31">
        <v>0.39662999999999998</v>
      </c>
      <c r="N146" s="1"/>
      <c r="O146" s="1"/>
    </row>
    <row r="147" spans="1:15" ht="12.75" customHeight="1">
      <c r="A147" s="51">
        <v>138</v>
      </c>
      <c r="B147" s="53" t="s">
        <v>467</v>
      </c>
      <c r="C147" s="31">
        <v>52.3</v>
      </c>
      <c r="D147" s="36">
        <v>52.266666666666673</v>
      </c>
      <c r="E147" s="36">
        <v>51.933333333333344</v>
      </c>
      <c r="F147" s="36">
        <v>51.56666666666667</v>
      </c>
      <c r="G147" s="36">
        <v>51.233333333333341</v>
      </c>
      <c r="H147" s="36">
        <v>52.633333333333347</v>
      </c>
      <c r="I147" s="36">
        <v>52.966666666666676</v>
      </c>
      <c r="J147" s="36">
        <v>53.33333333333335</v>
      </c>
      <c r="K147" s="31">
        <v>52.6</v>
      </c>
      <c r="L147" s="31">
        <v>51.9</v>
      </c>
      <c r="M147" s="31">
        <v>145.30708000000001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150.25</v>
      </c>
      <c r="D148" s="36">
        <v>148.21666666666667</v>
      </c>
      <c r="E148" s="36">
        <v>145.28333333333333</v>
      </c>
      <c r="F148" s="36">
        <v>140.31666666666666</v>
      </c>
      <c r="G148" s="36">
        <v>137.38333333333333</v>
      </c>
      <c r="H148" s="36">
        <v>153.18333333333334</v>
      </c>
      <c r="I148" s="36">
        <v>156.11666666666667</v>
      </c>
      <c r="J148" s="36">
        <v>161.08333333333334</v>
      </c>
      <c r="K148" s="31">
        <v>151.15</v>
      </c>
      <c r="L148" s="31">
        <v>143.25</v>
      </c>
      <c r="M148" s="31">
        <v>164.41933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235.9</v>
      </c>
      <c r="D149" s="36">
        <v>235.5</v>
      </c>
      <c r="E149" s="36">
        <v>234.15</v>
      </c>
      <c r="F149" s="36">
        <v>232.4</v>
      </c>
      <c r="G149" s="36">
        <v>231.05</v>
      </c>
      <c r="H149" s="36">
        <v>237.25</v>
      </c>
      <c r="I149" s="36">
        <v>238.60000000000002</v>
      </c>
      <c r="J149" s="36">
        <v>240.35</v>
      </c>
      <c r="K149" s="31">
        <v>236.85</v>
      </c>
      <c r="L149" s="31">
        <v>233.75</v>
      </c>
      <c r="M149" s="31">
        <v>116.65907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147.94999999999999</v>
      </c>
      <c r="D150" s="36">
        <v>147.88333333333333</v>
      </c>
      <c r="E150" s="36">
        <v>146.76666666666665</v>
      </c>
      <c r="F150" s="36">
        <v>145.58333333333331</v>
      </c>
      <c r="G150" s="36">
        <v>144.46666666666664</v>
      </c>
      <c r="H150" s="36">
        <v>149.06666666666666</v>
      </c>
      <c r="I150" s="36">
        <v>150.18333333333334</v>
      </c>
      <c r="J150" s="36">
        <v>151.36666666666667</v>
      </c>
      <c r="K150" s="31">
        <v>149</v>
      </c>
      <c r="L150" s="31">
        <v>146.69999999999999</v>
      </c>
      <c r="M150" s="31">
        <v>19.964980000000001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1152.4000000000001</v>
      </c>
      <c r="D151" s="36">
        <v>1145.2333333333333</v>
      </c>
      <c r="E151" s="36">
        <v>1121.4666666666667</v>
      </c>
      <c r="F151" s="36">
        <v>1090.5333333333333</v>
      </c>
      <c r="G151" s="36">
        <v>1066.7666666666667</v>
      </c>
      <c r="H151" s="36">
        <v>1176.1666666666667</v>
      </c>
      <c r="I151" s="36">
        <v>1199.9333333333336</v>
      </c>
      <c r="J151" s="36">
        <v>1230.8666666666668</v>
      </c>
      <c r="K151" s="31">
        <v>1169</v>
      </c>
      <c r="L151" s="31">
        <v>1114.3</v>
      </c>
      <c r="M151" s="31">
        <v>8.1564399999999999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4161.6000000000004</v>
      </c>
      <c r="D152" s="36">
        <v>4136.6166666666668</v>
      </c>
      <c r="E152" s="36">
        <v>4088.2333333333336</v>
      </c>
      <c r="F152" s="36">
        <v>4014.8666666666668</v>
      </c>
      <c r="G152" s="36">
        <v>3966.4833333333336</v>
      </c>
      <c r="H152" s="36">
        <v>4209.9833333333336</v>
      </c>
      <c r="I152" s="36">
        <v>4258.3666666666668</v>
      </c>
      <c r="J152" s="36">
        <v>4331.7333333333336</v>
      </c>
      <c r="K152" s="31">
        <v>4185</v>
      </c>
      <c r="L152" s="31">
        <v>4063.25</v>
      </c>
      <c r="M152" s="31">
        <v>0.38846999999999998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319.45</v>
      </c>
      <c r="D153" s="36">
        <v>318.71666666666664</v>
      </c>
      <c r="E153" s="36">
        <v>314.73333333333329</v>
      </c>
      <c r="F153" s="36">
        <v>310.01666666666665</v>
      </c>
      <c r="G153" s="36">
        <v>306.0333333333333</v>
      </c>
      <c r="H153" s="36">
        <v>323.43333333333328</v>
      </c>
      <c r="I153" s="36">
        <v>327.41666666666663</v>
      </c>
      <c r="J153" s="36">
        <v>332.13333333333327</v>
      </c>
      <c r="K153" s="31">
        <v>322.7</v>
      </c>
      <c r="L153" s="31">
        <v>314</v>
      </c>
      <c r="M153" s="31">
        <v>54.331110000000002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183.5</v>
      </c>
      <c r="D154" s="36">
        <v>183.35</v>
      </c>
      <c r="E154" s="36">
        <v>182.2</v>
      </c>
      <c r="F154" s="36">
        <v>180.9</v>
      </c>
      <c r="G154" s="36">
        <v>179.75</v>
      </c>
      <c r="H154" s="36">
        <v>184.64999999999998</v>
      </c>
      <c r="I154" s="36">
        <v>185.8</v>
      </c>
      <c r="J154" s="36">
        <v>187.09999999999997</v>
      </c>
      <c r="K154" s="31">
        <v>184.5</v>
      </c>
      <c r="L154" s="31">
        <v>182.05</v>
      </c>
      <c r="M154" s="31">
        <v>118.1969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39334.75</v>
      </c>
      <c r="D155" s="36">
        <v>39374.699999999997</v>
      </c>
      <c r="E155" s="36">
        <v>39128.999999999993</v>
      </c>
      <c r="F155" s="36">
        <v>38923.249999999993</v>
      </c>
      <c r="G155" s="36">
        <v>38677.549999999988</v>
      </c>
      <c r="H155" s="36">
        <v>39580.449999999997</v>
      </c>
      <c r="I155" s="36">
        <v>39826.150000000009</v>
      </c>
      <c r="J155" s="36">
        <v>40031.9</v>
      </c>
      <c r="K155" s="31">
        <v>39620.400000000001</v>
      </c>
      <c r="L155" s="31">
        <v>39168.949999999997</v>
      </c>
      <c r="M155" s="31">
        <v>0.18472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1299.1500000000001</v>
      </c>
      <c r="D156" s="36">
        <v>1281.4166666666667</v>
      </c>
      <c r="E156" s="36">
        <v>1253.7333333333336</v>
      </c>
      <c r="F156" s="36">
        <v>1208.3166666666668</v>
      </c>
      <c r="G156" s="36">
        <v>1180.6333333333337</v>
      </c>
      <c r="H156" s="36">
        <v>1326.8333333333335</v>
      </c>
      <c r="I156" s="36">
        <v>1354.5166666666664</v>
      </c>
      <c r="J156" s="36">
        <v>1399.9333333333334</v>
      </c>
      <c r="K156" s="31">
        <v>1309.0999999999999</v>
      </c>
      <c r="L156" s="31">
        <v>1236</v>
      </c>
      <c r="M156" s="31">
        <v>4.4778399999999996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949.7</v>
      </c>
      <c r="D157" s="36">
        <v>938.2166666666667</v>
      </c>
      <c r="E157" s="36">
        <v>921.43333333333339</v>
      </c>
      <c r="F157" s="36">
        <v>893.16666666666674</v>
      </c>
      <c r="G157" s="36">
        <v>876.38333333333344</v>
      </c>
      <c r="H157" s="36">
        <v>966.48333333333335</v>
      </c>
      <c r="I157" s="36">
        <v>983.26666666666665</v>
      </c>
      <c r="J157" s="36">
        <v>1011.5333333333333</v>
      </c>
      <c r="K157" s="31">
        <v>955</v>
      </c>
      <c r="L157" s="31">
        <v>909.95</v>
      </c>
      <c r="M157" s="31">
        <v>45.402729999999998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1058.05</v>
      </c>
      <c r="D158" s="36">
        <v>1056.2333333333333</v>
      </c>
      <c r="E158" s="36">
        <v>1048.4666666666667</v>
      </c>
      <c r="F158" s="36">
        <v>1038.8833333333334</v>
      </c>
      <c r="G158" s="36">
        <v>1031.1166666666668</v>
      </c>
      <c r="H158" s="36">
        <v>1065.8166666666666</v>
      </c>
      <c r="I158" s="36">
        <v>1073.5833333333335</v>
      </c>
      <c r="J158" s="36">
        <v>1083.1666666666665</v>
      </c>
      <c r="K158" s="31">
        <v>1064</v>
      </c>
      <c r="L158" s="31">
        <v>1046.6500000000001</v>
      </c>
      <c r="M158" s="31">
        <v>6.1528200000000002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5757.15</v>
      </c>
      <c r="D159" s="36">
        <v>5718.7</v>
      </c>
      <c r="E159" s="36">
        <v>5638.45</v>
      </c>
      <c r="F159" s="36">
        <v>5519.75</v>
      </c>
      <c r="G159" s="36">
        <v>5439.5</v>
      </c>
      <c r="H159" s="36">
        <v>5837.4</v>
      </c>
      <c r="I159" s="36">
        <v>5917.65</v>
      </c>
      <c r="J159" s="36">
        <v>6036.3499999999995</v>
      </c>
      <c r="K159" s="31">
        <v>5798.95</v>
      </c>
      <c r="L159" s="31">
        <v>5600</v>
      </c>
      <c r="M159" s="31">
        <v>4.4768600000000003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224.95</v>
      </c>
      <c r="D160" s="36">
        <v>224.21666666666667</v>
      </c>
      <c r="E160" s="36">
        <v>223.23333333333335</v>
      </c>
      <c r="F160" s="36">
        <v>221.51666666666668</v>
      </c>
      <c r="G160" s="36">
        <v>220.53333333333336</v>
      </c>
      <c r="H160" s="36">
        <v>225.93333333333334</v>
      </c>
      <c r="I160" s="36">
        <v>226.91666666666663</v>
      </c>
      <c r="J160" s="36">
        <v>228.63333333333333</v>
      </c>
      <c r="K160" s="31">
        <v>225.2</v>
      </c>
      <c r="L160" s="31">
        <v>222.5</v>
      </c>
      <c r="M160" s="31">
        <v>31.25732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249.95</v>
      </c>
      <c r="D161" s="36">
        <v>247.1</v>
      </c>
      <c r="E161" s="36">
        <v>242.95</v>
      </c>
      <c r="F161" s="36">
        <v>235.95</v>
      </c>
      <c r="G161" s="36">
        <v>231.79999999999998</v>
      </c>
      <c r="H161" s="36">
        <v>254.1</v>
      </c>
      <c r="I161" s="36">
        <v>258.25</v>
      </c>
      <c r="J161" s="36">
        <v>265.25</v>
      </c>
      <c r="K161" s="31">
        <v>251.25</v>
      </c>
      <c r="L161" s="31">
        <v>240.1</v>
      </c>
      <c r="M161" s="31">
        <v>211.20310000000001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17769.349999999999</v>
      </c>
      <c r="D162" s="36">
        <v>17755.133333333331</v>
      </c>
      <c r="E162" s="36">
        <v>17625.266666666663</v>
      </c>
      <c r="F162" s="36">
        <v>17481.183333333331</v>
      </c>
      <c r="G162" s="36">
        <v>17351.316666666662</v>
      </c>
      <c r="H162" s="36">
        <v>17899.216666666664</v>
      </c>
      <c r="I162" s="36">
        <v>18029.083333333332</v>
      </c>
      <c r="J162" s="36">
        <v>18173.166666666664</v>
      </c>
      <c r="K162" s="31">
        <v>17885</v>
      </c>
      <c r="L162" s="31">
        <v>17611.05</v>
      </c>
      <c r="M162" s="31">
        <v>7.689E-2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2450.1</v>
      </c>
      <c r="D163" s="36">
        <v>2443.7000000000003</v>
      </c>
      <c r="E163" s="36">
        <v>2431.4000000000005</v>
      </c>
      <c r="F163" s="36">
        <v>2412.7000000000003</v>
      </c>
      <c r="G163" s="36">
        <v>2400.4000000000005</v>
      </c>
      <c r="H163" s="36">
        <v>2462.4000000000005</v>
      </c>
      <c r="I163" s="36">
        <v>2474.7000000000007</v>
      </c>
      <c r="J163" s="36">
        <v>2493.4000000000005</v>
      </c>
      <c r="K163" s="31">
        <v>2456</v>
      </c>
      <c r="L163" s="31">
        <v>2425</v>
      </c>
      <c r="M163" s="31">
        <v>2.88124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3460.85</v>
      </c>
      <c r="D164" s="36">
        <v>3451.5</v>
      </c>
      <c r="E164" s="36">
        <v>3426.1</v>
      </c>
      <c r="F164" s="36">
        <v>3391.35</v>
      </c>
      <c r="G164" s="36">
        <v>3365.95</v>
      </c>
      <c r="H164" s="36">
        <v>3486.25</v>
      </c>
      <c r="I164" s="36">
        <v>3511.6499999999996</v>
      </c>
      <c r="J164" s="36">
        <v>3546.4</v>
      </c>
      <c r="K164" s="31">
        <v>3476.9</v>
      </c>
      <c r="L164" s="31">
        <v>3416.75</v>
      </c>
      <c r="M164" s="31">
        <v>1.1032299999999999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75.25</v>
      </c>
      <c r="D165" s="36">
        <v>74.95</v>
      </c>
      <c r="E165" s="36">
        <v>74.300000000000011</v>
      </c>
      <c r="F165" s="36">
        <v>73.350000000000009</v>
      </c>
      <c r="G165" s="36">
        <v>72.700000000000017</v>
      </c>
      <c r="H165" s="36">
        <v>75.900000000000006</v>
      </c>
      <c r="I165" s="36">
        <v>76.550000000000011</v>
      </c>
      <c r="J165" s="36">
        <v>77.5</v>
      </c>
      <c r="K165" s="31">
        <v>75.599999999999994</v>
      </c>
      <c r="L165" s="31">
        <v>74</v>
      </c>
      <c r="M165" s="31">
        <v>452.97302000000002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752.95</v>
      </c>
      <c r="D166" s="36">
        <v>754.03333333333342</v>
      </c>
      <c r="E166" s="36">
        <v>745.61666666666679</v>
      </c>
      <c r="F166" s="36">
        <v>738.28333333333342</v>
      </c>
      <c r="G166" s="36">
        <v>729.86666666666679</v>
      </c>
      <c r="H166" s="36">
        <v>761.36666666666679</v>
      </c>
      <c r="I166" s="36">
        <v>769.78333333333353</v>
      </c>
      <c r="J166" s="36">
        <v>777.11666666666679</v>
      </c>
      <c r="K166" s="31">
        <v>762.45</v>
      </c>
      <c r="L166" s="31">
        <v>746.7</v>
      </c>
      <c r="M166" s="31">
        <v>13.85952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5205.25</v>
      </c>
      <c r="D167" s="36">
        <v>5213.0999999999995</v>
      </c>
      <c r="E167" s="36">
        <v>5171.1499999999987</v>
      </c>
      <c r="F167" s="36">
        <v>5137.0499999999993</v>
      </c>
      <c r="G167" s="36">
        <v>5095.0999999999985</v>
      </c>
      <c r="H167" s="36">
        <v>5247.1999999999989</v>
      </c>
      <c r="I167" s="36">
        <v>5289.15</v>
      </c>
      <c r="J167" s="36">
        <v>5323.2499999999991</v>
      </c>
      <c r="K167" s="31">
        <v>5255.05</v>
      </c>
      <c r="L167" s="31">
        <v>5179</v>
      </c>
      <c r="M167" s="31">
        <v>3.31263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375.45</v>
      </c>
      <c r="D168" s="36">
        <v>376.55</v>
      </c>
      <c r="E168" s="36">
        <v>372.15000000000003</v>
      </c>
      <c r="F168" s="36">
        <v>368.85</v>
      </c>
      <c r="G168" s="36">
        <v>364.45000000000005</v>
      </c>
      <c r="H168" s="36">
        <v>379.85</v>
      </c>
      <c r="I168" s="36">
        <v>384.25</v>
      </c>
      <c r="J168" s="36">
        <v>387.55</v>
      </c>
      <c r="K168" s="31">
        <v>380.95</v>
      </c>
      <c r="L168" s="31">
        <v>373.25</v>
      </c>
      <c r="M168" s="31">
        <v>15.15733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197.95</v>
      </c>
      <c r="D169" s="36">
        <v>197.4</v>
      </c>
      <c r="E169" s="36">
        <v>196.25</v>
      </c>
      <c r="F169" s="36">
        <v>194.54999999999998</v>
      </c>
      <c r="G169" s="36">
        <v>193.39999999999998</v>
      </c>
      <c r="H169" s="36">
        <v>199.10000000000002</v>
      </c>
      <c r="I169" s="36">
        <v>200.25000000000006</v>
      </c>
      <c r="J169" s="36">
        <v>201.95000000000005</v>
      </c>
      <c r="K169" s="31">
        <v>198.55</v>
      </c>
      <c r="L169" s="31">
        <v>195.7</v>
      </c>
      <c r="M169" s="31">
        <v>74.405270000000002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727.5</v>
      </c>
      <c r="D170" s="36">
        <v>730.28333333333342</v>
      </c>
      <c r="E170" s="36">
        <v>664.16666666666686</v>
      </c>
      <c r="F170" s="36">
        <v>600.83333333333348</v>
      </c>
      <c r="G170" s="36">
        <v>534.71666666666692</v>
      </c>
      <c r="H170" s="36">
        <v>793.61666666666679</v>
      </c>
      <c r="I170" s="36">
        <v>859.73333333333335</v>
      </c>
      <c r="J170" s="36">
        <v>923.06666666666672</v>
      </c>
      <c r="K170" s="31">
        <v>796.4</v>
      </c>
      <c r="L170" s="31">
        <v>666.95</v>
      </c>
      <c r="M170" s="31">
        <v>97.177549999999997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947.3</v>
      </c>
      <c r="D171" s="36">
        <v>947.76666666666677</v>
      </c>
      <c r="E171" s="36">
        <v>938.53333333333353</v>
      </c>
      <c r="F171" s="36">
        <v>929.76666666666677</v>
      </c>
      <c r="G171" s="36">
        <v>920.53333333333353</v>
      </c>
      <c r="H171" s="36">
        <v>956.53333333333353</v>
      </c>
      <c r="I171" s="36">
        <v>965.76666666666688</v>
      </c>
      <c r="J171" s="36">
        <v>974.53333333333353</v>
      </c>
      <c r="K171" s="31">
        <v>957</v>
      </c>
      <c r="L171" s="31">
        <v>939</v>
      </c>
      <c r="M171" s="31">
        <v>4.2684699999999998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290.89999999999998</v>
      </c>
      <c r="D172" s="36">
        <v>287.41666666666669</v>
      </c>
      <c r="E172" s="36">
        <v>283.18333333333339</v>
      </c>
      <c r="F172" s="36">
        <v>275.4666666666667</v>
      </c>
      <c r="G172" s="36">
        <v>271.23333333333341</v>
      </c>
      <c r="H172" s="36">
        <v>295.13333333333338</v>
      </c>
      <c r="I172" s="36">
        <v>299.36666666666662</v>
      </c>
      <c r="J172" s="36">
        <v>307.08333333333337</v>
      </c>
      <c r="K172" s="31">
        <v>291.64999999999998</v>
      </c>
      <c r="L172" s="31">
        <v>279.7</v>
      </c>
      <c r="M172" s="31">
        <v>162.15693999999999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2308.4</v>
      </c>
      <c r="D173" s="36">
        <v>2310.0166666666669</v>
      </c>
      <c r="E173" s="36">
        <v>2302.1333333333337</v>
      </c>
      <c r="F173" s="36">
        <v>2295.8666666666668</v>
      </c>
      <c r="G173" s="36">
        <v>2287.9833333333336</v>
      </c>
      <c r="H173" s="36">
        <v>2316.2833333333338</v>
      </c>
      <c r="I173" s="36">
        <v>2324.166666666667</v>
      </c>
      <c r="J173" s="36">
        <v>2330.4333333333338</v>
      </c>
      <c r="K173" s="31">
        <v>2317.9</v>
      </c>
      <c r="L173" s="31">
        <v>2303.75</v>
      </c>
      <c r="M173" s="31">
        <v>51.180160000000001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88.8</v>
      </c>
      <c r="D174" s="36">
        <v>88.133333333333326</v>
      </c>
      <c r="E174" s="36">
        <v>87.166666666666657</v>
      </c>
      <c r="F174" s="36">
        <v>85.533333333333331</v>
      </c>
      <c r="G174" s="36">
        <v>84.566666666666663</v>
      </c>
      <c r="H174" s="36">
        <v>89.766666666666652</v>
      </c>
      <c r="I174" s="36">
        <v>90.73333333333332</v>
      </c>
      <c r="J174" s="36">
        <v>92.366666666666646</v>
      </c>
      <c r="K174" s="31">
        <v>89.1</v>
      </c>
      <c r="L174" s="31">
        <v>86.5</v>
      </c>
      <c r="M174" s="31">
        <v>127.62654000000001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791.4</v>
      </c>
      <c r="D175" s="36">
        <v>786.78333333333342</v>
      </c>
      <c r="E175" s="36">
        <v>778.31666666666683</v>
      </c>
      <c r="F175" s="36">
        <v>765.23333333333346</v>
      </c>
      <c r="G175" s="36">
        <v>756.76666666666688</v>
      </c>
      <c r="H175" s="36">
        <v>799.86666666666679</v>
      </c>
      <c r="I175" s="36">
        <v>808.33333333333326</v>
      </c>
      <c r="J175" s="36">
        <v>821.41666666666674</v>
      </c>
      <c r="K175" s="31">
        <v>795.25</v>
      </c>
      <c r="L175" s="31">
        <v>773.7</v>
      </c>
      <c r="M175" s="31">
        <v>24.361049999999999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1302.05</v>
      </c>
      <c r="D176" s="36">
        <v>1298.1499999999999</v>
      </c>
      <c r="E176" s="36">
        <v>1283.6999999999998</v>
      </c>
      <c r="F176" s="36">
        <v>1265.3499999999999</v>
      </c>
      <c r="G176" s="36">
        <v>1250.8999999999999</v>
      </c>
      <c r="H176" s="36">
        <v>1316.4999999999998</v>
      </c>
      <c r="I176" s="36">
        <v>1330.95</v>
      </c>
      <c r="J176" s="36">
        <v>1349.2999999999997</v>
      </c>
      <c r="K176" s="31">
        <v>1312.6</v>
      </c>
      <c r="L176" s="31">
        <v>1279.8</v>
      </c>
      <c r="M176" s="31">
        <v>12.21002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591.65</v>
      </c>
      <c r="D177" s="36">
        <v>590.80000000000007</v>
      </c>
      <c r="E177" s="36">
        <v>586.60000000000014</v>
      </c>
      <c r="F177" s="36">
        <v>581.55000000000007</v>
      </c>
      <c r="G177" s="36">
        <v>577.35000000000014</v>
      </c>
      <c r="H177" s="36">
        <v>595.85000000000014</v>
      </c>
      <c r="I177" s="36">
        <v>600.05000000000018</v>
      </c>
      <c r="J177" s="36">
        <v>605.10000000000014</v>
      </c>
      <c r="K177" s="31">
        <v>595</v>
      </c>
      <c r="L177" s="31">
        <v>585.75</v>
      </c>
      <c r="M177" s="31">
        <v>103.73508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26163.75</v>
      </c>
      <c r="D178" s="36">
        <v>26045.266666666666</v>
      </c>
      <c r="E178" s="36">
        <v>25868.533333333333</v>
      </c>
      <c r="F178" s="36">
        <v>25573.316666666666</v>
      </c>
      <c r="G178" s="36">
        <v>25396.583333333332</v>
      </c>
      <c r="H178" s="36">
        <v>26340.483333333334</v>
      </c>
      <c r="I178" s="36">
        <v>26517.216666666664</v>
      </c>
      <c r="J178" s="36">
        <v>26812.433333333334</v>
      </c>
      <c r="K178" s="31">
        <v>26222</v>
      </c>
      <c r="L178" s="31">
        <v>25750.05</v>
      </c>
      <c r="M178" s="31">
        <v>0.11971999999999999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1892.85</v>
      </c>
      <c r="D179" s="36">
        <v>1868.2666666666667</v>
      </c>
      <c r="E179" s="36">
        <v>1839.7833333333333</v>
      </c>
      <c r="F179" s="36">
        <v>1786.7166666666667</v>
      </c>
      <c r="G179" s="36">
        <v>1758.2333333333333</v>
      </c>
      <c r="H179" s="36">
        <v>1921.3333333333333</v>
      </c>
      <c r="I179" s="36">
        <v>1949.8166666666664</v>
      </c>
      <c r="J179" s="36">
        <v>2002.8833333333332</v>
      </c>
      <c r="K179" s="31">
        <v>1896.75</v>
      </c>
      <c r="L179" s="31">
        <v>1815.2</v>
      </c>
      <c r="M179" s="31">
        <v>16.755120000000002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3591.05</v>
      </c>
      <c r="D180" s="36">
        <v>3577.3833333333332</v>
      </c>
      <c r="E180" s="36">
        <v>3550.6666666666665</v>
      </c>
      <c r="F180" s="36">
        <v>3510.2833333333333</v>
      </c>
      <c r="G180" s="36">
        <v>3483.5666666666666</v>
      </c>
      <c r="H180" s="36">
        <v>3617.7666666666664</v>
      </c>
      <c r="I180" s="36">
        <v>3644.4833333333336</v>
      </c>
      <c r="J180" s="36">
        <v>3684.8666666666663</v>
      </c>
      <c r="K180" s="31">
        <v>3604.1</v>
      </c>
      <c r="L180" s="31">
        <v>3537</v>
      </c>
      <c r="M180" s="31">
        <v>2.35853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554.25</v>
      </c>
      <c r="D181" s="36">
        <v>556.25</v>
      </c>
      <c r="E181" s="36">
        <v>549.5</v>
      </c>
      <c r="F181" s="36">
        <v>544.75</v>
      </c>
      <c r="G181" s="36">
        <v>538</v>
      </c>
      <c r="H181" s="36">
        <v>561</v>
      </c>
      <c r="I181" s="36">
        <v>567.75</v>
      </c>
      <c r="J181" s="36">
        <v>572.5</v>
      </c>
      <c r="K181" s="31">
        <v>563</v>
      </c>
      <c r="L181" s="31">
        <v>551.5</v>
      </c>
      <c r="M181" s="31">
        <v>10.08953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2230.35</v>
      </c>
      <c r="D182" s="36">
        <v>2222.0333333333333</v>
      </c>
      <c r="E182" s="36">
        <v>2208.0666666666666</v>
      </c>
      <c r="F182" s="36">
        <v>2185.7833333333333</v>
      </c>
      <c r="G182" s="36">
        <v>2171.8166666666666</v>
      </c>
      <c r="H182" s="36">
        <v>2244.3166666666666</v>
      </c>
      <c r="I182" s="36">
        <v>2258.2833333333328</v>
      </c>
      <c r="J182" s="36">
        <v>2280.5666666666666</v>
      </c>
      <c r="K182" s="31">
        <v>2236</v>
      </c>
      <c r="L182" s="31">
        <v>2199.75</v>
      </c>
      <c r="M182" s="31">
        <v>3.7441599999999999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1126.5</v>
      </c>
      <c r="D183" s="36">
        <v>1125.5666666666666</v>
      </c>
      <c r="E183" s="36">
        <v>1120.7333333333331</v>
      </c>
      <c r="F183" s="36">
        <v>1114.9666666666665</v>
      </c>
      <c r="G183" s="36">
        <v>1110.133333333333</v>
      </c>
      <c r="H183" s="36">
        <v>1131.3333333333333</v>
      </c>
      <c r="I183" s="36">
        <v>1136.1666666666667</v>
      </c>
      <c r="J183" s="36">
        <v>1141.9333333333334</v>
      </c>
      <c r="K183" s="31">
        <v>1130.4000000000001</v>
      </c>
      <c r="L183" s="31">
        <v>1119.8</v>
      </c>
      <c r="M183" s="31">
        <v>10.92093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615.75</v>
      </c>
      <c r="D184" s="36">
        <v>616.05000000000007</v>
      </c>
      <c r="E184" s="36">
        <v>612.70000000000016</v>
      </c>
      <c r="F184" s="36">
        <v>609.65000000000009</v>
      </c>
      <c r="G184" s="36">
        <v>606.30000000000018</v>
      </c>
      <c r="H184" s="36">
        <v>619.10000000000014</v>
      </c>
      <c r="I184" s="36">
        <v>622.45000000000005</v>
      </c>
      <c r="J184" s="36">
        <v>625.50000000000011</v>
      </c>
      <c r="K184" s="31">
        <v>619.4</v>
      </c>
      <c r="L184" s="31">
        <v>613</v>
      </c>
      <c r="M184" s="31">
        <v>3.7821199999999999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786.2</v>
      </c>
      <c r="D185" s="36">
        <v>785.30000000000007</v>
      </c>
      <c r="E185" s="36">
        <v>778.35000000000014</v>
      </c>
      <c r="F185" s="36">
        <v>770.50000000000011</v>
      </c>
      <c r="G185" s="36">
        <v>763.55000000000018</v>
      </c>
      <c r="H185" s="36">
        <v>793.15000000000009</v>
      </c>
      <c r="I185" s="36">
        <v>800.10000000000014</v>
      </c>
      <c r="J185" s="36">
        <v>807.95</v>
      </c>
      <c r="K185" s="31">
        <v>792.25</v>
      </c>
      <c r="L185" s="31">
        <v>777.45</v>
      </c>
      <c r="M185" s="31">
        <v>2.6699099999999998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1016.8</v>
      </c>
      <c r="D186" s="36">
        <v>1015.9333333333334</v>
      </c>
      <c r="E186" s="36">
        <v>1008.8666666666668</v>
      </c>
      <c r="F186" s="36">
        <v>1000.9333333333334</v>
      </c>
      <c r="G186" s="36">
        <v>993.86666666666679</v>
      </c>
      <c r="H186" s="36">
        <v>1023.8666666666668</v>
      </c>
      <c r="I186" s="36">
        <v>1030.9333333333334</v>
      </c>
      <c r="J186" s="36">
        <v>1038.8666666666668</v>
      </c>
      <c r="K186" s="31">
        <v>1023</v>
      </c>
      <c r="L186" s="31">
        <v>1008</v>
      </c>
      <c r="M186" s="31">
        <v>3.6613600000000002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1829.85</v>
      </c>
      <c r="D187" s="36">
        <v>1826.7333333333336</v>
      </c>
      <c r="E187" s="36">
        <v>1811.0166666666671</v>
      </c>
      <c r="F187" s="36">
        <v>1792.1833333333336</v>
      </c>
      <c r="G187" s="36">
        <v>1776.4666666666672</v>
      </c>
      <c r="H187" s="36">
        <v>1845.5666666666671</v>
      </c>
      <c r="I187" s="36">
        <v>1861.2833333333333</v>
      </c>
      <c r="J187" s="36">
        <v>1880.116666666667</v>
      </c>
      <c r="K187" s="31">
        <v>1842.45</v>
      </c>
      <c r="L187" s="31">
        <v>1807.9</v>
      </c>
      <c r="M187" s="31">
        <v>7.2159000000000004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888.75</v>
      </c>
      <c r="D188" s="36">
        <v>887.63333333333333</v>
      </c>
      <c r="E188" s="36">
        <v>882.86666666666667</v>
      </c>
      <c r="F188" s="36">
        <v>876.98333333333335</v>
      </c>
      <c r="G188" s="36">
        <v>872.2166666666667</v>
      </c>
      <c r="H188" s="36">
        <v>893.51666666666665</v>
      </c>
      <c r="I188" s="36">
        <v>898.2833333333333</v>
      </c>
      <c r="J188" s="36">
        <v>904.16666666666663</v>
      </c>
      <c r="K188" s="31">
        <v>892.4</v>
      </c>
      <c r="L188" s="31">
        <v>881.75</v>
      </c>
      <c r="M188" s="31">
        <v>8.7051200000000009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7359.4</v>
      </c>
      <c r="D189" s="36">
        <v>7352.8666666666659</v>
      </c>
      <c r="E189" s="36">
        <v>7289.9333333333316</v>
      </c>
      <c r="F189" s="36">
        <v>7220.4666666666653</v>
      </c>
      <c r="G189" s="36">
        <v>7157.533333333331</v>
      </c>
      <c r="H189" s="36">
        <v>7422.3333333333321</v>
      </c>
      <c r="I189" s="36">
        <v>7485.2666666666664</v>
      </c>
      <c r="J189" s="36">
        <v>7554.7333333333327</v>
      </c>
      <c r="K189" s="31">
        <v>7415.8</v>
      </c>
      <c r="L189" s="31">
        <v>7283.4</v>
      </c>
      <c r="M189" s="31">
        <v>1.1015200000000001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630.54999999999995</v>
      </c>
      <c r="D190" s="36">
        <v>626.88333333333333</v>
      </c>
      <c r="E190" s="36">
        <v>621.26666666666665</v>
      </c>
      <c r="F190" s="36">
        <v>611.98333333333335</v>
      </c>
      <c r="G190" s="36">
        <v>606.36666666666667</v>
      </c>
      <c r="H190" s="36">
        <v>636.16666666666663</v>
      </c>
      <c r="I190" s="36">
        <v>641.78333333333319</v>
      </c>
      <c r="J190" s="36">
        <v>651.06666666666661</v>
      </c>
      <c r="K190" s="31">
        <v>632.5</v>
      </c>
      <c r="L190" s="31">
        <v>617.6</v>
      </c>
      <c r="M190" s="31">
        <v>98.334289999999996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253.9</v>
      </c>
      <c r="D191" s="36">
        <v>253.13333333333333</v>
      </c>
      <c r="E191" s="36">
        <v>251.26666666666665</v>
      </c>
      <c r="F191" s="36">
        <v>248.63333333333333</v>
      </c>
      <c r="G191" s="36">
        <v>246.76666666666665</v>
      </c>
      <c r="H191" s="36">
        <v>255.76666666666665</v>
      </c>
      <c r="I191" s="36">
        <v>257.63333333333333</v>
      </c>
      <c r="J191" s="36">
        <v>260.26666666666665</v>
      </c>
      <c r="K191" s="31">
        <v>255</v>
      </c>
      <c r="L191" s="31">
        <v>250.5</v>
      </c>
      <c r="M191" s="31">
        <v>59.519280000000002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125.3</v>
      </c>
      <c r="D192" s="36">
        <v>124.98333333333333</v>
      </c>
      <c r="E192" s="36">
        <v>124.06666666666666</v>
      </c>
      <c r="F192" s="36">
        <v>122.83333333333333</v>
      </c>
      <c r="G192" s="36">
        <v>121.91666666666666</v>
      </c>
      <c r="H192" s="36">
        <v>126.21666666666667</v>
      </c>
      <c r="I192" s="36">
        <v>127.13333333333333</v>
      </c>
      <c r="J192" s="36">
        <v>128.36666666666667</v>
      </c>
      <c r="K192" s="31">
        <v>125.9</v>
      </c>
      <c r="L192" s="31">
        <v>123.75</v>
      </c>
      <c r="M192" s="31">
        <v>287.45956999999999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3628.9</v>
      </c>
      <c r="D193" s="36">
        <v>3626.0833333333335</v>
      </c>
      <c r="E193" s="36">
        <v>3604.166666666667</v>
      </c>
      <c r="F193" s="36">
        <v>3579.4333333333334</v>
      </c>
      <c r="G193" s="36">
        <v>3557.5166666666669</v>
      </c>
      <c r="H193" s="36">
        <v>3650.8166666666671</v>
      </c>
      <c r="I193" s="36">
        <v>3672.733333333334</v>
      </c>
      <c r="J193" s="36">
        <v>3697.4666666666672</v>
      </c>
      <c r="K193" s="31">
        <v>3648</v>
      </c>
      <c r="L193" s="31">
        <v>3601.35</v>
      </c>
      <c r="M193" s="31">
        <v>18.481480000000001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1227.75</v>
      </c>
      <c r="D194" s="36">
        <v>1224.0666666666666</v>
      </c>
      <c r="E194" s="36">
        <v>1216.6833333333332</v>
      </c>
      <c r="F194" s="36">
        <v>1205.6166666666666</v>
      </c>
      <c r="G194" s="36">
        <v>1198.2333333333331</v>
      </c>
      <c r="H194" s="36">
        <v>1235.1333333333332</v>
      </c>
      <c r="I194" s="36">
        <v>1242.5166666666664</v>
      </c>
      <c r="J194" s="36">
        <v>1253.5833333333333</v>
      </c>
      <c r="K194" s="31">
        <v>1231.45</v>
      </c>
      <c r="L194" s="31">
        <v>1213</v>
      </c>
      <c r="M194" s="31">
        <v>15.03359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2938.2</v>
      </c>
      <c r="D195" s="36">
        <v>2950.0833333333335</v>
      </c>
      <c r="E195" s="36">
        <v>2915.166666666667</v>
      </c>
      <c r="F195" s="36">
        <v>2892.1333333333337</v>
      </c>
      <c r="G195" s="36">
        <v>2857.2166666666672</v>
      </c>
      <c r="H195" s="36">
        <v>2973.1166666666668</v>
      </c>
      <c r="I195" s="36">
        <v>3008.0333333333338</v>
      </c>
      <c r="J195" s="36">
        <v>3031.0666666666666</v>
      </c>
      <c r="K195" s="31">
        <v>2985</v>
      </c>
      <c r="L195" s="31">
        <v>2927.05</v>
      </c>
      <c r="M195" s="31">
        <v>0.89805000000000001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3269.2</v>
      </c>
      <c r="D196" s="36">
        <v>3275.9</v>
      </c>
      <c r="E196" s="36">
        <v>3252.6000000000004</v>
      </c>
      <c r="F196" s="36">
        <v>3236.0000000000005</v>
      </c>
      <c r="G196" s="36">
        <v>3212.7000000000007</v>
      </c>
      <c r="H196" s="36">
        <v>3292.5</v>
      </c>
      <c r="I196" s="36">
        <v>3315.8</v>
      </c>
      <c r="J196" s="36">
        <v>3332.3999999999996</v>
      </c>
      <c r="K196" s="31">
        <v>3299.2</v>
      </c>
      <c r="L196" s="31">
        <v>3259.3</v>
      </c>
      <c r="M196" s="31">
        <v>6.33934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1868.25</v>
      </c>
      <c r="D197" s="36">
        <v>1877.3833333333332</v>
      </c>
      <c r="E197" s="36">
        <v>1855.8666666666663</v>
      </c>
      <c r="F197" s="36">
        <v>1843.4833333333331</v>
      </c>
      <c r="G197" s="36">
        <v>1821.9666666666662</v>
      </c>
      <c r="H197" s="36">
        <v>1889.7666666666664</v>
      </c>
      <c r="I197" s="36">
        <v>1911.2833333333333</v>
      </c>
      <c r="J197" s="36">
        <v>1923.6666666666665</v>
      </c>
      <c r="K197" s="31">
        <v>1898.9</v>
      </c>
      <c r="L197" s="31">
        <v>1865</v>
      </c>
      <c r="M197" s="31">
        <v>0.88144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725.15</v>
      </c>
      <c r="D198" s="36">
        <v>726.16666666666663</v>
      </c>
      <c r="E198" s="36">
        <v>721.13333333333321</v>
      </c>
      <c r="F198" s="36">
        <v>717.11666666666656</v>
      </c>
      <c r="G198" s="36">
        <v>712.08333333333314</v>
      </c>
      <c r="H198" s="36">
        <v>730.18333333333328</v>
      </c>
      <c r="I198" s="36">
        <v>735.21666666666681</v>
      </c>
      <c r="J198" s="36">
        <v>739.23333333333335</v>
      </c>
      <c r="K198" s="31">
        <v>731.2</v>
      </c>
      <c r="L198" s="31">
        <v>722.15</v>
      </c>
      <c r="M198" s="31">
        <v>3.2068500000000002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2050.8000000000002</v>
      </c>
      <c r="D199" s="36">
        <v>2062.5499999999997</v>
      </c>
      <c r="E199" s="36">
        <v>2035.3499999999995</v>
      </c>
      <c r="F199" s="36">
        <v>2019.8999999999996</v>
      </c>
      <c r="G199" s="36">
        <v>1992.6999999999994</v>
      </c>
      <c r="H199" s="36">
        <v>2077.9999999999995</v>
      </c>
      <c r="I199" s="36">
        <v>2105.1999999999994</v>
      </c>
      <c r="J199" s="36">
        <v>2120.6499999999996</v>
      </c>
      <c r="K199" s="31">
        <v>2089.75</v>
      </c>
      <c r="L199" s="31">
        <v>2047.1</v>
      </c>
      <c r="M199" s="31">
        <v>3.51329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36.9</v>
      </c>
      <c r="D200" s="36">
        <v>36.966666666666669</v>
      </c>
      <c r="E200" s="36">
        <v>36.683333333333337</v>
      </c>
      <c r="F200" s="36">
        <v>36.466666666666669</v>
      </c>
      <c r="G200" s="36">
        <v>36.183333333333337</v>
      </c>
      <c r="H200" s="36">
        <v>37.183333333333337</v>
      </c>
      <c r="I200" s="36">
        <v>37.466666666666669</v>
      </c>
      <c r="J200" s="36">
        <v>37.683333333333337</v>
      </c>
      <c r="K200" s="31">
        <v>37.25</v>
      </c>
      <c r="L200" s="31">
        <v>36.75</v>
      </c>
      <c r="M200" s="31">
        <v>59.509030000000003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95.25</v>
      </c>
      <c r="D201" s="36">
        <v>95.7</v>
      </c>
      <c r="E201" s="36">
        <v>94.600000000000009</v>
      </c>
      <c r="F201" s="36">
        <v>93.95</v>
      </c>
      <c r="G201" s="36">
        <v>92.850000000000009</v>
      </c>
      <c r="H201" s="36">
        <v>96.350000000000009</v>
      </c>
      <c r="I201" s="36">
        <v>97.45</v>
      </c>
      <c r="J201" s="36">
        <v>98.100000000000009</v>
      </c>
      <c r="K201" s="31">
        <v>96.8</v>
      </c>
      <c r="L201" s="31">
        <v>95.05</v>
      </c>
      <c r="M201" s="31">
        <v>27.40183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1528.1</v>
      </c>
      <c r="D202" s="36">
        <v>1536.5166666666667</v>
      </c>
      <c r="E202" s="36">
        <v>1514.0833333333333</v>
      </c>
      <c r="F202" s="36">
        <v>1500.0666666666666</v>
      </c>
      <c r="G202" s="36">
        <v>1477.6333333333332</v>
      </c>
      <c r="H202" s="36">
        <v>1550.5333333333333</v>
      </c>
      <c r="I202" s="36">
        <v>1572.9666666666667</v>
      </c>
      <c r="J202" s="36">
        <v>1586.9833333333333</v>
      </c>
      <c r="K202" s="31">
        <v>1558.95</v>
      </c>
      <c r="L202" s="31">
        <v>1522.5</v>
      </c>
      <c r="M202" s="31">
        <v>16.91714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1581.95</v>
      </c>
      <c r="D203" s="36">
        <v>1576.6333333333332</v>
      </c>
      <c r="E203" s="36">
        <v>1561.3166666666664</v>
      </c>
      <c r="F203" s="36">
        <v>1540.6833333333332</v>
      </c>
      <c r="G203" s="36">
        <v>1525.3666666666663</v>
      </c>
      <c r="H203" s="36">
        <v>1597.2666666666664</v>
      </c>
      <c r="I203" s="36">
        <v>1612.583333333333</v>
      </c>
      <c r="J203" s="36">
        <v>1633.2166666666665</v>
      </c>
      <c r="K203" s="31">
        <v>1591.95</v>
      </c>
      <c r="L203" s="31">
        <v>1556</v>
      </c>
      <c r="M203" s="31">
        <v>3.1681699999999999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8158.3</v>
      </c>
      <c r="D204" s="36">
        <v>8149.8833333333341</v>
      </c>
      <c r="E204" s="36">
        <v>8113.4166666666679</v>
      </c>
      <c r="F204" s="36">
        <v>8068.5333333333338</v>
      </c>
      <c r="G204" s="36">
        <v>8032.0666666666675</v>
      </c>
      <c r="H204" s="36">
        <v>8194.7666666666682</v>
      </c>
      <c r="I204" s="36">
        <v>8231.2333333333336</v>
      </c>
      <c r="J204" s="36">
        <v>8276.1166666666686</v>
      </c>
      <c r="K204" s="31">
        <v>8186.35</v>
      </c>
      <c r="L204" s="31">
        <v>8105</v>
      </c>
      <c r="M204" s="31">
        <v>1.8702000000000001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104.15</v>
      </c>
      <c r="D205" s="36">
        <v>103.21666666666668</v>
      </c>
      <c r="E205" s="36">
        <v>101.73333333333336</v>
      </c>
      <c r="F205" s="36">
        <v>99.316666666666677</v>
      </c>
      <c r="G205" s="36">
        <v>97.833333333333357</v>
      </c>
      <c r="H205" s="36">
        <v>105.63333333333337</v>
      </c>
      <c r="I205" s="36">
        <v>107.11666666666669</v>
      </c>
      <c r="J205" s="36">
        <v>109.53333333333337</v>
      </c>
      <c r="K205" s="31">
        <v>104.7</v>
      </c>
      <c r="L205" s="31">
        <v>100.8</v>
      </c>
      <c r="M205" s="31">
        <v>238.03904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621.79999999999995</v>
      </c>
      <c r="D206" s="36">
        <v>618.81666666666661</v>
      </c>
      <c r="E206" s="36">
        <v>612.13333333333321</v>
      </c>
      <c r="F206" s="36">
        <v>602.46666666666658</v>
      </c>
      <c r="G206" s="36">
        <v>595.78333333333319</v>
      </c>
      <c r="H206" s="36">
        <v>628.48333333333323</v>
      </c>
      <c r="I206" s="36">
        <v>635.16666666666663</v>
      </c>
      <c r="J206" s="36">
        <v>644.83333333333326</v>
      </c>
      <c r="K206" s="31">
        <v>625.5</v>
      </c>
      <c r="L206" s="31">
        <v>609.15</v>
      </c>
      <c r="M206" s="31">
        <v>32.818680000000001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927.95</v>
      </c>
      <c r="D207" s="36">
        <v>926.98333333333323</v>
      </c>
      <c r="E207" s="36">
        <v>922.96666666666647</v>
      </c>
      <c r="F207" s="36">
        <v>917.98333333333323</v>
      </c>
      <c r="G207" s="36">
        <v>913.96666666666647</v>
      </c>
      <c r="H207" s="36">
        <v>931.96666666666647</v>
      </c>
      <c r="I207" s="36">
        <v>935.98333333333312</v>
      </c>
      <c r="J207" s="36">
        <v>940.96666666666647</v>
      </c>
      <c r="K207" s="31">
        <v>931</v>
      </c>
      <c r="L207" s="31">
        <v>922</v>
      </c>
      <c r="M207" s="31">
        <v>13.926209999999999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222.15</v>
      </c>
      <c r="D208" s="36">
        <v>221.6</v>
      </c>
      <c r="E208" s="36">
        <v>219.2</v>
      </c>
      <c r="F208" s="36">
        <v>216.25</v>
      </c>
      <c r="G208" s="36">
        <v>213.85</v>
      </c>
      <c r="H208" s="36">
        <v>224.54999999999998</v>
      </c>
      <c r="I208" s="36">
        <v>226.95000000000002</v>
      </c>
      <c r="J208" s="36">
        <v>229.89999999999998</v>
      </c>
      <c r="K208" s="31">
        <v>224</v>
      </c>
      <c r="L208" s="31">
        <v>218.65</v>
      </c>
      <c r="M208" s="31">
        <v>56.211770000000001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855.3</v>
      </c>
      <c r="D209" s="36">
        <v>854.9666666666667</v>
      </c>
      <c r="E209" s="36">
        <v>851.43333333333339</v>
      </c>
      <c r="F209" s="36">
        <v>847.56666666666672</v>
      </c>
      <c r="G209" s="36">
        <v>844.03333333333342</v>
      </c>
      <c r="H209" s="36">
        <v>858.83333333333337</v>
      </c>
      <c r="I209" s="36">
        <v>862.36666666666667</v>
      </c>
      <c r="J209" s="36">
        <v>866.23333333333335</v>
      </c>
      <c r="K209" s="31">
        <v>858.5</v>
      </c>
      <c r="L209" s="31">
        <v>851.1</v>
      </c>
      <c r="M209" s="31">
        <v>7.79331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1652.3</v>
      </c>
      <c r="D210" s="36">
        <v>1652.3500000000001</v>
      </c>
      <c r="E210" s="36">
        <v>1638.5000000000002</v>
      </c>
      <c r="F210" s="36">
        <v>1624.7</v>
      </c>
      <c r="G210" s="36">
        <v>1610.8500000000001</v>
      </c>
      <c r="H210" s="36">
        <v>1666.1500000000003</v>
      </c>
      <c r="I210" s="36">
        <v>1680.0000000000002</v>
      </c>
      <c r="J210" s="36">
        <v>1693.8000000000004</v>
      </c>
      <c r="K210" s="31">
        <v>1666.2</v>
      </c>
      <c r="L210" s="31">
        <v>1638.55</v>
      </c>
      <c r="M210" s="31">
        <v>0.69245000000000001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407.75</v>
      </c>
      <c r="D211" s="36">
        <v>407.56666666666666</v>
      </c>
      <c r="E211" s="36">
        <v>406.38333333333333</v>
      </c>
      <c r="F211" s="36">
        <v>405.01666666666665</v>
      </c>
      <c r="G211" s="36">
        <v>403.83333333333331</v>
      </c>
      <c r="H211" s="36">
        <v>408.93333333333334</v>
      </c>
      <c r="I211" s="36">
        <v>410.11666666666662</v>
      </c>
      <c r="J211" s="36">
        <v>411.48333333333335</v>
      </c>
      <c r="K211" s="31">
        <v>408.75</v>
      </c>
      <c r="L211" s="31">
        <v>406.2</v>
      </c>
      <c r="M211" s="31">
        <v>25.640070000000001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17.05</v>
      </c>
      <c r="D212" s="36">
        <v>17.05</v>
      </c>
      <c r="E212" s="36">
        <v>16.950000000000003</v>
      </c>
      <c r="F212" s="36">
        <v>16.850000000000001</v>
      </c>
      <c r="G212" s="36">
        <v>16.750000000000004</v>
      </c>
      <c r="H212" s="36">
        <v>17.150000000000002</v>
      </c>
      <c r="I212" s="36">
        <v>17.250000000000004</v>
      </c>
      <c r="J212" s="36">
        <v>17.350000000000001</v>
      </c>
      <c r="K212" s="31">
        <v>17.149999999999999</v>
      </c>
      <c r="L212" s="31">
        <v>16.95</v>
      </c>
      <c r="M212" s="31">
        <v>657.90048999999999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259.10000000000002</v>
      </c>
      <c r="D213" s="36">
        <v>259.61666666666667</v>
      </c>
      <c r="E213" s="36">
        <v>257.23333333333335</v>
      </c>
      <c r="F213" s="36">
        <v>255.36666666666667</v>
      </c>
      <c r="G213" s="36">
        <v>252.98333333333335</v>
      </c>
      <c r="H213" s="36">
        <v>261.48333333333335</v>
      </c>
      <c r="I213" s="36">
        <v>263.86666666666667</v>
      </c>
      <c r="J213" s="36">
        <v>265.73333333333335</v>
      </c>
      <c r="K213" s="31">
        <v>262</v>
      </c>
      <c r="L213" s="31">
        <v>257.75</v>
      </c>
      <c r="M213" s="31">
        <v>33.67342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106.05</v>
      </c>
      <c r="D214" s="36">
        <v>106.21666666666665</v>
      </c>
      <c r="E214" s="36">
        <v>104.48333333333331</v>
      </c>
      <c r="F214" s="36">
        <v>102.91666666666666</v>
      </c>
      <c r="G214" s="36">
        <v>101.18333333333331</v>
      </c>
      <c r="H214" s="36">
        <v>107.7833333333333</v>
      </c>
      <c r="I214" s="36">
        <v>109.51666666666665</v>
      </c>
      <c r="J214" s="36">
        <v>111.0833333333333</v>
      </c>
      <c r="K214" s="31">
        <v>107.95</v>
      </c>
      <c r="L214" s="31">
        <v>104.65</v>
      </c>
      <c r="M214" s="31">
        <v>677.12329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600</v>
      </c>
      <c r="D215" s="36">
        <v>600.69999999999993</v>
      </c>
      <c r="E215" s="36">
        <v>596.44999999999982</v>
      </c>
      <c r="F215" s="36">
        <v>592.89999999999986</v>
      </c>
      <c r="G215" s="36">
        <v>588.64999999999975</v>
      </c>
      <c r="H215" s="36">
        <v>604.24999999999989</v>
      </c>
      <c r="I215" s="36">
        <v>608.50000000000011</v>
      </c>
      <c r="J215" s="36">
        <v>612.04999999999995</v>
      </c>
      <c r="K215" s="31">
        <v>604.95000000000005</v>
      </c>
      <c r="L215" s="31">
        <v>597.15</v>
      </c>
      <c r="M215" s="31">
        <v>8.5213599999999996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57"/>
      <c r="B1" s="358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45210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1" t="s">
        <v>16</v>
      </c>
      <c r="B9" s="353" t="s">
        <v>18</v>
      </c>
      <c r="C9" s="356" t="s">
        <v>20</v>
      </c>
      <c r="D9" s="356" t="s">
        <v>21</v>
      </c>
      <c r="E9" s="348" t="s">
        <v>22</v>
      </c>
      <c r="F9" s="349"/>
      <c r="G9" s="350"/>
      <c r="H9" s="348" t="s">
        <v>23</v>
      </c>
      <c r="I9" s="349"/>
      <c r="J9" s="350"/>
      <c r="K9" s="26"/>
      <c r="L9" s="27"/>
      <c r="M9" s="48"/>
      <c r="N9" s="1"/>
      <c r="O9" s="1"/>
    </row>
    <row r="10" spans="1:15" ht="42.75" customHeight="1">
      <c r="A10" s="352"/>
      <c r="B10" s="355"/>
      <c r="C10" s="355"/>
      <c r="D10" s="35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514.45000000000005</v>
      </c>
      <c r="D11" s="36">
        <v>515.9</v>
      </c>
      <c r="E11" s="36">
        <v>511.54999999999995</v>
      </c>
      <c r="F11" s="36">
        <v>508.65</v>
      </c>
      <c r="G11" s="36">
        <v>504.29999999999995</v>
      </c>
      <c r="H11" s="36">
        <v>518.79999999999995</v>
      </c>
      <c r="I11" s="36">
        <v>523.15000000000009</v>
      </c>
      <c r="J11" s="36">
        <v>526.04999999999995</v>
      </c>
      <c r="K11" s="31">
        <v>520.25</v>
      </c>
      <c r="L11" s="31">
        <v>513</v>
      </c>
      <c r="M11" s="31">
        <v>1.5953999999999999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30880.1</v>
      </c>
      <c r="D12" s="36">
        <v>31009.116666666669</v>
      </c>
      <c r="E12" s="36">
        <v>30719.283333333336</v>
      </c>
      <c r="F12" s="36">
        <v>30558.466666666667</v>
      </c>
      <c r="G12" s="36">
        <v>30268.633333333335</v>
      </c>
      <c r="H12" s="36">
        <v>31169.933333333338</v>
      </c>
      <c r="I12" s="36">
        <v>31459.766666666666</v>
      </c>
      <c r="J12" s="36">
        <v>31620.583333333339</v>
      </c>
      <c r="K12" s="31">
        <v>31298.95</v>
      </c>
      <c r="L12" s="31">
        <v>30848.3</v>
      </c>
      <c r="M12" s="31">
        <v>1.133E-2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519.4</v>
      </c>
      <c r="D13" s="36">
        <v>517.1</v>
      </c>
      <c r="E13" s="36">
        <v>512.5</v>
      </c>
      <c r="F13" s="36">
        <v>505.59999999999997</v>
      </c>
      <c r="G13" s="36">
        <v>500.99999999999994</v>
      </c>
      <c r="H13" s="36">
        <v>524</v>
      </c>
      <c r="I13" s="36">
        <v>528.60000000000014</v>
      </c>
      <c r="J13" s="36">
        <v>535.50000000000011</v>
      </c>
      <c r="K13" s="31">
        <v>521.70000000000005</v>
      </c>
      <c r="L13" s="31">
        <v>510.2</v>
      </c>
      <c r="M13" s="31">
        <v>1.49847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476.55</v>
      </c>
      <c r="D14" s="36">
        <v>476.5333333333333</v>
      </c>
      <c r="E14" s="36">
        <v>473.06666666666661</v>
      </c>
      <c r="F14" s="36">
        <v>469.58333333333331</v>
      </c>
      <c r="G14" s="36">
        <v>466.11666666666662</v>
      </c>
      <c r="H14" s="36">
        <v>480.01666666666659</v>
      </c>
      <c r="I14" s="36">
        <v>483.48333333333329</v>
      </c>
      <c r="J14" s="36">
        <v>486.96666666666658</v>
      </c>
      <c r="K14" s="31">
        <v>480</v>
      </c>
      <c r="L14" s="31">
        <v>473.05</v>
      </c>
      <c r="M14" s="31">
        <v>10.836360000000001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1726.85</v>
      </c>
      <c r="D15" s="36">
        <v>1742.8999999999999</v>
      </c>
      <c r="E15" s="36">
        <v>1705.9499999999998</v>
      </c>
      <c r="F15" s="36">
        <v>1685.05</v>
      </c>
      <c r="G15" s="36">
        <v>1648.1</v>
      </c>
      <c r="H15" s="36">
        <v>1763.7999999999997</v>
      </c>
      <c r="I15" s="36">
        <v>1800.75</v>
      </c>
      <c r="J15" s="36">
        <v>1821.6499999999996</v>
      </c>
      <c r="K15" s="31">
        <v>1779.85</v>
      </c>
      <c r="L15" s="31">
        <v>1722</v>
      </c>
      <c r="M15" s="31">
        <v>1.42641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4192.7</v>
      </c>
      <c r="D16" s="36">
        <v>4162.2</v>
      </c>
      <c r="E16" s="36">
        <v>4118.5499999999993</v>
      </c>
      <c r="F16" s="36">
        <v>4044.3999999999996</v>
      </c>
      <c r="G16" s="36">
        <v>4000.7499999999991</v>
      </c>
      <c r="H16" s="36">
        <v>4236.3499999999995</v>
      </c>
      <c r="I16" s="36">
        <v>4279.9999999999991</v>
      </c>
      <c r="J16" s="36">
        <v>4354.1499999999996</v>
      </c>
      <c r="K16" s="31">
        <v>4205.8500000000004</v>
      </c>
      <c r="L16" s="31">
        <v>4088.05</v>
      </c>
      <c r="M16" s="31">
        <v>2.4481700000000002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22748.05</v>
      </c>
      <c r="D17" s="36">
        <v>22812.666666666668</v>
      </c>
      <c r="E17" s="36">
        <v>22635.383333333335</v>
      </c>
      <c r="F17" s="36">
        <v>22522.716666666667</v>
      </c>
      <c r="G17" s="36">
        <v>22345.433333333334</v>
      </c>
      <c r="H17" s="36">
        <v>22925.333333333336</v>
      </c>
      <c r="I17" s="36">
        <v>23102.616666666669</v>
      </c>
      <c r="J17" s="36">
        <v>23215.283333333336</v>
      </c>
      <c r="K17" s="31">
        <v>22989.95</v>
      </c>
      <c r="L17" s="31">
        <v>22700</v>
      </c>
      <c r="M17" s="31">
        <v>6.9959999999999994E-2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1986.25</v>
      </c>
      <c r="D18" s="36">
        <v>1982.55</v>
      </c>
      <c r="E18" s="36">
        <v>1970.6499999999999</v>
      </c>
      <c r="F18" s="36">
        <v>1955.05</v>
      </c>
      <c r="G18" s="36">
        <v>1943.1499999999999</v>
      </c>
      <c r="H18" s="36">
        <v>1998.1499999999999</v>
      </c>
      <c r="I18" s="36">
        <v>2010.05</v>
      </c>
      <c r="J18" s="36">
        <v>2025.6499999999999</v>
      </c>
      <c r="K18" s="31">
        <v>1994.45</v>
      </c>
      <c r="L18" s="31">
        <v>1966.95</v>
      </c>
      <c r="M18" s="31">
        <v>1.2362500000000001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2498.3000000000002</v>
      </c>
      <c r="D19" s="36">
        <v>2486.4166666666665</v>
      </c>
      <c r="E19" s="36">
        <v>2454.8833333333332</v>
      </c>
      <c r="F19" s="36">
        <v>2411.4666666666667</v>
      </c>
      <c r="G19" s="36">
        <v>2379.9333333333334</v>
      </c>
      <c r="H19" s="36">
        <v>2529.833333333333</v>
      </c>
      <c r="I19" s="36">
        <v>2561.3666666666668</v>
      </c>
      <c r="J19" s="36">
        <v>2604.7833333333328</v>
      </c>
      <c r="K19" s="31">
        <v>2517.9499999999998</v>
      </c>
      <c r="L19" s="31">
        <v>2443</v>
      </c>
      <c r="M19" s="31">
        <v>17.719100000000001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939.75</v>
      </c>
      <c r="D20" s="36">
        <v>942.25</v>
      </c>
      <c r="E20" s="36">
        <v>935.5</v>
      </c>
      <c r="F20" s="36">
        <v>931.25</v>
      </c>
      <c r="G20" s="36">
        <v>924.5</v>
      </c>
      <c r="H20" s="36">
        <v>946.5</v>
      </c>
      <c r="I20" s="36">
        <v>953.25</v>
      </c>
      <c r="J20" s="36">
        <v>957.5</v>
      </c>
      <c r="K20" s="31">
        <v>949</v>
      </c>
      <c r="L20" s="31">
        <v>938</v>
      </c>
      <c r="M20" s="31">
        <v>3.5617800000000002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819.5</v>
      </c>
      <c r="D21" s="36">
        <v>814.58333333333337</v>
      </c>
      <c r="E21" s="36">
        <v>805.4666666666667</v>
      </c>
      <c r="F21" s="36">
        <v>791.43333333333328</v>
      </c>
      <c r="G21" s="36">
        <v>782.31666666666661</v>
      </c>
      <c r="H21" s="36">
        <v>828.61666666666679</v>
      </c>
      <c r="I21" s="36">
        <v>837.73333333333335</v>
      </c>
      <c r="J21" s="36">
        <v>851.76666666666688</v>
      </c>
      <c r="K21" s="31">
        <v>823.7</v>
      </c>
      <c r="L21" s="31">
        <v>800.55</v>
      </c>
      <c r="M21" s="31">
        <v>75.913269999999997</v>
      </c>
      <c r="N21" s="1"/>
      <c r="O21" s="1"/>
    </row>
    <row r="22" spans="1:15" ht="12" customHeight="1">
      <c r="A22" s="33">
        <v>12</v>
      </c>
      <c r="B22" s="53" t="s">
        <v>844</v>
      </c>
      <c r="C22" s="31">
        <v>349.65</v>
      </c>
      <c r="D22" s="36">
        <v>348.58333333333331</v>
      </c>
      <c r="E22" s="36">
        <v>344.36666666666662</v>
      </c>
      <c r="F22" s="36">
        <v>339.08333333333331</v>
      </c>
      <c r="G22" s="36">
        <v>334.86666666666662</v>
      </c>
      <c r="H22" s="36">
        <v>353.86666666666662</v>
      </c>
      <c r="I22" s="36">
        <v>358.08333333333331</v>
      </c>
      <c r="J22" s="36">
        <v>363.36666666666662</v>
      </c>
      <c r="K22" s="31">
        <v>352.8</v>
      </c>
      <c r="L22" s="31">
        <v>343.3</v>
      </c>
      <c r="M22" s="31">
        <v>37.207099999999997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607.79999999999995</v>
      </c>
      <c r="D23" s="36">
        <v>607.43333333333328</v>
      </c>
      <c r="E23" s="36">
        <v>588.86666666666656</v>
      </c>
      <c r="F23" s="36">
        <v>569.93333333333328</v>
      </c>
      <c r="G23" s="36">
        <v>551.36666666666656</v>
      </c>
      <c r="H23" s="36">
        <v>626.36666666666656</v>
      </c>
      <c r="I23" s="36">
        <v>644.93333333333339</v>
      </c>
      <c r="J23" s="36">
        <v>663.86666666666656</v>
      </c>
      <c r="K23" s="31">
        <v>626</v>
      </c>
      <c r="L23" s="31">
        <v>588.5</v>
      </c>
      <c r="M23" s="31">
        <v>28.0838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345.9</v>
      </c>
      <c r="D24" s="36">
        <v>344</v>
      </c>
      <c r="E24" s="36">
        <v>339.1</v>
      </c>
      <c r="F24" s="36">
        <v>332.3</v>
      </c>
      <c r="G24" s="36">
        <v>327.40000000000003</v>
      </c>
      <c r="H24" s="36">
        <v>350.8</v>
      </c>
      <c r="I24" s="36">
        <v>355.7</v>
      </c>
      <c r="J24" s="36">
        <v>362.5</v>
      </c>
      <c r="K24" s="31">
        <v>348.9</v>
      </c>
      <c r="L24" s="31">
        <v>337.2</v>
      </c>
      <c r="M24" s="31">
        <v>12.518079999999999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177.6</v>
      </c>
      <c r="D25" s="36">
        <v>177.35</v>
      </c>
      <c r="E25" s="36">
        <v>176.45</v>
      </c>
      <c r="F25" s="36">
        <v>175.29999999999998</v>
      </c>
      <c r="G25" s="36">
        <v>174.39999999999998</v>
      </c>
      <c r="H25" s="36">
        <v>178.5</v>
      </c>
      <c r="I25" s="36">
        <v>179.40000000000003</v>
      </c>
      <c r="J25" s="36">
        <v>180.55</v>
      </c>
      <c r="K25" s="31">
        <v>178.25</v>
      </c>
      <c r="L25" s="31">
        <v>176.2</v>
      </c>
      <c r="M25" s="31">
        <v>15.64302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219.8</v>
      </c>
      <c r="D26" s="36">
        <v>218.56666666666669</v>
      </c>
      <c r="E26" s="36">
        <v>216.93333333333339</v>
      </c>
      <c r="F26" s="36">
        <v>214.06666666666669</v>
      </c>
      <c r="G26" s="36">
        <v>212.43333333333339</v>
      </c>
      <c r="H26" s="36">
        <v>221.43333333333339</v>
      </c>
      <c r="I26" s="36">
        <v>223.06666666666666</v>
      </c>
      <c r="J26" s="36">
        <v>225.93333333333339</v>
      </c>
      <c r="K26" s="31">
        <v>220.2</v>
      </c>
      <c r="L26" s="31">
        <v>215.7</v>
      </c>
      <c r="M26" s="31">
        <v>15.286519999999999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323.5</v>
      </c>
      <c r="D27" s="36">
        <v>323.83333333333331</v>
      </c>
      <c r="E27" s="36">
        <v>322.16666666666663</v>
      </c>
      <c r="F27" s="36">
        <v>320.83333333333331</v>
      </c>
      <c r="G27" s="36">
        <v>319.16666666666663</v>
      </c>
      <c r="H27" s="36">
        <v>325.16666666666663</v>
      </c>
      <c r="I27" s="36">
        <v>326.83333333333326</v>
      </c>
      <c r="J27" s="36">
        <v>328.16666666666663</v>
      </c>
      <c r="K27" s="31">
        <v>325.5</v>
      </c>
      <c r="L27" s="31">
        <v>322.5</v>
      </c>
      <c r="M27" s="31">
        <v>1.9008400000000001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944.2</v>
      </c>
      <c r="D28" s="36">
        <v>948.38333333333333</v>
      </c>
      <c r="E28" s="36">
        <v>937.81666666666661</v>
      </c>
      <c r="F28" s="36">
        <v>931.43333333333328</v>
      </c>
      <c r="G28" s="36">
        <v>920.86666666666656</v>
      </c>
      <c r="H28" s="36">
        <v>954.76666666666665</v>
      </c>
      <c r="I28" s="36">
        <v>965.33333333333348</v>
      </c>
      <c r="J28" s="36">
        <v>971.7166666666667</v>
      </c>
      <c r="K28" s="31">
        <v>958.95</v>
      </c>
      <c r="L28" s="31">
        <v>942</v>
      </c>
      <c r="M28" s="31">
        <v>0.23332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1057.25</v>
      </c>
      <c r="D29" s="36">
        <v>1062.5833333333333</v>
      </c>
      <c r="E29" s="36">
        <v>1047.8166666666666</v>
      </c>
      <c r="F29" s="36">
        <v>1038.3833333333334</v>
      </c>
      <c r="G29" s="36">
        <v>1023.6166666666668</v>
      </c>
      <c r="H29" s="36">
        <v>1072.0166666666664</v>
      </c>
      <c r="I29" s="36">
        <v>1086.7833333333333</v>
      </c>
      <c r="J29" s="36">
        <v>1096.2166666666662</v>
      </c>
      <c r="K29" s="31">
        <v>1077.3499999999999</v>
      </c>
      <c r="L29" s="31">
        <v>1053.1500000000001</v>
      </c>
      <c r="M29" s="31">
        <v>1.71194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3463.05</v>
      </c>
      <c r="D30" s="36">
        <v>3444.0333333333333</v>
      </c>
      <c r="E30" s="36">
        <v>3418.0666666666666</v>
      </c>
      <c r="F30" s="36">
        <v>3373.0833333333335</v>
      </c>
      <c r="G30" s="36">
        <v>3347.1166666666668</v>
      </c>
      <c r="H30" s="36">
        <v>3489.0166666666664</v>
      </c>
      <c r="I30" s="36">
        <v>3514.9833333333327</v>
      </c>
      <c r="J30" s="36">
        <v>3559.9666666666662</v>
      </c>
      <c r="K30" s="31">
        <v>3470</v>
      </c>
      <c r="L30" s="31">
        <v>3399.05</v>
      </c>
      <c r="M30" s="31">
        <v>0.39789999999999998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1778.95</v>
      </c>
      <c r="D31" s="36">
        <v>1774.2</v>
      </c>
      <c r="E31" s="36">
        <v>1758.45</v>
      </c>
      <c r="F31" s="36">
        <v>1737.95</v>
      </c>
      <c r="G31" s="36">
        <v>1722.2</v>
      </c>
      <c r="H31" s="36">
        <v>1794.7</v>
      </c>
      <c r="I31" s="36">
        <v>1810.45</v>
      </c>
      <c r="J31" s="36">
        <v>1830.95</v>
      </c>
      <c r="K31" s="31">
        <v>1789.95</v>
      </c>
      <c r="L31" s="31">
        <v>1753.7</v>
      </c>
      <c r="M31" s="31">
        <v>1.2490000000000001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766.95</v>
      </c>
      <c r="D32" s="36">
        <v>770.15</v>
      </c>
      <c r="E32" s="36">
        <v>755.3</v>
      </c>
      <c r="F32" s="36">
        <v>743.65</v>
      </c>
      <c r="G32" s="36">
        <v>728.8</v>
      </c>
      <c r="H32" s="36">
        <v>781.8</v>
      </c>
      <c r="I32" s="36">
        <v>796.65000000000009</v>
      </c>
      <c r="J32" s="36">
        <v>808.3</v>
      </c>
      <c r="K32" s="31">
        <v>785</v>
      </c>
      <c r="L32" s="31">
        <v>758.5</v>
      </c>
      <c r="M32" s="31">
        <v>0.79934000000000005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3585.75</v>
      </c>
      <c r="D33" s="36">
        <v>3569.2666666666664</v>
      </c>
      <c r="E33" s="36">
        <v>3546.5333333333328</v>
      </c>
      <c r="F33" s="36">
        <v>3507.3166666666666</v>
      </c>
      <c r="G33" s="36">
        <v>3484.583333333333</v>
      </c>
      <c r="H33" s="36">
        <v>3608.4833333333327</v>
      </c>
      <c r="I33" s="36">
        <v>3631.2166666666662</v>
      </c>
      <c r="J33" s="36">
        <v>3670.4333333333325</v>
      </c>
      <c r="K33" s="31">
        <v>3592</v>
      </c>
      <c r="L33" s="31">
        <v>3530.05</v>
      </c>
      <c r="M33" s="31">
        <v>1.3009999999999999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2284.15</v>
      </c>
      <c r="D34" s="36">
        <v>2278.3833333333332</v>
      </c>
      <c r="E34" s="36">
        <v>2266.7666666666664</v>
      </c>
      <c r="F34" s="36">
        <v>2249.3833333333332</v>
      </c>
      <c r="G34" s="36">
        <v>2237.7666666666664</v>
      </c>
      <c r="H34" s="36">
        <v>2295.7666666666664</v>
      </c>
      <c r="I34" s="36">
        <v>2307.3833333333332</v>
      </c>
      <c r="J34" s="36">
        <v>2324.7666666666664</v>
      </c>
      <c r="K34" s="31">
        <v>2290</v>
      </c>
      <c r="L34" s="31">
        <v>2261</v>
      </c>
      <c r="M34" s="31">
        <v>0.20155000000000001</v>
      </c>
      <c r="N34" s="1"/>
      <c r="O34" s="1"/>
    </row>
    <row r="35" spans="1:15" ht="12.75" customHeight="1">
      <c r="A35" s="33">
        <v>25</v>
      </c>
      <c r="B35" s="53" t="s">
        <v>324</v>
      </c>
      <c r="C35" s="31">
        <v>635.15</v>
      </c>
      <c r="D35" s="36">
        <v>636.04999999999995</v>
      </c>
      <c r="E35" s="36">
        <v>633.14999999999986</v>
      </c>
      <c r="F35" s="36">
        <v>631.14999999999986</v>
      </c>
      <c r="G35" s="36">
        <v>628.24999999999977</v>
      </c>
      <c r="H35" s="36">
        <v>638.04999999999995</v>
      </c>
      <c r="I35" s="36">
        <v>640.95000000000005</v>
      </c>
      <c r="J35" s="36">
        <v>642.95000000000005</v>
      </c>
      <c r="K35" s="31">
        <v>638.95000000000005</v>
      </c>
      <c r="L35" s="31">
        <v>634.04999999999995</v>
      </c>
      <c r="M35" s="31">
        <v>1.97441</v>
      </c>
      <c r="N35" s="1"/>
      <c r="O35" s="1"/>
    </row>
    <row r="36" spans="1:15" ht="12.75" customHeight="1">
      <c r="A36" s="33">
        <v>26</v>
      </c>
      <c r="B36" s="53" t="s">
        <v>325</v>
      </c>
      <c r="C36" s="31">
        <v>2840.05</v>
      </c>
      <c r="D36" s="36">
        <v>2840.8333333333335</v>
      </c>
      <c r="E36" s="36">
        <v>2802.7166666666672</v>
      </c>
      <c r="F36" s="36">
        <v>2765.3833333333337</v>
      </c>
      <c r="G36" s="36">
        <v>2727.2666666666673</v>
      </c>
      <c r="H36" s="36">
        <v>2878.166666666667</v>
      </c>
      <c r="I36" s="36">
        <v>2916.2833333333328</v>
      </c>
      <c r="J36" s="36">
        <v>2953.6166666666668</v>
      </c>
      <c r="K36" s="31">
        <v>2878.95</v>
      </c>
      <c r="L36" s="31">
        <v>2803.5</v>
      </c>
      <c r="M36" s="31">
        <v>1.16204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437.2</v>
      </c>
      <c r="D37" s="36">
        <v>434.68333333333334</v>
      </c>
      <c r="E37" s="36">
        <v>430.51666666666665</v>
      </c>
      <c r="F37" s="36">
        <v>423.83333333333331</v>
      </c>
      <c r="G37" s="36">
        <v>419.66666666666663</v>
      </c>
      <c r="H37" s="36">
        <v>441.36666666666667</v>
      </c>
      <c r="I37" s="36">
        <v>445.5333333333333</v>
      </c>
      <c r="J37" s="36">
        <v>452.2166666666667</v>
      </c>
      <c r="K37" s="31">
        <v>438.85</v>
      </c>
      <c r="L37" s="31">
        <v>428</v>
      </c>
      <c r="M37" s="31">
        <v>32.88646</v>
      </c>
      <c r="N37" s="1"/>
      <c r="O37" s="1"/>
    </row>
    <row r="38" spans="1:15" ht="12.75" customHeight="1">
      <c r="A38" s="33">
        <v>28</v>
      </c>
      <c r="B38" s="53" t="s">
        <v>326</v>
      </c>
      <c r="C38" s="31">
        <v>2071.6999999999998</v>
      </c>
      <c r="D38" s="36">
        <v>2075.2333333333331</v>
      </c>
      <c r="E38" s="36">
        <v>2041.4666666666662</v>
      </c>
      <c r="F38" s="36">
        <v>2011.2333333333331</v>
      </c>
      <c r="G38" s="36">
        <v>1977.4666666666662</v>
      </c>
      <c r="H38" s="36">
        <v>2105.4666666666662</v>
      </c>
      <c r="I38" s="36">
        <v>2139.2333333333336</v>
      </c>
      <c r="J38" s="36">
        <v>2169.4666666666662</v>
      </c>
      <c r="K38" s="31">
        <v>2109</v>
      </c>
      <c r="L38" s="31">
        <v>2045</v>
      </c>
      <c r="M38" s="31">
        <v>8.9296799999999994</v>
      </c>
      <c r="N38" s="1"/>
      <c r="O38" s="1"/>
    </row>
    <row r="39" spans="1:15" ht="12.75" customHeight="1">
      <c r="A39" s="33">
        <v>29</v>
      </c>
      <c r="B39" s="53" t="s">
        <v>327</v>
      </c>
      <c r="C39" s="31">
        <v>878.45</v>
      </c>
      <c r="D39" s="36">
        <v>880.58333333333337</v>
      </c>
      <c r="E39" s="36">
        <v>871.41666666666674</v>
      </c>
      <c r="F39" s="36">
        <v>864.38333333333333</v>
      </c>
      <c r="G39" s="36">
        <v>855.2166666666667</v>
      </c>
      <c r="H39" s="36">
        <v>887.61666666666679</v>
      </c>
      <c r="I39" s="36">
        <v>896.78333333333353</v>
      </c>
      <c r="J39" s="36">
        <v>903.81666666666683</v>
      </c>
      <c r="K39" s="31">
        <v>889.75</v>
      </c>
      <c r="L39" s="31">
        <v>873.55</v>
      </c>
      <c r="M39" s="31">
        <v>0.93947000000000003</v>
      </c>
      <c r="N39" s="1"/>
      <c r="O39" s="1"/>
    </row>
    <row r="40" spans="1:15" ht="12.75" customHeight="1">
      <c r="A40" s="33">
        <v>30</v>
      </c>
      <c r="B40" s="53" t="s">
        <v>846</v>
      </c>
      <c r="C40" s="31">
        <v>5179.6499999999996</v>
      </c>
      <c r="D40" s="36">
        <v>5215.2</v>
      </c>
      <c r="E40" s="36">
        <v>5105.45</v>
      </c>
      <c r="F40" s="36">
        <v>5031.25</v>
      </c>
      <c r="G40" s="36">
        <v>4921.5</v>
      </c>
      <c r="H40" s="36">
        <v>5289.4</v>
      </c>
      <c r="I40" s="36">
        <v>5399.15</v>
      </c>
      <c r="J40" s="36">
        <v>5473.3499999999995</v>
      </c>
      <c r="K40" s="31">
        <v>5324.95</v>
      </c>
      <c r="L40" s="31">
        <v>5141</v>
      </c>
      <c r="M40" s="31">
        <v>0.88265000000000005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1614.9</v>
      </c>
      <c r="D41" s="36">
        <v>1596.3</v>
      </c>
      <c r="E41" s="36">
        <v>1572.6</v>
      </c>
      <c r="F41" s="36">
        <v>1530.3</v>
      </c>
      <c r="G41" s="36">
        <v>1506.6</v>
      </c>
      <c r="H41" s="36">
        <v>1638.6</v>
      </c>
      <c r="I41" s="36">
        <v>1662.3000000000002</v>
      </c>
      <c r="J41" s="36">
        <v>1704.6</v>
      </c>
      <c r="K41" s="31">
        <v>1620</v>
      </c>
      <c r="L41" s="31">
        <v>1554</v>
      </c>
      <c r="M41" s="31">
        <v>5.8710399999999998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5066.7</v>
      </c>
      <c r="D42" s="36">
        <v>5061.416666666667</v>
      </c>
      <c r="E42" s="36">
        <v>5038.2833333333338</v>
      </c>
      <c r="F42" s="36">
        <v>5009.8666666666668</v>
      </c>
      <c r="G42" s="36">
        <v>4986.7333333333336</v>
      </c>
      <c r="H42" s="36">
        <v>5089.8333333333339</v>
      </c>
      <c r="I42" s="36">
        <v>5112.9666666666672</v>
      </c>
      <c r="J42" s="36">
        <v>5141.3833333333341</v>
      </c>
      <c r="K42" s="31">
        <v>5084.55</v>
      </c>
      <c r="L42" s="31">
        <v>5033</v>
      </c>
      <c r="M42" s="31">
        <v>2.0264500000000001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375.2</v>
      </c>
      <c r="D43" s="36">
        <v>375.15000000000003</v>
      </c>
      <c r="E43" s="36">
        <v>372.30000000000007</v>
      </c>
      <c r="F43" s="36">
        <v>369.40000000000003</v>
      </c>
      <c r="G43" s="36">
        <v>366.55000000000007</v>
      </c>
      <c r="H43" s="36">
        <v>378.05000000000007</v>
      </c>
      <c r="I43" s="36">
        <v>380.90000000000009</v>
      </c>
      <c r="J43" s="36">
        <v>383.80000000000007</v>
      </c>
      <c r="K43" s="31">
        <v>378</v>
      </c>
      <c r="L43" s="31">
        <v>372.25</v>
      </c>
      <c r="M43" s="31">
        <v>12.7142</v>
      </c>
      <c r="N43" s="1"/>
      <c r="O43" s="1"/>
    </row>
    <row r="44" spans="1:15" ht="12.75" customHeight="1">
      <c r="A44" s="33">
        <v>34</v>
      </c>
      <c r="B44" s="53" t="s">
        <v>328</v>
      </c>
      <c r="C44" s="31">
        <v>293.2</v>
      </c>
      <c r="D44" s="36">
        <v>293.83333333333331</v>
      </c>
      <c r="E44" s="36">
        <v>290.86666666666662</v>
      </c>
      <c r="F44" s="36">
        <v>288.5333333333333</v>
      </c>
      <c r="G44" s="36">
        <v>285.56666666666661</v>
      </c>
      <c r="H44" s="36">
        <v>296.16666666666663</v>
      </c>
      <c r="I44" s="36">
        <v>299.13333333333333</v>
      </c>
      <c r="J44" s="36">
        <v>301.46666666666664</v>
      </c>
      <c r="K44" s="31">
        <v>296.8</v>
      </c>
      <c r="L44" s="31">
        <v>291.5</v>
      </c>
      <c r="M44" s="31">
        <v>3.08657</v>
      </c>
      <c r="N44" s="1"/>
      <c r="O44" s="1"/>
    </row>
    <row r="45" spans="1:15" ht="12.75" customHeight="1">
      <c r="A45" s="33">
        <v>35</v>
      </c>
      <c r="B45" s="53" t="s">
        <v>845</v>
      </c>
      <c r="C45" s="31">
        <v>628.35</v>
      </c>
      <c r="D45" s="36">
        <v>626.44999999999993</v>
      </c>
      <c r="E45" s="36">
        <v>609.89999999999986</v>
      </c>
      <c r="F45" s="36">
        <v>591.44999999999993</v>
      </c>
      <c r="G45" s="36">
        <v>574.89999999999986</v>
      </c>
      <c r="H45" s="36">
        <v>644.89999999999986</v>
      </c>
      <c r="I45" s="36">
        <v>661.44999999999982</v>
      </c>
      <c r="J45" s="36">
        <v>679.89999999999986</v>
      </c>
      <c r="K45" s="31">
        <v>643</v>
      </c>
      <c r="L45" s="31">
        <v>608</v>
      </c>
      <c r="M45" s="31">
        <v>14.476319999999999</v>
      </c>
      <c r="N45" s="1"/>
      <c r="O45" s="1"/>
    </row>
    <row r="46" spans="1:15" ht="12.75" customHeight="1">
      <c r="A46" s="33">
        <v>36</v>
      </c>
      <c r="B46" s="53" t="s">
        <v>329</v>
      </c>
      <c r="C46" s="31">
        <v>606.15</v>
      </c>
      <c r="D46" s="36">
        <v>606.38333333333333</v>
      </c>
      <c r="E46" s="36">
        <v>602.26666666666665</v>
      </c>
      <c r="F46" s="36">
        <v>598.38333333333333</v>
      </c>
      <c r="G46" s="36">
        <v>594.26666666666665</v>
      </c>
      <c r="H46" s="36">
        <v>610.26666666666665</v>
      </c>
      <c r="I46" s="36">
        <v>614.38333333333321</v>
      </c>
      <c r="J46" s="36">
        <v>618.26666666666665</v>
      </c>
      <c r="K46" s="31">
        <v>610.5</v>
      </c>
      <c r="L46" s="31">
        <v>602.5</v>
      </c>
      <c r="M46" s="31">
        <v>0.87736000000000003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173.6</v>
      </c>
      <c r="D47" s="36">
        <v>173.66666666666666</v>
      </c>
      <c r="E47" s="36">
        <v>172.13333333333333</v>
      </c>
      <c r="F47" s="36">
        <v>170.66666666666666</v>
      </c>
      <c r="G47" s="36">
        <v>169.13333333333333</v>
      </c>
      <c r="H47" s="36">
        <v>175.13333333333333</v>
      </c>
      <c r="I47" s="36">
        <v>176.66666666666669</v>
      </c>
      <c r="J47" s="36">
        <v>178.13333333333333</v>
      </c>
      <c r="K47" s="31">
        <v>175.2</v>
      </c>
      <c r="L47" s="31">
        <v>172.2</v>
      </c>
      <c r="M47" s="31">
        <v>85.60915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3151.5</v>
      </c>
      <c r="D48" s="36">
        <v>3152.15</v>
      </c>
      <c r="E48" s="36">
        <v>3139.4</v>
      </c>
      <c r="F48" s="36">
        <v>3127.3</v>
      </c>
      <c r="G48" s="36">
        <v>3114.55</v>
      </c>
      <c r="H48" s="36">
        <v>3164.25</v>
      </c>
      <c r="I48" s="36">
        <v>3177</v>
      </c>
      <c r="J48" s="36">
        <v>3189.1</v>
      </c>
      <c r="K48" s="31">
        <v>3164.9</v>
      </c>
      <c r="L48" s="31">
        <v>3140.05</v>
      </c>
      <c r="M48" s="31">
        <v>8.4736700000000003</v>
      </c>
      <c r="N48" s="1"/>
      <c r="O48" s="1"/>
    </row>
    <row r="49" spans="1:15" ht="12.75" customHeight="1">
      <c r="A49" s="33">
        <v>39</v>
      </c>
      <c r="B49" s="53" t="s">
        <v>330</v>
      </c>
      <c r="C49" s="31">
        <v>325.3</v>
      </c>
      <c r="D49" s="36">
        <v>324.38333333333338</v>
      </c>
      <c r="E49" s="36">
        <v>321.11666666666679</v>
      </c>
      <c r="F49" s="36">
        <v>316.93333333333339</v>
      </c>
      <c r="G49" s="36">
        <v>313.6666666666668</v>
      </c>
      <c r="H49" s="36">
        <v>328.56666666666678</v>
      </c>
      <c r="I49" s="36">
        <v>331.83333333333331</v>
      </c>
      <c r="J49" s="36">
        <v>336.01666666666677</v>
      </c>
      <c r="K49" s="31">
        <v>327.64999999999998</v>
      </c>
      <c r="L49" s="31">
        <v>320.2</v>
      </c>
      <c r="M49" s="31">
        <v>2.82334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1911.55</v>
      </c>
      <c r="D50" s="36">
        <v>1896.0333333333335</v>
      </c>
      <c r="E50" s="36">
        <v>1877.5666666666671</v>
      </c>
      <c r="F50" s="36">
        <v>1843.5833333333335</v>
      </c>
      <c r="G50" s="36">
        <v>1825.116666666667</v>
      </c>
      <c r="H50" s="36">
        <v>1930.0166666666671</v>
      </c>
      <c r="I50" s="36">
        <v>1948.4833333333338</v>
      </c>
      <c r="J50" s="36">
        <v>1982.4666666666672</v>
      </c>
      <c r="K50" s="31">
        <v>1914.5</v>
      </c>
      <c r="L50" s="31">
        <v>1862.05</v>
      </c>
      <c r="M50" s="31">
        <v>2.8575499999999998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6881.15</v>
      </c>
      <c r="D51" s="36">
        <v>6891.0333333333328</v>
      </c>
      <c r="E51" s="36">
        <v>6850.1166666666659</v>
      </c>
      <c r="F51" s="36">
        <v>6819.083333333333</v>
      </c>
      <c r="G51" s="36">
        <v>6778.1666666666661</v>
      </c>
      <c r="H51" s="36">
        <v>6922.0666666666657</v>
      </c>
      <c r="I51" s="36">
        <v>6962.9833333333336</v>
      </c>
      <c r="J51" s="36">
        <v>6994.0166666666655</v>
      </c>
      <c r="K51" s="31">
        <v>6931.95</v>
      </c>
      <c r="L51" s="31">
        <v>6860</v>
      </c>
      <c r="M51" s="31">
        <v>0.12562000000000001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715.2</v>
      </c>
      <c r="D52" s="36">
        <v>713.91666666666663</v>
      </c>
      <c r="E52" s="36">
        <v>710.0333333333333</v>
      </c>
      <c r="F52" s="36">
        <v>704.86666666666667</v>
      </c>
      <c r="G52" s="36">
        <v>700.98333333333335</v>
      </c>
      <c r="H52" s="36">
        <v>719.08333333333326</v>
      </c>
      <c r="I52" s="36">
        <v>722.9666666666667</v>
      </c>
      <c r="J52" s="36">
        <v>728.13333333333321</v>
      </c>
      <c r="K52" s="31">
        <v>717.8</v>
      </c>
      <c r="L52" s="31">
        <v>708.75</v>
      </c>
      <c r="M52" s="31">
        <v>5.2721799999999996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900.95</v>
      </c>
      <c r="D53" s="36">
        <v>905.88333333333333</v>
      </c>
      <c r="E53" s="36">
        <v>893.76666666666665</v>
      </c>
      <c r="F53" s="36">
        <v>886.58333333333337</v>
      </c>
      <c r="G53" s="36">
        <v>874.4666666666667</v>
      </c>
      <c r="H53" s="36">
        <v>913.06666666666661</v>
      </c>
      <c r="I53" s="36">
        <v>925.18333333333317</v>
      </c>
      <c r="J53" s="36">
        <v>932.36666666666656</v>
      </c>
      <c r="K53" s="31">
        <v>918</v>
      </c>
      <c r="L53" s="31">
        <v>898.7</v>
      </c>
      <c r="M53" s="31">
        <v>13.587429999999999</v>
      </c>
      <c r="N53" s="1"/>
      <c r="O53" s="1"/>
    </row>
    <row r="54" spans="1:15" ht="12.75" customHeight="1">
      <c r="A54" s="33">
        <v>44</v>
      </c>
      <c r="B54" s="53" t="s">
        <v>331</v>
      </c>
      <c r="C54" s="31">
        <v>438.2</v>
      </c>
      <c r="D54" s="36">
        <v>438.26666666666665</v>
      </c>
      <c r="E54" s="36">
        <v>433.73333333333329</v>
      </c>
      <c r="F54" s="36">
        <v>429.26666666666665</v>
      </c>
      <c r="G54" s="36">
        <v>424.73333333333329</v>
      </c>
      <c r="H54" s="36">
        <v>442.73333333333329</v>
      </c>
      <c r="I54" s="36">
        <v>447.26666666666659</v>
      </c>
      <c r="J54" s="36">
        <v>451.73333333333329</v>
      </c>
      <c r="K54" s="31">
        <v>442.8</v>
      </c>
      <c r="L54" s="31">
        <v>433.8</v>
      </c>
      <c r="M54" s="31">
        <v>1.0704199999999999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3793.8</v>
      </c>
      <c r="D55" s="36">
        <v>3799.7333333333336</v>
      </c>
      <c r="E55" s="36">
        <v>3769.6166666666672</v>
      </c>
      <c r="F55" s="36">
        <v>3745.4333333333338</v>
      </c>
      <c r="G55" s="36">
        <v>3715.3166666666675</v>
      </c>
      <c r="H55" s="36">
        <v>3823.916666666667</v>
      </c>
      <c r="I55" s="36">
        <v>3854.0333333333338</v>
      </c>
      <c r="J55" s="36">
        <v>3878.2166666666667</v>
      </c>
      <c r="K55" s="31">
        <v>3829.85</v>
      </c>
      <c r="L55" s="31">
        <v>3775.55</v>
      </c>
      <c r="M55" s="31">
        <v>2.84836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1012.25</v>
      </c>
      <c r="D56" s="36">
        <v>1007.9</v>
      </c>
      <c r="E56" s="36">
        <v>1000.8499999999999</v>
      </c>
      <c r="F56" s="36">
        <v>989.44999999999993</v>
      </c>
      <c r="G56" s="36">
        <v>982.39999999999986</v>
      </c>
      <c r="H56" s="36">
        <v>1019.3</v>
      </c>
      <c r="I56" s="36">
        <v>1026.3499999999999</v>
      </c>
      <c r="J56" s="36">
        <v>1037.75</v>
      </c>
      <c r="K56" s="31">
        <v>1014.95</v>
      </c>
      <c r="L56" s="31">
        <v>996.5</v>
      </c>
      <c r="M56" s="31">
        <v>57.284990000000001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5037.5</v>
      </c>
      <c r="D57" s="36">
        <v>5034.5666666666666</v>
      </c>
      <c r="E57" s="36">
        <v>5005.1333333333332</v>
      </c>
      <c r="F57" s="36">
        <v>4972.7666666666664</v>
      </c>
      <c r="G57" s="36">
        <v>4943.333333333333</v>
      </c>
      <c r="H57" s="36">
        <v>5066.9333333333334</v>
      </c>
      <c r="I57" s="36">
        <v>5096.3666666666659</v>
      </c>
      <c r="J57" s="36">
        <v>5128.7333333333336</v>
      </c>
      <c r="K57" s="31">
        <v>5064</v>
      </c>
      <c r="L57" s="31">
        <v>5002.2</v>
      </c>
      <c r="M57" s="31">
        <v>3.0750199999999999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8083.6</v>
      </c>
      <c r="D58" s="36">
        <v>8079.8666666666659</v>
      </c>
      <c r="E58" s="36">
        <v>8024.7333333333318</v>
      </c>
      <c r="F58" s="36">
        <v>7965.8666666666659</v>
      </c>
      <c r="G58" s="36">
        <v>7910.7333333333318</v>
      </c>
      <c r="H58" s="36">
        <v>8138.7333333333318</v>
      </c>
      <c r="I58" s="36">
        <v>8193.866666666665</v>
      </c>
      <c r="J58" s="36">
        <v>8252.7333333333318</v>
      </c>
      <c r="K58" s="31">
        <v>8135</v>
      </c>
      <c r="L58" s="31">
        <v>8021</v>
      </c>
      <c r="M58" s="31">
        <v>9.6502400000000002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1633.1</v>
      </c>
      <c r="D59" s="36">
        <v>1631.3500000000001</v>
      </c>
      <c r="E59" s="36">
        <v>1618.7500000000002</v>
      </c>
      <c r="F59" s="36">
        <v>1604.4</v>
      </c>
      <c r="G59" s="36">
        <v>1591.8000000000002</v>
      </c>
      <c r="H59" s="36">
        <v>1645.7000000000003</v>
      </c>
      <c r="I59" s="36">
        <v>1658.3000000000002</v>
      </c>
      <c r="J59" s="36">
        <v>1672.6500000000003</v>
      </c>
      <c r="K59" s="31">
        <v>1643.95</v>
      </c>
      <c r="L59" s="31">
        <v>1617</v>
      </c>
      <c r="M59" s="31">
        <v>14.536530000000001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6821.4</v>
      </c>
      <c r="D60" s="36">
        <v>6833.1166666666659</v>
      </c>
      <c r="E60" s="36">
        <v>6774.2333333333318</v>
      </c>
      <c r="F60" s="36">
        <v>6727.0666666666657</v>
      </c>
      <c r="G60" s="36">
        <v>6668.1833333333316</v>
      </c>
      <c r="H60" s="36">
        <v>6880.2833333333319</v>
      </c>
      <c r="I60" s="36">
        <v>6939.1666666666652</v>
      </c>
      <c r="J60" s="36">
        <v>6986.3333333333321</v>
      </c>
      <c r="K60" s="31">
        <v>6892</v>
      </c>
      <c r="L60" s="31">
        <v>6785.95</v>
      </c>
      <c r="M60" s="31">
        <v>0.17024</v>
      </c>
      <c r="N60" s="1"/>
      <c r="O60" s="1"/>
    </row>
    <row r="61" spans="1:15" ht="12.75" customHeight="1">
      <c r="A61" s="33">
        <v>51</v>
      </c>
      <c r="B61" s="53" t="s">
        <v>335</v>
      </c>
      <c r="C61" s="31">
        <v>2211.65</v>
      </c>
      <c r="D61" s="36">
        <v>2203.25</v>
      </c>
      <c r="E61" s="36">
        <v>2191.5</v>
      </c>
      <c r="F61" s="36">
        <v>2171.35</v>
      </c>
      <c r="G61" s="36">
        <v>2159.6</v>
      </c>
      <c r="H61" s="36">
        <v>2223.4</v>
      </c>
      <c r="I61" s="36">
        <v>2235.15</v>
      </c>
      <c r="J61" s="36">
        <v>2255.3000000000002</v>
      </c>
      <c r="K61" s="31">
        <v>2215</v>
      </c>
      <c r="L61" s="31">
        <v>2183.1</v>
      </c>
      <c r="M61" s="31">
        <v>0.35776000000000002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2566.65</v>
      </c>
      <c r="D62" s="36">
        <v>2562.2000000000003</v>
      </c>
      <c r="E62" s="36">
        <v>2544.4500000000007</v>
      </c>
      <c r="F62" s="36">
        <v>2522.2500000000005</v>
      </c>
      <c r="G62" s="36">
        <v>2504.5000000000009</v>
      </c>
      <c r="H62" s="36">
        <v>2584.4000000000005</v>
      </c>
      <c r="I62" s="36">
        <v>2602.1499999999996</v>
      </c>
      <c r="J62" s="36">
        <v>2624.3500000000004</v>
      </c>
      <c r="K62" s="31">
        <v>2579.9499999999998</v>
      </c>
      <c r="L62" s="31">
        <v>2540</v>
      </c>
      <c r="M62" s="31">
        <v>1.7049300000000001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424.85</v>
      </c>
      <c r="D63" s="36">
        <v>426.23333333333335</v>
      </c>
      <c r="E63" s="36">
        <v>422.7166666666667</v>
      </c>
      <c r="F63" s="36">
        <v>420.58333333333337</v>
      </c>
      <c r="G63" s="36">
        <v>417.06666666666672</v>
      </c>
      <c r="H63" s="36">
        <v>428.36666666666667</v>
      </c>
      <c r="I63" s="36">
        <v>431.88333333333333</v>
      </c>
      <c r="J63" s="36">
        <v>434.01666666666665</v>
      </c>
      <c r="K63" s="31">
        <v>429.75</v>
      </c>
      <c r="L63" s="31">
        <v>424.1</v>
      </c>
      <c r="M63" s="31">
        <v>13.63818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251.95</v>
      </c>
      <c r="D64" s="36">
        <v>250.43333333333331</v>
      </c>
      <c r="E64" s="36">
        <v>248.51666666666662</v>
      </c>
      <c r="F64" s="36">
        <v>245.08333333333331</v>
      </c>
      <c r="G64" s="36">
        <v>243.16666666666663</v>
      </c>
      <c r="H64" s="36">
        <v>253.86666666666662</v>
      </c>
      <c r="I64" s="36">
        <v>255.7833333333333</v>
      </c>
      <c r="J64" s="36">
        <v>259.21666666666658</v>
      </c>
      <c r="K64" s="31">
        <v>252.35</v>
      </c>
      <c r="L64" s="31">
        <v>247</v>
      </c>
      <c r="M64" s="31">
        <v>53.554879999999997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214.3</v>
      </c>
      <c r="D65" s="36">
        <v>213.58333333333334</v>
      </c>
      <c r="E65" s="36">
        <v>212.61666666666667</v>
      </c>
      <c r="F65" s="36">
        <v>210.93333333333334</v>
      </c>
      <c r="G65" s="36">
        <v>209.96666666666667</v>
      </c>
      <c r="H65" s="36">
        <v>215.26666666666668</v>
      </c>
      <c r="I65" s="36">
        <v>216.23333333333332</v>
      </c>
      <c r="J65" s="36">
        <v>217.91666666666669</v>
      </c>
      <c r="K65" s="31">
        <v>214.55</v>
      </c>
      <c r="L65" s="31">
        <v>211.9</v>
      </c>
      <c r="M65" s="31">
        <v>123.58739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107.3</v>
      </c>
      <c r="D66" s="36">
        <v>106.43333333333334</v>
      </c>
      <c r="E66" s="36">
        <v>105.16666666666667</v>
      </c>
      <c r="F66" s="36">
        <v>103.03333333333333</v>
      </c>
      <c r="G66" s="36">
        <v>101.76666666666667</v>
      </c>
      <c r="H66" s="36">
        <v>108.56666666666668</v>
      </c>
      <c r="I66" s="36">
        <v>109.83333333333333</v>
      </c>
      <c r="J66" s="36">
        <v>111.96666666666668</v>
      </c>
      <c r="K66" s="31">
        <v>107.7</v>
      </c>
      <c r="L66" s="31">
        <v>104.3</v>
      </c>
      <c r="M66" s="31">
        <v>98.134280000000004</v>
      </c>
      <c r="N66" s="1"/>
      <c r="O66" s="1"/>
    </row>
    <row r="67" spans="1:15" ht="12.75" customHeight="1">
      <c r="A67" s="33">
        <v>57</v>
      </c>
      <c r="B67" s="53" t="s">
        <v>336</v>
      </c>
      <c r="C67" s="31">
        <v>47.15</v>
      </c>
      <c r="D67" s="36">
        <v>46.766666666666673</v>
      </c>
      <c r="E67" s="36">
        <v>46.183333333333344</v>
      </c>
      <c r="F67" s="36">
        <v>45.216666666666669</v>
      </c>
      <c r="G67" s="36">
        <v>44.63333333333334</v>
      </c>
      <c r="H67" s="36">
        <v>47.733333333333348</v>
      </c>
      <c r="I67" s="36">
        <v>48.316666666666677</v>
      </c>
      <c r="J67" s="36">
        <v>49.283333333333353</v>
      </c>
      <c r="K67" s="31">
        <v>47.35</v>
      </c>
      <c r="L67" s="31">
        <v>45.8</v>
      </c>
      <c r="M67" s="31">
        <v>347.14888000000002</v>
      </c>
      <c r="N67" s="1"/>
      <c r="O67" s="1"/>
    </row>
    <row r="68" spans="1:15" ht="12.75" customHeight="1">
      <c r="A68" s="33">
        <v>58</v>
      </c>
      <c r="B68" s="53" t="s">
        <v>332</v>
      </c>
      <c r="C68" s="31">
        <v>2544.25</v>
      </c>
      <c r="D68" s="36">
        <v>2534.7833333333333</v>
      </c>
      <c r="E68" s="36">
        <v>2514.5666666666666</v>
      </c>
      <c r="F68" s="36">
        <v>2484.8833333333332</v>
      </c>
      <c r="G68" s="36">
        <v>2464.6666666666665</v>
      </c>
      <c r="H68" s="36">
        <v>2564.4666666666667</v>
      </c>
      <c r="I68" s="36">
        <v>2584.6833333333329</v>
      </c>
      <c r="J68" s="36">
        <v>2614.3666666666668</v>
      </c>
      <c r="K68" s="31">
        <v>2555</v>
      </c>
      <c r="L68" s="31">
        <v>2505.1</v>
      </c>
      <c r="M68" s="31">
        <v>8.6660000000000001E-2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1644.75</v>
      </c>
      <c r="D69" s="36">
        <v>1637.3666666666668</v>
      </c>
      <c r="E69" s="36">
        <v>1627.7333333333336</v>
      </c>
      <c r="F69" s="36">
        <v>1610.7166666666667</v>
      </c>
      <c r="G69" s="36">
        <v>1601.0833333333335</v>
      </c>
      <c r="H69" s="36">
        <v>1654.3833333333337</v>
      </c>
      <c r="I69" s="36">
        <v>1664.0166666666669</v>
      </c>
      <c r="J69" s="36">
        <v>1681.0333333333338</v>
      </c>
      <c r="K69" s="31">
        <v>1647</v>
      </c>
      <c r="L69" s="31">
        <v>1620.35</v>
      </c>
      <c r="M69" s="31">
        <v>1.4175500000000001</v>
      </c>
      <c r="N69" s="1"/>
      <c r="O69" s="1"/>
    </row>
    <row r="70" spans="1:15" ht="12.75" customHeight="1">
      <c r="A70" s="33">
        <v>60</v>
      </c>
      <c r="B70" s="53" t="s">
        <v>337</v>
      </c>
      <c r="C70" s="31">
        <v>5330</v>
      </c>
      <c r="D70" s="36">
        <v>5336.833333333333</v>
      </c>
      <c r="E70" s="36">
        <v>5265.7666666666664</v>
      </c>
      <c r="F70" s="36">
        <v>5201.5333333333338</v>
      </c>
      <c r="G70" s="36">
        <v>5130.4666666666672</v>
      </c>
      <c r="H70" s="36">
        <v>5401.0666666666657</v>
      </c>
      <c r="I70" s="36">
        <v>5472.1333333333332</v>
      </c>
      <c r="J70" s="36">
        <v>5536.366666666665</v>
      </c>
      <c r="K70" s="31">
        <v>5407.9</v>
      </c>
      <c r="L70" s="31">
        <v>5272.6</v>
      </c>
      <c r="M70" s="31">
        <v>7.918E-2</v>
      </c>
      <c r="N70" s="1"/>
      <c r="O70" s="1"/>
    </row>
    <row r="71" spans="1:15" ht="12.75" customHeight="1">
      <c r="A71" s="33">
        <v>61</v>
      </c>
      <c r="B71" s="53" t="s">
        <v>333</v>
      </c>
      <c r="C71" s="31">
        <v>2335.15</v>
      </c>
      <c r="D71" s="36">
        <v>2325.4833333333336</v>
      </c>
      <c r="E71" s="36">
        <v>2305.0166666666673</v>
      </c>
      <c r="F71" s="36">
        <v>2274.8833333333337</v>
      </c>
      <c r="G71" s="36">
        <v>2254.4166666666674</v>
      </c>
      <c r="H71" s="36">
        <v>2355.6166666666672</v>
      </c>
      <c r="I71" s="36">
        <v>2376.0833333333335</v>
      </c>
      <c r="J71" s="36">
        <v>2406.2166666666672</v>
      </c>
      <c r="K71" s="31">
        <v>2345.9499999999998</v>
      </c>
      <c r="L71" s="31">
        <v>2295.35</v>
      </c>
      <c r="M71" s="31">
        <v>1.3904399999999999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561.79999999999995</v>
      </c>
      <c r="D72" s="36">
        <v>562.83333333333337</v>
      </c>
      <c r="E72" s="36">
        <v>557.9666666666667</v>
      </c>
      <c r="F72" s="36">
        <v>554.13333333333333</v>
      </c>
      <c r="G72" s="36">
        <v>549.26666666666665</v>
      </c>
      <c r="H72" s="36">
        <v>566.66666666666674</v>
      </c>
      <c r="I72" s="36">
        <v>571.5333333333333</v>
      </c>
      <c r="J72" s="36">
        <v>575.36666666666679</v>
      </c>
      <c r="K72" s="31">
        <v>567.70000000000005</v>
      </c>
      <c r="L72" s="31">
        <v>559</v>
      </c>
      <c r="M72" s="31">
        <v>4.9356499999999999</v>
      </c>
      <c r="N72" s="1"/>
      <c r="O72" s="1"/>
    </row>
    <row r="73" spans="1:15" ht="12.75" customHeight="1">
      <c r="A73" s="33">
        <v>63</v>
      </c>
      <c r="B73" s="53" t="s">
        <v>338</v>
      </c>
      <c r="C73" s="31">
        <v>1030.3</v>
      </c>
      <c r="D73" s="36">
        <v>1027.0333333333333</v>
      </c>
      <c r="E73" s="36">
        <v>1018.2666666666667</v>
      </c>
      <c r="F73" s="36">
        <v>1006.2333333333333</v>
      </c>
      <c r="G73" s="36">
        <v>997.4666666666667</v>
      </c>
      <c r="H73" s="36">
        <v>1039.0666666666666</v>
      </c>
      <c r="I73" s="36">
        <v>1047.833333333333</v>
      </c>
      <c r="J73" s="36">
        <v>1059.8666666666666</v>
      </c>
      <c r="K73" s="31">
        <v>1035.8</v>
      </c>
      <c r="L73" s="31">
        <v>1015</v>
      </c>
      <c r="M73" s="31">
        <v>8.3894099999999998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139.94999999999999</v>
      </c>
      <c r="D74" s="36">
        <v>139.15</v>
      </c>
      <c r="E74" s="36">
        <v>137.30000000000001</v>
      </c>
      <c r="F74" s="36">
        <v>134.65</v>
      </c>
      <c r="G74" s="36">
        <v>132.80000000000001</v>
      </c>
      <c r="H74" s="36">
        <v>141.80000000000001</v>
      </c>
      <c r="I74" s="36">
        <v>143.64999999999998</v>
      </c>
      <c r="J74" s="36">
        <v>146.30000000000001</v>
      </c>
      <c r="K74" s="31">
        <v>141</v>
      </c>
      <c r="L74" s="31">
        <v>136.5</v>
      </c>
      <c r="M74" s="31">
        <v>155.93722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1109.3499999999999</v>
      </c>
      <c r="D75" s="36">
        <v>1104.2833333333333</v>
      </c>
      <c r="E75" s="36">
        <v>1092.6666666666665</v>
      </c>
      <c r="F75" s="36">
        <v>1075.9833333333331</v>
      </c>
      <c r="G75" s="36">
        <v>1064.3666666666663</v>
      </c>
      <c r="H75" s="36">
        <v>1120.9666666666667</v>
      </c>
      <c r="I75" s="36">
        <v>1132.5833333333335</v>
      </c>
      <c r="J75" s="36">
        <v>1149.2666666666669</v>
      </c>
      <c r="K75" s="31">
        <v>1115.9000000000001</v>
      </c>
      <c r="L75" s="31">
        <v>1087.5999999999999</v>
      </c>
      <c r="M75" s="31">
        <v>12.68718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131.19999999999999</v>
      </c>
      <c r="D76" s="36">
        <v>129.88333333333333</v>
      </c>
      <c r="E76" s="36">
        <v>128.31666666666666</v>
      </c>
      <c r="F76" s="36">
        <v>125.43333333333334</v>
      </c>
      <c r="G76" s="36">
        <v>123.86666666666667</v>
      </c>
      <c r="H76" s="36">
        <v>132.76666666666665</v>
      </c>
      <c r="I76" s="36">
        <v>134.33333333333331</v>
      </c>
      <c r="J76" s="36">
        <v>137.21666666666664</v>
      </c>
      <c r="K76" s="31">
        <v>131.44999999999999</v>
      </c>
      <c r="L76" s="31">
        <v>127</v>
      </c>
      <c r="M76" s="31">
        <v>230.73502999999999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340.4</v>
      </c>
      <c r="D77" s="36">
        <v>340.73333333333335</v>
      </c>
      <c r="E77" s="36">
        <v>338.86666666666667</v>
      </c>
      <c r="F77" s="36">
        <v>337.33333333333331</v>
      </c>
      <c r="G77" s="36">
        <v>335.46666666666664</v>
      </c>
      <c r="H77" s="36">
        <v>342.26666666666671</v>
      </c>
      <c r="I77" s="36">
        <v>344.13333333333338</v>
      </c>
      <c r="J77" s="36">
        <v>345.66666666666674</v>
      </c>
      <c r="K77" s="31">
        <v>342.6</v>
      </c>
      <c r="L77" s="31">
        <v>339.2</v>
      </c>
      <c r="M77" s="31">
        <v>17.864889999999999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948.35</v>
      </c>
      <c r="D78" s="36">
        <v>941.15</v>
      </c>
      <c r="E78" s="36">
        <v>928.25</v>
      </c>
      <c r="F78" s="36">
        <v>908.15</v>
      </c>
      <c r="G78" s="36">
        <v>895.25</v>
      </c>
      <c r="H78" s="36">
        <v>961.25</v>
      </c>
      <c r="I78" s="36">
        <v>974.14999999999986</v>
      </c>
      <c r="J78" s="36">
        <v>994.25</v>
      </c>
      <c r="K78" s="31">
        <v>954.05</v>
      </c>
      <c r="L78" s="31">
        <v>921.05</v>
      </c>
      <c r="M78" s="31">
        <v>78.978750000000005</v>
      </c>
      <c r="N78" s="1"/>
      <c r="O78" s="1"/>
    </row>
    <row r="79" spans="1:15" ht="12.75" customHeight="1">
      <c r="A79" s="33">
        <v>69</v>
      </c>
      <c r="B79" s="53" t="s">
        <v>847</v>
      </c>
      <c r="C79" s="31">
        <v>470.65</v>
      </c>
      <c r="D79" s="36">
        <v>472.40000000000003</v>
      </c>
      <c r="E79" s="36">
        <v>468.20000000000005</v>
      </c>
      <c r="F79" s="36">
        <v>465.75</v>
      </c>
      <c r="G79" s="36">
        <v>461.55</v>
      </c>
      <c r="H79" s="36">
        <v>474.85000000000008</v>
      </c>
      <c r="I79" s="36">
        <v>479.05</v>
      </c>
      <c r="J79" s="36">
        <v>481.50000000000011</v>
      </c>
      <c r="K79" s="31">
        <v>476.6</v>
      </c>
      <c r="L79" s="31">
        <v>469.95</v>
      </c>
      <c r="M79" s="31">
        <v>1.2500800000000001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257.89999999999998</v>
      </c>
      <c r="D80" s="36">
        <v>258.41666666666663</v>
      </c>
      <c r="E80" s="36">
        <v>255.13333333333327</v>
      </c>
      <c r="F80" s="36">
        <v>252.36666666666665</v>
      </c>
      <c r="G80" s="36">
        <v>249.08333333333329</v>
      </c>
      <c r="H80" s="36">
        <v>261.18333333333328</v>
      </c>
      <c r="I80" s="36">
        <v>264.46666666666658</v>
      </c>
      <c r="J80" s="36">
        <v>267.23333333333323</v>
      </c>
      <c r="K80" s="31">
        <v>261.7</v>
      </c>
      <c r="L80" s="31">
        <v>255.65</v>
      </c>
      <c r="M80" s="31">
        <v>26.829989999999999</v>
      </c>
      <c r="N80" s="1"/>
      <c r="O80" s="1"/>
    </row>
    <row r="81" spans="1:15" ht="12.75" customHeight="1">
      <c r="A81" s="33">
        <v>71</v>
      </c>
      <c r="B81" s="53" t="s">
        <v>339</v>
      </c>
      <c r="C81" s="31">
        <v>1257.95</v>
      </c>
      <c r="D81" s="36">
        <v>1257.3166666666666</v>
      </c>
      <c r="E81" s="36">
        <v>1245.6333333333332</v>
      </c>
      <c r="F81" s="36">
        <v>1233.3166666666666</v>
      </c>
      <c r="G81" s="36">
        <v>1221.6333333333332</v>
      </c>
      <c r="H81" s="36">
        <v>1269.6333333333332</v>
      </c>
      <c r="I81" s="36">
        <v>1281.3166666666666</v>
      </c>
      <c r="J81" s="36">
        <v>1293.6333333333332</v>
      </c>
      <c r="K81" s="31">
        <v>1269</v>
      </c>
      <c r="L81" s="31">
        <v>1245</v>
      </c>
      <c r="M81" s="31">
        <v>0.32519999999999999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539.1</v>
      </c>
      <c r="D82" s="36">
        <v>532.81666666666672</v>
      </c>
      <c r="E82" s="36">
        <v>521.93333333333339</v>
      </c>
      <c r="F82" s="36">
        <v>504.76666666666665</v>
      </c>
      <c r="G82" s="36">
        <v>493.88333333333333</v>
      </c>
      <c r="H82" s="36">
        <v>549.98333333333346</v>
      </c>
      <c r="I82" s="36">
        <v>560.8666666666669</v>
      </c>
      <c r="J82" s="36">
        <v>578.03333333333353</v>
      </c>
      <c r="K82" s="31">
        <v>543.70000000000005</v>
      </c>
      <c r="L82" s="31">
        <v>515.65</v>
      </c>
      <c r="M82" s="31">
        <v>64.621690000000001</v>
      </c>
      <c r="N82" s="1"/>
      <c r="O82" s="1"/>
    </row>
    <row r="83" spans="1:15" ht="12.75" customHeight="1">
      <c r="A83" s="33">
        <v>73</v>
      </c>
      <c r="B83" s="53" t="s">
        <v>848</v>
      </c>
      <c r="C83" s="31">
        <v>245.25</v>
      </c>
      <c r="D83" s="36">
        <v>244.95000000000002</v>
      </c>
      <c r="E83" s="36">
        <v>242.40000000000003</v>
      </c>
      <c r="F83" s="36">
        <v>239.55</v>
      </c>
      <c r="G83" s="36">
        <v>237.00000000000003</v>
      </c>
      <c r="H83" s="36">
        <v>247.80000000000004</v>
      </c>
      <c r="I83" s="36">
        <v>250.35000000000005</v>
      </c>
      <c r="J83" s="36">
        <v>253.20000000000005</v>
      </c>
      <c r="K83" s="31">
        <v>247.5</v>
      </c>
      <c r="L83" s="31">
        <v>242.1</v>
      </c>
      <c r="M83" s="31">
        <v>28.89245</v>
      </c>
      <c r="N83" s="1"/>
      <c r="O83" s="1"/>
    </row>
    <row r="84" spans="1:15" ht="12.75" customHeight="1">
      <c r="A84" s="33">
        <v>74</v>
      </c>
      <c r="B84" s="53" t="s">
        <v>340</v>
      </c>
      <c r="C84" s="31">
        <v>6712.4</v>
      </c>
      <c r="D84" s="36">
        <v>6694.8166666666657</v>
      </c>
      <c r="E84" s="36">
        <v>6639.7333333333318</v>
      </c>
      <c r="F84" s="36">
        <v>6567.0666666666657</v>
      </c>
      <c r="G84" s="36">
        <v>6511.9833333333318</v>
      </c>
      <c r="H84" s="36">
        <v>6767.4833333333318</v>
      </c>
      <c r="I84" s="36">
        <v>6822.5666666666657</v>
      </c>
      <c r="J84" s="36">
        <v>6895.2333333333318</v>
      </c>
      <c r="K84" s="31">
        <v>6749.9</v>
      </c>
      <c r="L84" s="31">
        <v>6622.15</v>
      </c>
      <c r="M84" s="31">
        <v>0.66313</v>
      </c>
      <c r="N84" s="1"/>
      <c r="O84" s="1"/>
    </row>
    <row r="85" spans="1:15" ht="12.75" customHeight="1">
      <c r="A85" s="33">
        <v>75</v>
      </c>
      <c r="B85" s="53" t="s">
        <v>341</v>
      </c>
      <c r="C85" s="31">
        <v>865.55</v>
      </c>
      <c r="D85" s="36">
        <v>868.01666666666677</v>
      </c>
      <c r="E85" s="36">
        <v>861.23333333333358</v>
      </c>
      <c r="F85" s="36">
        <v>856.91666666666686</v>
      </c>
      <c r="G85" s="36">
        <v>850.13333333333367</v>
      </c>
      <c r="H85" s="36">
        <v>872.33333333333348</v>
      </c>
      <c r="I85" s="36">
        <v>879.11666666666656</v>
      </c>
      <c r="J85" s="36">
        <v>883.43333333333339</v>
      </c>
      <c r="K85" s="31">
        <v>874.8</v>
      </c>
      <c r="L85" s="31">
        <v>863.7</v>
      </c>
      <c r="M85" s="31">
        <v>3.4176899999999999</v>
      </c>
      <c r="N85" s="1"/>
      <c r="O85" s="1"/>
    </row>
    <row r="86" spans="1:15" ht="12.75" customHeight="1">
      <c r="A86" s="33">
        <v>76</v>
      </c>
      <c r="B86" s="53" t="s">
        <v>342</v>
      </c>
      <c r="C86" s="31">
        <v>1240.6500000000001</v>
      </c>
      <c r="D86" s="36">
        <v>1246.8999999999999</v>
      </c>
      <c r="E86" s="36">
        <v>1231.7999999999997</v>
      </c>
      <c r="F86" s="36">
        <v>1222.9499999999998</v>
      </c>
      <c r="G86" s="36">
        <v>1207.8499999999997</v>
      </c>
      <c r="H86" s="36">
        <v>1255.7499999999998</v>
      </c>
      <c r="I86" s="36">
        <v>1270.8499999999997</v>
      </c>
      <c r="J86" s="36">
        <v>1279.6999999999998</v>
      </c>
      <c r="K86" s="31">
        <v>1262</v>
      </c>
      <c r="L86" s="31">
        <v>1238.05</v>
      </c>
      <c r="M86" s="31">
        <v>0.64968000000000004</v>
      </c>
      <c r="N86" s="1"/>
      <c r="O86" s="1"/>
    </row>
    <row r="87" spans="1:15" ht="12.75" customHeight="1">
      <c r="A87" s="33">
        <v>77</v>
      </c>
      <c r="B87" s="53" t="s">
        <v>343</v>
      </c>
      <c r="C87" s="31">
        <v>420.35</v>
      </c>
      <c r="D87" s="36">
        <v>421.13333333333338</v>
      </c>
      <c r="E87" s="36">
        <v>417.51666666666677</v>
      </c>
      <c r="F87" s="36">
        <v>414.68333333333339</v>
      </c>
      <c r="G87" s="36">
        <v>411.06666666666678</v>
      </c>
      <c r="H87" s="36">
        <v>423.96666666666675</v>
      </c>
      <c r="I87" s="36">
        <v>427.58333333333343</v>
      </c>
      <c r="J87" s="36">
        <v>430.41666666666674</v>
      </c>
      <c r="K87" s="31">
        <v>424.75</v>
      </c>
      <c r="L87" s="31">
        <v>418.3</v>
      </c>
      <c r="M87" s="31">
        <v>1.36158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19717.75</v>
      </c>
      <c r="D88" s="36">
        <v>19565.2</v>
      </c>
      <c r="E88" s="36">
        <v>19357.7</v>
      </c>
      <c r="F88" s="36">
        <v>18997.650000000001</v>
      </c>
      <c r="G88" s="36">
        <v>18790.150000000001</v>
      </c>
      <c r="H88" s="36">
        <v>19925.25</v>
      </c>
      <c r="I88" s="36">
        <v>20132.75</v>
      </c>
      <c r="J88" s="36">
        <v>20492.8</v>
      </c>
      <c r="K88" s="31">
        <v>19772.7</v>
      </c>
      <c r="L88" s="31">
        <v>19205.150000000001</v>
      </c>
      <c r="M88" s="31">
        <v>0.26329000000000002</v>
      </c>
      <c r="N88" s="1"/>
      <c r="O88" s="1"/>
    </row>
    <row r="89" spans="1:15" ht="12.75" customHeight="1">
      <c r="A89" s="33">
        <v>79</v>
      </c>
      <c r="B89" s="53" t="s">
        <v>344</v>
      </c>
      <c r="C89" s="31">
        <v>607.35</v>
      </c>
      <c r="D89" s="36">
        <v>609.83333333333337</v>
      </c>
      <c r="E89" s="36">
        <v>591.86666666666679</v>
      </c>
      <c r="F89" s="36">
        <v>576.38333333333344</v>
      </c>
      <c r="G89" s="36">
        <v>558.41666666666686</v>
      </c>
      <c r="H89" s="36">
        <v>625.31666666666672</v>
      </c>
      <c r="I89" s="36">
        <v>643.28333333333319</v>
      </c>
      <c r="J89" s="36">
        <v>658.76666666666665</v>
      </c>
      <c r="K89" s="31">
        <v>627.79999999999995</v>
      </c>
      <c r="L89" s="31">
        <v>594.35</v>
      </c>
      <c r="M89" s="31">
        <v>4.9878</v>
      </c>
      <c r="N89" s="1"/>
      <c r="O89" s="1"/>
    </row>
    <row r="90" spans="1:15" ht="12.75" customHeight="1">
      <c r="A90" s="33">
        <v>80</v>
      </c>
      <c r="B90" s="53" t="s">
        <v>345</v>
      </c>
      <c r="C90" s="31">
        <v>16.899999999999999</v>
      </c>
      <c r="D90" s="36">
        <v>16.966666666666665</v>
      </c>
      <c r="E90" s="36">
        <v>16.233333333333331</v>
      </c>
      <c r="F90" s="36">
        <v>15.566666666666666</v>
      </c>
      <c r="G90" s="36">
        <v>14.833333333333332</v>
      </c>
      <c r="H90" s="36">
        <v>17.633333333333329</v>
      </c>
      <c r="I90" s="36">
        <v>18.366666666666664</v>
      </c>
      <c r="J90" s="36">
        <v>19.033333333333328</v>
      </c>
      <c r="K90" s="31">
        <v>17.7</v>
      </c>
      <c r="L90" s="31">
        <v>16.3</v>
      </c>
      <c r="M90" s="31">
        <v>147.00227000000001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4529.95</v>
      </c>
      <c r="D91" s="36">
        <v>4524.9666666666662</v>
      </c>
      <c r="E91" s="36">
        <v>4507.9833333333327</v>
      </c>
      <c r="F91" s="36">
        <v>4486.0166666666664</v>
      </c>
      <c r="G91" s="36">
        <v>4469.0333333333328</v>
      </c>
      <c r="H91" s="36">
        <v>4546.9333333333325</v>
      </c>
      <c r="I91" s="36">
        <v>4563.9166666666661</v>
      </c>
      <c r="J91" s="36">
        <v>4585.8833333333323</v>
      </c>
      <c r="K91" s="31">
        <v>4541.95</v>
      </c>
      <c r="L91" s="31">
        <v>4503</v>
      </c>
      <c r="M91" s="31">
        <v>2.2275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1434.4</v>
      </c>
      <c r="D92" s="36">
        <v>1437.1333333333332</v>
      </c>
      <c r="E92" s="36">
        <v>1402.2666666666664</v>
      </c>
      <c r="F92" s="36">
        <v>1370.1333333333332</v>
      </c>
      <c r="G92" s="36">
        <v>1335.2666666666664</v>
      </c>
      <c r="H92" s="36">
        <v>1469.2666666666664</v>
      </c>
      <c r="I92" s="36">
        <v>1504.1333333333332</v>
      </c>
      <c r="J92" s="36">
        <v>1536.2666666666664</v>
      </c>
      <c r="K92" s="31">
        <v>1472</v>
      </c>
      <c r="L92" s="31">
        <v>1405</v>
      </c>
      <c r="M92" s="31">
        <v>26.82471</v>
      </c>
      <c r="N92" s="1"/>
      <c r="O92" s="1"/>
    </row>
    <row r="93" spans="1:15" ht="12.75" customHeight="1">
      <c r="A93" s="33">
        <v>83</v>
      </c>
      <c r="B93" s="53" t="s">
        <v>346</v>
      </c>
      <c r="C93" s="31">
        <v>2105.4499999999998</v>
      </c>
      <c r="D93" s="36">
        <v>2129.9666666666667</v>
      </c>
      <c r="E93" s="36">
        <v>2039.9333333333334</v>
      </c>
      <c r="F93" s="36">
        <v>1974.4166666666665</v>
      </c>
      <c r="G93" s="36">
        <v>1884.3833333333332</v>
      </c>
      <c r="H93" s="36">
        <v>2195.4833333333336</v>
      </c>
      <c r="I93" s="36">
        <v>2285.5166666666673</v>
      </c>
      <c r="J93" s="36">
        <v>2351.0333333333338</v>
      </c>
      <c r="K93" s="31">
        <v>2220</v>
      </c>
      <c r="L93" s="31">
        <v>2064.4499999999998</v>
      </c>
      <c r="M93" s="31">
        <v>4.3515499999999996</v>
      </c>
      <c r="N93" s="1"/>
      <c r="O93" s="1"/>
    </row>
    <row r="94" spans="1:15" ht="12.75" customHeight="1">
      <c r="A94" s="33">
        <v>84</v>
      </c>
      <c r="B94" s="53" t="s">
        <v>352</v>
      </c>
      <c r="C94" s="31">
        <v>288.45</v>
      </c>
      <c r="D94" s="36">
        <v>287.45</v>
      </c>
      <c r="E94" s="36">
        <v>285.29999999999995</v>
      </c>
      <c r="F94" s="36">
        <v>282.14999999999998</v>
      </c>
      <c r="G94" s="36">
        <v>279.99999999999994</v>
      </c>
      <c r="H94" s="36">
        <v>290.59999999999997</v>
      </c>
      <c r="I94" s="36">
        <v>292.74999999999994</v>
      </c>
      <c r="J94" s="36">
        <v>295.89999999999998</v>
      </c>
      <c r="K94" s="31">
        <v>289.60000000000002</v>
      </c>
      <c r="L94" s="31">
        <v>284.3</v>
      </c>
      <c r="M94" s="31">
        <v>6.5509500000000003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758.9</v>
      </c>
      <c r="D95" s="36">
        <v>758</v>
      </c>
      <c r="E95" s="36">
        <v>754.45</v>
      </c>
      <c r="F95" s="36">
        <v>750</v>
      </c>
      <c r="G95" s="36">
        <v>746.45</v>
      </c>
      <c r="H95" s="36">
        <v>762.45</v>
      </c>
      <c r="I95" s="36">
        <v>766</v>
      </c>
      <c r="J95" s="36">
        <v>770.45</v>
      </c>
      <c r="K95" s="31">
        <v>761.55</v>
      </c>
      <c r="L95" s="31">
        <v>753.55</v>
      </c>
      <c r="M95" s="31">
        <v>2.1164299999999998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372.5</v>
      </c>
      <c r="D96" s="36">
        <v>371.06666666666661</v>
      </c>
      <c r="E96" s="36">
        <v>369.0833333333332</v>
      </c>
      <c r="F96" s="36">
        <v>365.66666666666657</v>
      </c>
      <c r="G96" s="36">
        <v>363.68333333333317</v>
      </c>
      <c r="H96" s="36">
        <v>374.48333333333323</v>
      </c>
      <c r="I96" s="36">
        <v>376.46666666666658</v>
      </c>
      <c r="J96" s="36">
        <v>379.88333333333327</v>
      </c>
      <c r="K96" s="31">
        <v>373.05</v>
      </c>
      <c r="L96" s="31">
        <v>367.65</v>
      </c>
      <c r="M96" s="31">
        <v>48.005110000000002</v>
      </c>
      <c r="N96" s="1"/>
      <c r="O96" s="1"/>
    </row>
    <row r="97" spans="1:15" ht="12.75" customHeight="1">
      <c r="A97" s="33">
        <v>87</v>
      </c>
      <c r="B97" s="53" t="s">
        <v>353</v>
      </c>
      <c r="C97" s="31">
        <v>770.55</v>
      </c>
      <c r="D97" s="36">
        <v>772.05000000000007</v>
      </c>
      <c r="E97" s="36">
        <v>760.25000000000011</v>
      </c>
      <c r="F97" s="36">
        <v>749.95</v>
      </c>
      <c r="G97" s="36">
        <v>738.15000000000009</v>
      </c>
      <c r="H97" s="36">
        <v>782.35000000000014</v>
      </c>
      <c r="I97" s="36">
        <v>794.15000000000009</v>
      </c>
      <c r="J97" s="36">
        <v>804.45000000000016</v>
      </c>
      <c r="K97" s="31">
        <v>783.85</v>
      </c>
      <c r="L97" s="31">
        <v>761.75</v>
      </c>
      <c r="M97" s="31">
        <v>2.0177700000000001</v>
      </c>
      <c r="N97" s="1"/>
      <c r="O97" s="1"/>
    </row>
    <row r="98" spans="1:15" ht="12.75" customHeight="1">
      <c r="A98" s="33">
        <v>88</v>
      </c>
      <c r="B98" s="53" t="s">
        <v>354</v>
      </c>
      <c r="C98" s="31">
        <v>1149.5999999999999</v>
      </c>
      <c r="D98" s="36">
        <v>1148.4833333333333</v>
      </c>
      <c r="E98" s="36">
        <v>1136.1666666666667</v>
      </c>
      <c r="F98" s="36">
        <v>1122.7333333333333</v>
      </c>
      <c r="G98" s="36">
        <v>1110.4166666666667</v>
      </c>
      <c r="H98" s="36">
        <v>1161.9166666666667</v>
      </c>
      <c r="I98" s="36">
        <v>1174.2333333333333</v>
      </c>
      <c r="J98" s="36">
        <v>1187.6666666666667</v>
      </c>
      <c r="K98" s="31">
        <v>1160.8</v>
      </c>
      <c r="L98" s="31">
        <v>1135.05</v>
      </c>
      <c r="M98" s="31">
        <v>1.87985</v>
      </c>
      <c r="N98" s="1"/>
      <c r="O98" s="1"/>
    </row>
    <row r="99" spans="1:15" ht="12.75" customHeight="1">
      <c r="A99" s="33">
        <v>89</v>
      </c>
      <c r="B99" s="53" t="s">
        <v>355</v>
      </c>
      <c r="C99" s="31">
        <v>137.9</v>
      </c>
      <c r="D99" s="36">
        <v>137.26666666666668</v>
      </c>
      <c r="E99" s="36">
        <v>135.93333333333337</v>
      </c>
      <c r="F99" s="36">
        <v>133.9666666666667</v>
      </c>
      <c r="G99" s="36">
        <v>132.63333333333338</v>
      </c>
      <c r="H99" s="36">
        <v>139.23333333333335</v>
      </c>
      <c r="I99" s="36">
        <v>140.56666666666666</v>
      </c>
      <c r="J99" s="36">
        <v>142.53333333333333</v>
      </c>
      <c r="K99" s="31">
        <v>138.6</v>
      </c>
      <c r="L99" s="31">
        <v>135.30000000000001</v>
      </c>
      <c r="M99" s="31">
        <v>8.0346899999999994</v>
      </c>
      <c r="N99" s="1"/>
      <c r="O99" s="1"/>
    </row>
    <row r="100" spans="1:15" ht="12.75" customHeight="1">
      <c r="A100" s="33">
        <v>90</v>
      </c>
      <c r="B100" s="53" t="s">
        <v>347</v>
      </c>
      <c r="C100" s="31">
        <v>658.05</v>
      </c>
      <c r="D100" s="36">
        <v>655.25</v>
      </c>
      <c r="E100" s="36">
        <v>648.45000000000005</v>
      </c>
      <c r="F100" s="36">
        <v>638.85</v>
      </c>
      <c r="G100" s="36">
        <v>632.05000000000007</v>
      </c>
      <c r="H100" s="36">
        <v>664.85</v>
      </c>
      <c r="I100" s="36">
        <v>671.65</v>
      </c>
      <c r="J100" s="36">
        <v>681.25</v>
      </c>
      <c r="K100" s="31">
        <v>662.05</v>
      </c>
      <c r="L100" s="31">
        <v>645.65</v>
      </c>
      <c r="M100" s="31">
        <v>0.75729000000000002</v>
      </c>
      <c r="N100" s="1"/>
      <c r="O100" s="1"/>
    </row>
    <row r="101" spans="1:15" ht="12.75" customHeight="1">
      <c r="A101" s="33">
        <v>91</v>
      </c>
      <c r="B101" s="53" t="s">
        <v>356</v>
      </c>
      <c r="C101" s="31">
        <v>2085.9499999999998</v>
      </c>
      <c r="D101" s="36">
        <v>2092.35</v>
      </c>
      <c r="E101" s="36">
        <v>2070.6</v>
      </c>
      <c r="F101" s="36">
        <v>2055.25</v>
      </c>
      <c r="G101" s="36">
        <v>2033.5</v>
      </c>
      <c r="H101" s="36">
        <v>2107.6999999999998</v>
      </c>
      <c r="I101" s="36">
        <v>2129.4499999999998</v>
      </c>
      <c r="J101" s="36">
        <v>2144.7999999999997</v>
      </c>
      <c r="K101" s="31">
        <v>2114.1</v>
      </c>
      <c r="L101" s="31">
        <v>2077</v>
      </c>
      <c r="M101" s="31">
        <v>0.54998999999999998</v>
      </c>
      <c r="N101" s="1"/>
      <c r="O101" s="1"/>
    </row>
    <row r="102" spans="1:15" ht="12.75" customHeight="1">
      <c r="A102" s="33">
        <v>92</v>
      </c>
      <c r="B102" s="53" t="s">
        <v>357</v>
      </c>
      <c r="C102" s="31">
        <v>49.35</v>
      </c>
      <c r="D102" s="36">
        <v>48.733333333333327</v>
      </c>
      <c r="E102" s="36">
        <v>47.716666666666654</v>
      </c>
      <c r="F102" s="36">
        <v>46.083333333333329</v>
      </c>
      <c r="G102" s="36">
        <v>45.066666666666656</v>
      </c>
      <c r="H102" s="36">
        <v>50.366666666666653</v>
      </c>
      <c r="I102" s="36">
        <v>51.383333333333319</v>
      </c>
      <c r="J102" s="36">
        <v>53.016666666666652</v>
      </c>
      <c r="K102" s="31">
        <v>49.75</v>
      </c>
      <c r="L102" s="31">
        <v>47.1</v>
      </c>
      <c r="M102" s="31">
        <v>283.92392999999998</v>
      </c>
      <c r="N102" s="1"/>
      <c r="O102" s="1"/>
    </row>
    <row r="103" spans="1:15" ht="12.75" customHeight="1">
      <c r="A103" s="33">
        <v>93</v>
      </c>
      <c r="B103" s="53" t="s">
        <v>358</v>
      </c>
      <c r="C103" s="31">
        <v>1322.4</v>
      </c>
      <c r="D103" s="36">
        <v>1326.1333333333334</v>
      </c>
      <c r="E103" s="36">
        <v>1312.2666666666669</v>
      </c>
      <c r="F103" s="36">
        <v>1302.1333333333334</v>
      </c>
      <c r="G103" s="36">
        <v>1288.2666666666669</v>
      </c>
      <c r="H103" s="36">
        <v>1336.2666666666669</v>
      </c>
      <c r="I103" s="36">
        <v>1350.1333333333332</v>
      </c>
      <c r="J103" s="36">
        <v>1360.2666666666669</v>
      </c>
      <c r="K103" s="31">
        <v>1340</v>
      </c>
      <c r="L103" s="31">
        <v>1316</v>
      </c>
      <c r="M103" s="31">
        <v>11.78735</v>
      </c>
      <c r="N103" s="1"/>
      <c r="O103" s="1"/>
    </row>
    <row r="104" spans="1:15" ht="12.75" customHeight="1">
      <c r="A104" s="33">
        <v>94</v>
      </c>
      <c r="B104" s="53" t="s">
        <v>359</v>
      </c>
      <c r="C104" s="31">
        <v>639.4</v>
      </c>
      <c r="D104" s="36">
        <v>639.73333333333323</v>
      </c>
      <c r="E104" s="36">
        <v>629.91666666666652</v>
      </c>
      <c r="F104" s="36">
        <v>620.43333333333328</v>
      </c>
      <c r="G104" s="36">
        <v>610.61666666666656</v>
      </c>
      <c r="H104" s="36">
        <v>649.21666666666647</v>
      </c>
      <c r="I104" s="36">
        <v>659.0333333333333</v>
      </c>
      <c r="J104" s="36">
        <v>668.51666666666642</v>
      </c>
      <c r="K104" s="31">
        <v>649.54999999999995</v>
      </c>
      <c r="L104" s="31">
        <v>630.25</v>
      </c>
      <c r="M104" s="31">
        <v>1.45346</v>
      </c>
      <c r="N104" s="1"/>
      <c r="O104" s="1"/>
    </row>
    <row r="105" spans="1:15" ht="12.75" customHeight="1">
      <c r="A105" s="33">
        <v>95</v>
      </c>
      <c r="B105" s="53" t="s">
        <v>360</v>
      </c>
      <c r="C105" s="31">
        <v>1146.95</v>
      </c>
      <c r="D105" s="36">
        <v>1141.3499999999999</v>
      </c>
      <c r="E105" s="36">
        <v>1105.6999999999998</v>
      </c>
      <c r="F105" s="36">
        <v>1064.4499999999998</v>
      </c>
      <c r="G105" s="36">
        <v>1028.7999999999997</v>
      </c>
      <c r="H105" s="36">
        <v>1182.5999999999999</v>
      </c>
      <c r="I105" s="36">
        <v>1218.25</v>
      </c>
      <c r="J105" s="36">
        <v>1259.5</v>
      </c>
      <c r="K105" s="31">
        <v>1177</v>
      </c>
      <c r="L105" s="31">
        <v>1100.0999999999999</v>
      </c>
      <c r="M105" s="31">
        <v>14.744719999999999</v>
      </c>
      <c r="N105" s="1"/>
      <c r="O105" s="1"/>
    </row>
    <row r="106" spans="1:15" ht="12.75" customHeight="1">
      <c r="A106" s="33">
        <v>96</v>
      </c>
      <c r="B106" s="53" t="s">
        <v>361</v>
      </c>
      <c r="C106" s="31">
        <v>8221.15</v>
      </c>
      <c r="D106" s="36">
        <v>8209.6833333333325</v>
      </c>
      <c r="E106" s="36">
        <v>8141.5166666666646</v>
      </c>
      <c r="F106" s="36">
        <v>8061.8833333333323</v>
      </c>
      <c r="G106" s="36">
        <v>7993.7166666666644</v>
      </c>
      <c r="H106" s="36">
        <v>8289.3166666666657</v>
      </c>
      <c r="I106" s="36">
        <v>8357.4833333333336</v>
      </c>
      <c r="J106" s="36">
        <v>8437.116666666665</v>
      </c>
      <c r="K106" s="31">
        <v>8277.85</v>
      </c>
      <c r="L106" s="31">
        <v>8130.05</v>
      </c>
      <c r="M106" s="31">
        <v>7.1110000000000007E-2</v>
      </c>
      <c r="N106" s="1"/>
      <c r="O106" s="1"/>
    </row>
    <row r="107" spans="1:15" ht="12.75" customHeight="1">
      <c r="A107" s="33">
        <v>97</v>
      </c>
      <c r="B107" s="53" t="s">
        <v>348</v>
      </c>
      <c r="C107" s="31">
        <v>88.1</v>
      </c>
      <c r="D107" s="36">
        <v>87.866666666666674</v>
      </c>
      <c r="E107" s="36">
        <v>86.733333333333348</v>
      </c>
      <c r="F107" s="36">
        <v>85.366666666666674</v>
      </c>
      <c r="G107" s="36">
        <v>84.233333333333348</v>
      </c>
      <c r="H107" s="36">
        <v>89.233333333333348</v>
      </c>
      <c r="I107" s="36">
        <v>90.366666666666674</v>
      </c>
      <c r="J107" s="36">
        <v>91.733333333333348</v>
      </c>
      <c r="K107" s="31">
        <v>89</v>
      </c>
      <c r="L107" s="31">
        <v>86.5</v>
      </c>
      <c r="M107" s="31">
        <v>17.13486</v>
      </c>
      <c r="N107" s="1"/>
      <c r="O107" s="1"/>
    </row>
    <row r="108" spans="1:15" ht="12.75" customHeight="1">
      <c r="A108" s="33">
        <v>98</v>
      </c>
      <c r="B108" s="53" t="s">
        <v>349</v>
      </c>
      <c r="C108" s="31">
        <v>411.95</v>
      </c>
      <c r="D108" s="36">
        <v>413.61666666666662</v>
      </c>
      <c r="E108" s="36">
        <v>409.23333333333323</v>
      </c>
      <c r="F108" s="36">
        <v>406.51666666666659</v>
      </c>
      <c r="G108" s="36">
        <v>402.13333333333321</v>
      </c>
      <c r="H108" s="36">
        <v>416.33333333333326</v>
      </c>
      <c r="I108" s="36">
        <v>420.71666666666658</v>
      </c>
      <c r="J108" s="36">
        <v>423.43333333333328</v>
      </c>
      <c r="K108" s="31">
        <v>418</v>
      </c>
      <c r="L108" s="31">
        <v>410.9</v>
      </c>
      <c r="M108" s="31">
        <v>6.5248299999999997</v>
      </c>
      <c r="N108" s="1"/>
      <c r="O108" s="1"/>
    </row>
    <row r="109" spans="1:15" ht="12.75" customHeight="1">
      <c r="A109" s="33">
        <v>99</v>
      </c>
      <c r="B109" s="53" t="s">
        <v>362</v>
      </c>
      <c r="C109" s="31">
        <v>599.6</v>
      </c>
      <c r="D109" s="36">
        <v>598.08333333333337</v>
      </c>
      <c r="E109" s="36">
        <v>591.16666666666674</v>
      </c>
      <c r="F109" s="36">
        <v>582.73333333333335</v>
      </c>
      <c r="G109" s="36">
        <v>575.81666666666672</v>
      </c>
      <c r="H109" s="36">
        <v>606.51666666666677</v>
      </c>
      <c r="I109" s="36">
        <v>613.43333333333351</v>
      </c>
      <c r="J109" s="36">
        <v>621.86666666666679</v>
      </c>
      <c r="K109" s="31">
        <v>605</v>
      </c>
      <c r="L109" s="31">
        <v>589.65</v>
      </c>
      <c r="M109" s="31">
        <v>0.80930000000000002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284.2</v>
      </c>
      <c r="D110" s="36">
        <v>280.96666666666664</v>
      </c>
      <c r="E110" s="36">
        <v>276.23333333333329</v>
      </c>
      <c r="F110" s="36">
        <v>268.26666666666665</v>
      </c>
      <c r="G110" s="36">
        <v>263.5333333333333</v>
      </c>
      <c r="H110" s="36">
        <v>288.93333333333328</v>
      </c>
      <c r="I110" s="36">
        <v>293.66666666666663</v>
      </c>
      <c r="J110" s="36">
        <v>301.63333333333327</v>
      </c>
      <c r="K110" s="31">
        <v>285.7</v>
      </c>
      <c r="L110" s="31">
        <v>273</v>
      </c>
      <c r="M110" s="31">
        <v>42.108780000000003</v>
      </c>
      <c r="N110" s="1"/>
      <c r="O110" s="1"/>
    </row>
    <row r="111" spans="1:15" ht="12.75" customHeight="1">
      <c r="A111" s="33">
        <v>101</v>
      </c>
      <c r="B111" s="53" t="s">
        <v>363</v>
      </c>
      <c r="C111" s="31">
        <v>481.85</v>
      </c>
      <c r="D111" s="36">
        <v>479.13333333333338</v>
      </c>
      <c r="E111" s="36">
        <v>473.26666666666677</v>
      </c>
      <c r="F111" s="36">
        <v>464.68333333333339</v>
      </c>
      <c r="G111" s="36">
        <v>458.81666666666678</v>
      </c>
      <c r="H111" s="36">
        <v>487.71666666666675</v>
      </c>
      <c r="I111" s="36">
        <v>493.58333333333343</v>
      </c>
      <c r="J111" s="36">
        <v>502.16666666666674</v>
      </c>
      <c r="K111" s="31">
        <v>485</v>
      </c>
      <c r="L111" s="31">
        <v>470.55</v>
      </c>
      <c r="M111" s="31">
        <v>1.3267</v>
      </c>
      <c r="N111" s="1"/>
      <c r="O111" s="1"/>
    </row>
    <row r="112" spans="1:15" ht="12.75" customHeight="1">
      <c r="A112" s="33">
        <v>102</v>
      </c>
      <c r="B112" s="53" t="s">
        <v>364</v>
      </c>
      <c r="C112" s="31">
        <v>1110</v>
      </c>
      <c r="D112" s="36">
        <v>1117.4333333333334</v>
      </c>
      <c r="E112" s="36">
        <v>1098.8666666666668</v>
      </c>
      <c r="F112" s="36">
        <v>1087.7333333333333</v>
      </c>
      <c r="G112" s="36">
        <v>1069.1666666666667</v>
      </c>
      <c r="H112" s="36">
        <v>1128.5666666666668</v>
      </c>
      <c r="I112" s="36">
        <v>1147.1333333333334</v>
      </c>
      <c r="J112" s="36">
        <v>1158.2666666666669</v>
      </c>
      <c r="K112" s="31">
        <v>1136</v>
      </c>
      <c r="L112" s="31">
        <v>1106.3</v>
      </c>
      <c r="M112" s="31">
        <v>1.9878499999999999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1259.1500000000001</v>
      </c>
      <c r="D113" s="36">
        <v>1247.5666666666668</v>
      </c>
      <c r="E113" s="36">
        <v>1231.1833333333336</v>
      </c>
      <c r="F113" s="36">
        <v>1203.2166666666667</v>
      </c>
      <c r="G113" s="36">
        <v>1186.8333333333335</v>
      </c>
      <c r="H113" s="36">
        <v>1275.5333333333338</v>
      </c>
      <c r="I113" s="36">
        <v>1291.916666666667</v>
      </c>
      <c r="J113" s="36">
        <v>1319.8833333333339</v>
      </c>
      <c r="K113" s="31">
        <v>1263.95</v>
      </c>
      <c r="L113" s="31">
        <v>1219.5999999999999</v>
      </c>
      <c r="M113" s="31">
        <v>20.099920000000001</v>
      </c>
      <c r="N113" s="1"/>
      <c r="O113" s="1"/>
    </row>
    <row r="114" spans="1:15" ht="12.75" customHeight="1">
      <c r="A114" s="33">
        <v>104</v>
      </c>
      <c r="B114" s="53" t="s">
        <v>843</v>
      </c>
      <c r="C114" s="31">
        <v>460.8</v>
      </c>
      <c r="D114" s="36">
        <v>462.11666666666662</v>
      </c>
      <c r="E114" s="36">
        <v>458.23333333333323</v>
      </c>
      <c r="F114" s="36">
        <v>455.66666666666663</v>
      </c>
      <c r="G114" s="36">
        <v>451.78333333333325</v>
      </c>
      <c r="H114" s="36">
        <v>464.68333333333322</v>
      </c>
      <c r="I114" s="36">
        <v>468.56666666666655</v>
      </c>
      <c r="J114" s="36">
        <v>471.13333333333321</v>
      </c>
      <c r="K114" s="31">
        <v>466</v>
      </c>
      <c r="L114" s="31">
        <v>459.55</v>
      </c>
      <c r="M114" s="31">
        <v>6.4381199999999996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1155.05</v>
      </c>
      <c r="D115" s="36">
        <v>1156.3833333333332</v>
      </c>
      <c r="E115" s="36">
        <v>1149.1666666666665</v>
      </c>
      <c r="F115" s="36">
        <v>1143.2833333333333</v>
      </c>
      <c r="G115" s="36">
        <v>1136.0666666666666</v>
      </c>
      <c r="H115" s="36">
        <v>1162.2666666666664</v>
      </c>
      <c r="I115" s="36">
        <v>1169.4833333333331</v>
      </c>
      <c r="J115" s="36">
        <v>1175.3666666666663</v>
      </c>
      <c r="K115" s="31">
        <v>1163.5999999999999</v>
      </c>
      <c r="L115" s="31">
        <v>1150.5</v>
      </c>
      <c r="M115" s="31">
        <v>8.2219899999999999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134.75</v>
      </c>
      <c r="D116" s="36">
        <v>132.06666666666666</v>
      </c>
      <c r="E116" s="36">
        <v>128.93333333333334</v>
      </c>
      <c r="F116" s="36">
        <v>123.11666666666667</v>
      </c>
      <c r="G116" s="36">
        <v>119.98333333333335</v>
      </c>
      <c r="H116" s="36">
        <v>137.88333333333333</v>
      </c>
      <c r="I116" s="36">
        <v>141.01666666666665</v>
      </c>
      <c r="J116" s="36">
        <v>146.83333333333331</v>
      </c>
      <c r="K116" s="31">
        <v>135.19999999999999</v>
      </c>
      <c r="L116" s="31">
        <v>126.25</v>
      </c>
      <c r="M116" s="31">
        <v>241.82067000000001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1375.1</v>
      </c>
      <c r="D117" s="36">
        <v>1381.95</v>
      </c>
      <c r="E117" s="36">
        <v>1365.2</v>
      </c>
      <c r="F117" s="36">
        <v>1355.3</v>
      </c>
      <c r="G117" s="36">
        <v>1338.55</v>
      </c>
      <c r="H117" s="36">
        <v>1391.8500000000001</v>
      </c>
      <c r="I117" s="36">
        <v>1408.6000000000001</v>
      </c>
      <c r="J117" s="36">
        <v>1418.5000000000002</v>
      </c>
      <c r="K117" s="31">
        <v>1398.7</v>
      </c>
      <c r="L117" s="31">
        <v>1372.05</v>
      </c>
      <c r="M117" s="31">
        <v>0.52939999999999998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303.25</v>
      </c>
      <c r="D118" s="36">
        <v>298.31666666666666</v>
      </c>
      <c r="E118" s="36">
        <v>292.73333333333335</v>
      </c>
      <c r="F118" s="36">
        <v>282.2166666666667</v>
      </c>
      <c r="G118" s="36">
        <v>276.63333333333338</v>
      </c>
      <c r="H118" s="36">
        <v>308.83333333333331</v>
      </c>
      <c r="I118" s="36">
        <v>314.41666666666669</v>
      </c>
      <c r="J118" s="36">
        <v>324.93333333333328</v>
      </c>
      <c r="K118" s="31">
        <v>303.89999999999998</v>
      </c>
      <c r="L118" s="31">
        <v>287.8</v>
      </c>
      <c r="M118" s="31">
        <v>232.83411000000001</v>
      </c>
      <c r="N118" s="1"/>
      <c r="O118" s="1"/>
    </row>
    <row r="119" spans="1:15" ht="12.75" customHeight="1">
      <c r="A119" s="33">
        <v>109</v>
      </c>
      <c r="B119" s="53" t="s">
        <v>365</v>
      </c>
      <c r="C119" s="31">
        <v>1048.5999999999999</v>
      </c>
      <c r="D119" s="36">
        <v>1060.5333333333333</v>
      </c>
      <c r="E119" s="36">
        <v>1033.0666666666666</v>
      </c>
      <c r="F119" s="36">
        <v>1017.5333333333333</v>
      </c>
      <c r="G119" s="36">
        <v>990.06666666666661</v>
      </c>
      <c r="H119" s="36">
        <v>1076.0666666666666</v>
      </c>
      <c r="I119" s="36">
        <v>1103.5333333333333</v>
      </c>
      <c r="J119" s="36">
        <v>1119.0666666666666</v>
      </c>
      <c r="K119" s="31">
        <v>1088</v>
      </c>
      <c r="L119" s="31">
        <v>1045</v>
      </c>
      <c r="M119" s="31">
        <v>25.165369999999999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5196.25</v>
      </c>
      <c r="D120" s="36">
        <v>5183.3666666666668</v>
      </c>
      <c r="E120" s="36">
        <v>5138.7333333333336</v>
      </c>
      <c r="F120" s="36">
        <v>5081.2166666666672</v>
      </c>
      <c r="G120" s="36">
        <v>5036.5833333333339</v>
      </c>
      <c r="H120" s="36">
        <v>5240.8833333333332</v>
      </c>
      <c r="I120" s="36">
        <v>5285.5166666666664</v>
      </c>
      <c r="J120" s="36">
        <v>5343.0333333333328</v>
      </c>
      <c r="K120" s="31">
        <v>5228</v>
      </c>
      <c r="L120" s="31">
        <v>5125.8500000000004</v>
      </c>
      <c r="M120" s="31">
        <v>2.6985899999999998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2030.35</v>
      </c>
      <c r="D121" s="36">
        <v>2025.4666666666665</v>
      </c>
      <c r="E121" s="36">
        <v>2006.9333333333329</v>
      </c>
      <c r="F121" s="36">
        <v>1983.5166666666664</v>
      </c>
      <c r="G121" s="36">
        <v>1964.9833333333329</v>
      </c>
      <c r="H121" s="36">
        <v>2048.8833333333332</v>
      </c>
      <c r="I121" s="36">
        <v>2067.4166666666661</v>
      </c>
      <c r="J121" s="36">
        <v>2090.833333333333</v>
      </c>
      <c r="K121" s="31">
        <v>2044</v>
      </c>
      <c r="L121" s="31">
        <v>2002.05</v>
      </c>
      <c r="M121" s="31">
        <v>6.9025600000000003</v>
      </c>
      <c r="N121" s="1"/>
      <c r="O121" s="1"/>
    </row>
    <row r="122" spans="1:15" ht="12.75" customHeight="1">
      <c r="A122" s="33">
        <v>112</v>
      </c>
      <c r="B122" s="53" t="s">
        <v>366</v>
      </c>
      <c r="C122" s="31">
        <v>2413.5</v>
      </c>
      <c r="D122" s="36">
        <v>2426.1666666666665</v>
      </c>
      <c r="E122" s="36">
        <v>2396.333333333333</v>
      </c>
      <c r="F122" s="36">
        <v>2379.1666666666665</v>
      </c>
      <c r="G122" s="36">
        <v>2349.333333333333</v>
      </c>
      <c r="H122" s="36">
        <v>2443.333333333333</v>
      </c>
      <c r="I122" s="36">
        <v>2473.1666666666661</v>
      </c>
      <c r="J122" s="36">
        <v>2490.333333333333</v>
      </c>
      <c r="K122" s="31">
        <v>2456</v>
      </c>
      <c r="L122" s="31">
        <v>2409</v>
      </c>
      <c r="M122" s="31">
        <v>0.45033000000000001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704.8</v>
      </c>
      <c r="D123" s="36">
        <v>708.75</v>
      </c>
      <c r="E123" s="36">
        <v>699.9</v>
      </c>
      <c r="F123" s="36">
        <v>695</v>
      </c>
      <c r="G123" s="36">
        <v>686.15</v>
      </c>
      <c r="H123" s="36">
        <v>713.65</v>
      </c>
      <c r="I123" s="36">
        <v>722.49999999999989</v>
      </c>
      <c r="J123" s="36">
        <v>727.4</v>
      </c>
      <c r="K123" s="31">
        <v>717.6</v>
      </c>
      <c r="L123" s="31">
        <v>703.85</v>
      </c>
      <c r="M123" s="31">
        <v>6.5611699999999997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1171.8</v>
      </c>
      <c r="D124" s="36">
        <v>1168.3166666666668</v>
      </c>
      <c r="E124" s="36">
        <v>1162.6333333333337</v>
      </c>
      <c r="F124" s="36">
        <v>1153.4666666666669</v>
      </c>
      <c r="G124" s="36">
        <v>1147.7833333333338</v>
      </c>
      <c r="H124" s="36">
        <v>1177.4833333333336</v>
      </c>
      <c r="I124" s="36">
        <v>1183.1666666666665</v>
      </c>
      <c r="J124" s="36">
        <v>1192.3333333333335</v>
      </c>
      <c r="K124" s="31">
        <v>1174</v>
      </c>
      <c r="L124" s="31">
        <v>1159.1500000000001</v>
      </c>
      <c r="M124" s="31">
        <v>1.23438</v>
      </c>
      <c r="N124" s="1"/>
      <c r="O124" s="1"/>
    </row>
    <row r="125" spans="1:15" ht="12.75" customHeight="1">
      <c r="A125" s="33">
        <v>115</v>
      </c>
      <c r="B125" s="53" t="s">
        <v>849</v>
      </c>
      <c r="C125" s="31">
        <v>4518.8</v>
      </c>
      <c r="D125" s="36">
        <v>4526.5833333333339</v>
      </c>
      <c r="E125" s="36">
        <v>4486.3166666666675</v>
      </c>
      <c r="F125" s="36">
        <v>4453.8333333333339</v>
      </c>
      <c r="G125" s="36">
        <v>4413.5666666666675</v>
      </c>
      <c r="H125" s="36">
        <v>4559.0666666666675</v>
      </c>
      <c r="I125" s="36">
        <v>4599.3333333333339</v>
      </c>
      <c r="J125" s="36">
        <v>4631.8166666666675</v>
      </c>
      <c r="K125" s="31">
        <v>4566.8500000000004</v>
      </c>
      <c r="L125" s="31">
        <v>4494.1000000000004</v>
      </c>
      <c r="M125" s="31">
        <v>0.24908</v>
      </c>
      <c r="N125" s="1"/>
      <c r="O125" s="1"/>
    </row>
    <row r="126" spans="1:15" ht="12.75" customHeight="1">
      <c r="A126" s="33">
        <v>116</v>
      </c>
      <c r="B126" s="53" t="s">
        <v>367</v>
      </c>
      <c r="C126" s="31">
        <v>1351.45</v>
      </c>
      <c r="D126" s="36">
        <v>1339.7833333333335</v>
      </c>
      <c r="E126" s="36">
        <v>1323.666666666667</v>
      </c>
      <c r="F126" s="36">
        <v>1295.8833333333334</v>
      </c>
      <c r="G126" s="36">
        <v>1279.7666666666669</v>
      </c>
      <c r="H126" s="36">
        <v>1367.5666666666671</v>
      </c>
      <c r="I126" s="36">
        <v>1383.6833333333334</v>
      </c>
      <c r="J126" s="36">
        <v>1411.4666666666672</v>
      </c>
      <c r="K126" s="31">
        <v>1355.9</v>
      </c>
      <c r="L126" s="31">
        <v>1312</v>
      </c>
      <c r="M126" s="31">
        <v>4.40998</v>
      </c>
      <c r="N126" s="1"/>
      <c r="O126" s="1"/>
    </row>
    <row r="127" spans="1:15" ht="12.75" customHeight="1">
      <c r="A127" s="33">
        <v>117</v>
      </c>
      <c r="B127" s="53" t="s">
        <v>350</v>
      </c>
      <c r="C127" s="31">
        <v>4070.65</v>
      </c>
      <c r="D127" s="36">
        <v>4038.1833333333329</v>
      </c>
      <c r="E127" s="36">
        <v>3932.4666666666662</v>
      </c>
      <c r="F127" s="36">
        <v>3794.2833333333333</v>
      </c>
      <c r="G127" s="36">
        <v>3688.5666666666666</v>
      </c>
      <c r="H127" s="36">
        <v>4176.3666666666659</v>
      </c>
      <c r="I127" s="36">
        <v>4282.0833333333321</v>
      </c>
      <c r="J127" s="36">
        <v>4420.2666666666655</v>
      </c>
      <c r="K127" s="31">
        <v>4143.8999999999996</v>
      </c>
      <c r="L127" s="31">
        <v>3900</v>
      </c>
      <c r="M127" s="31">
        <v>1.4754700000000001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298</v>
      </c>
      <c r="D128" s="36">
        <v>298.03333333333336</v>
      </c>
      <c r="E128" s="36">
        <v>296.4666666666667</v>
      </c>
      <c r="F128" s="36">
        <v>294.93333333333334</v>
      </c>
      <c r="G128" s="36">
        <v>293.36666666666667</v>
      </c>
      <c r="H128" s="36">
        <v>299.56666666666672</v>
      </c>
      <c r="I128" s="36">
        <v>301.13333333333344</v>
      </c>
      <c r="J128" s="36">
        <v>302.66666666666674</v>
      </c>
      <c r="K128" s="31">
        <v>299.60000000000002</v>
      </c>
      <c r="L128" s="31">
        <v>296.5</v>
      </c>
      <c r="M128" s="31">
        <v>15.55026</v>
      </c>
      <c r="N128" s="1"/>
      <c r="O128" s="1"/>
    </row>
    <row r="129" spans="1:15" ht="12.75" customHeight="1">
      <c r="A129" s="33">
        <v>119</v>
      </c>
      <c r="B129" s="53" t="s">
        <v>351</v>
      </c>
      <c r="C129" s="31">
        <v>354.95</v>
      </c>
      <c r="D129" s="36">
        <v>355.73333333333329</v>
      </c>
      <c r="E129" s="36">
        <v>350.36666666666656</v>
      </c>
      <c r="F129" s="36">
        <v>345.78333333333325</v>
      </c>
      <c r="G129" s="36">
        <v>340.41666666666652</v>
      </c>
      <c r="H129" s="36">
        <v>360.31666666666661</v>
      </c>
      <c r="I129" s="36">
        <v>365.68333333333328</v>
      </c>
      <c r="J129" s="36">
        <v>370.26666666666665</v>
      </c>
      <c r="K129" s="31">
        <v>361.1</v>
      </c>
      <c r="L129" s="31">
        <v>351.15</v>
      </c>
      <c r="M129" s="31">
        <v>4.2638400000000001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1707.1</v>
      </c>
      <c r="D130" s="36">
        <v>1704.2</v>
      </c>
      <c r="E130" s="36">
        <v>1695.4</v>
      </c>
      <c r="F130" s="36">
        <v>1683.7</v>
      </c>
      <c r="G130" s="36">
        <v>1674.9</v>
      </c>
      <c r="H130" s="36">
        <v>1715.9</v>
      </c>
      <c r="I130" s="36">
        <v>1724.6999999999998</v>
      </c>
      <c r="J130" s="36">
        <v>1736.4</v>
      </c>
      <c r="K130" s="31">
        <v>1713</v>
      </c>
      <c r="L130" s="31">
        <v>1692.5</v>
      </c>
      <c r="M130" s="31">
        <v>4.1518199999999998</v>
      </c>
      <c r="N130" s="1"/>
      <c r="O130" s="1"/>
    </row>
    <row r="131" spans="1:15" ht="12.75" customHeight="1">
      <c r="A131" s="33">
        <v>121</v>
      </c>
      <c r="B131" s="53" t="s">
        <v>368</v>
      </c>
      <c r="C131" s="31">
        <v>1690.9</v>
      </c>
      <c r="D131" s="36">
        <v>1678.2833333333335</v>
      </c>
      <c r="E131" s="36">
        <v>1656.5666666666671</v>
      </c>
      <c r="F131" s="36">
        <v>1622.2333333333336</v>
      </c>
      <c r="G131" s="36">
        <v>1600.5166666666671</v>
      </c>
      <c r="H131" s="36">
        <v>1712.616666666667</v>
      </c>
      <c r="I131" s="36">
        <v>1734.3333333333337</v>
      </c>
      <c r="J131" s="36">
        <v>1768.666666666667</v>
      </c>
      <c r="K131" s="31">
        <v>1700</v>
      </c>
      <c r="L131" s="31">
        <v>1643.95</v>
      </c>
      <c r="M131" s="31">
        <v>1.9216599999999999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543.85</v>
      </c>
      <c r="D132" s="36">
        <v>543.66666666666663</v>
      </c>
      <c r="E132" s="36">
        <v>541.93333333333328</v>
      </c>
      <c r="F132" s="36">
        <v>540.01666666666665</v>
      </c>
      <c r="G132" s="36">
        <v>538.2833333333333</v>
      </c>
      <c r="H132" s="36">
        <v>545.58333333333326</v>
      </c>
      <c r="I132" s="36">
        <v>547.31666666666661</v>
      </c>
      <c r="J132" s="36">
        <v>549.23333333333323</v>
      </c>
      <c r="K132" s="31">
        <v>545.4</v>
      </c>
      <c r="L132" s="31">
        <v>541.75</v>
      </c>
      <c r="M132" s="31">
        <v>8.1499199999999998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2260</v>
      </c>
      <c r="D133" s="36">
        <v>2246.2166666666667</v>
      </c>
      <c r="E133" s="36">
        <v>2221.7833333333333</v>
      </c>
      <c r="F133" s="36">
        <v>2183.5666666666666</v>
      </c>
      <c r="G133" s="36">
        <v>2159.1333333333332</v>
      </c>
      <c r="H133" s="36">
        <v>2284.4333333333334</v>
      </c>
      <c r="I133" s="36">
        <v>2308.8666666666668</v>
      </c>
      <c r="J133" s="36">
        <v>2347.0833333333335</v>
      </c>
      <c r="K133" s="31">
        <v>2270.65</v>
      </c>
      <c r="L133" s="31">
        <v>2208</v>
      </c>
      <c r="M133" s="31">
        <v>4.6095199999999998</v>
      </c>
      <c r="N133" s="1"/>
      <c r="O133" s="1"/>
    </row>
    <row r="134" spans="1:15" ht="12.75" customHeight="1">
      <c r="A134" s="33">
        <v>124</v>
      </c>
      <c r="B134" s="53" t="s">
        <v>850</v>
      </c>
      <c r="C134" s="31">
        <v>2067.6999999999998</v>
      </c>
      <c r="D134" s="36">
        <v>2072.3333333333335</v>
      </c>
      <c r="E134" s="36">
        <v>2049.6166666666668</v>
      </c>
      <c r="F134" s="36">
        <v>2031.5333333333333</v>
      </c>
      <c r="G134" s="36">
        <v>2008.8166666666666</v>
      </c>
      <c r="H134" s="36">
        <v>2090.416666666667</v>
      </c>
      <c r="I134" s="36">
        <v>2113.1333333333332</v>
      </c>
      <c r="J134" s="36">
        <v>2131.2166666666672</v>
      </c>
      <c r="K134" s="31">
        <v>2095.0500000000002</v>
      </c>
      <c r="L134" s="31">
        <v>2054.25</v>
      </c>
      <c r="M134" s="31">
        <v>0.32389000000000001</v>
      </c>
      <c r="N134" s="1"/>
      <c r="O134" s="1"/>
    </row>
    <row r="135" spans="1:15" ht="12.75" customHeight="1">
      <c r="A135" s="33">
        <v>125</v>
      </c>
      <c r="B135" s="53" t="s">
        <v>369</v>
      </c>
      <c r="C135" s="31">
        <v>1049.5</v>
      </c>
      <c r="D135" s="36">
        <v>1055.9333333333332</v>
      </c>
      <c r="E135" s="36">
        <v>1040.6666666666663</v>
      </c>
      <c r="F135" s="36">
        <v>1031.833333333333</v>
      </c>
      <c r="G135" s="36">
        <v>1016.5666666666662</v>
      </c>
      <c r="H135" s="36">
        <v>1064.7666666666664</v>
      </c>
      <c r="I135" s="36">
        <v>1080.0333333333333</v>
      </c>
      <c r="J135" s="36">
        <v>1088.8666666666666</v>
      </c>
      <c r="K135" s="31">
        <v>1071.2</v>
      </c>
      <c r="L135" s="31">
        <v>1047.0999999999999</v>
      </c>
      <c r="M135" s="31">
        <v>0.33479999999999999</v>
      </c>
      <c r="N135" s="1"/>
      <c r="O135" s="1"/>
    </row>
    <row r="136" spans="1:15" ht="12.75" customHeight="1">
      <c r="A136" s="33">
        <v>126</v>
      </c>
      <c r="B136" s="53" t="s">
        <v>370</v>
      </c>
      <c r="C136" s="31">
        <v>626.79999999999995</v>
      </c>
      <c r="D136" s="36">
        <v>628.88333333333333</v>
      </c>
      <c r="E136" s="36">
        <v>620.76666666666665</v>
      </c>
      <c r="F136" s="36">
        <v>614.73333333333335</v>
      </c>
      <c r="G136" s="36">
        <v>606.61666666666667</v>
      </c>
      <c r="H136" s="36">
        <v>634.91666666666663</v>
      </c>
      <c r="I136" s="36">
        <v>643.03333333333319</v>
      </c>
      <c r="J136" s="36">
        <v>649.06666666666661</v>
      </c>
      <c r="K136" s="31">
        <v>637</v>
      </c>
      <c r="L136" s="31">
        <v>622.85</v>
      </c>
      <c r="M136" s="31">
        <v>2.0288599999999999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2065.5</v>
      </c>
      <c r="D137" s="36">
        <v>2073.15</v>
      </c>
      <c r="E137" s="36">
        <v>2052.3500000000004</v>
      </c>
      <c r="F137" s="36">
        <v>2039.2000000000003</v>
      </c>
      <c r="G137" s="36">
        <v>2018.4000000000005</v>
      </c>
      <c r="H137" s="36">
        <v>2086.3000000000002</v>
      </c>
      <c r="I137" s="36">
        <v>2107.1000000000004</v>
      </c>
      <c r="J137" s="36">
        <v>2120.25</v>
      </c>
      <c r="K137" s="31">
        <v>2093.9499999999998</v>
      </c>
      <c r="L137" s="31">
        <v>2060</v>
      </c>
      <c r="M137" s="31">
        <v>5.1803600000000003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433.6</v>
      </c>
      <c r="D138" s="36">
        <v>426.83333333333331</v>
      </c>
      <c r="E138" s="36">
        <v>417.71666666666664</v>
      </c>
      <c r="F138" s="36">
        <v>401.83333333333331</v>
      </c>
      <c r="G138" s="36">
        <v>392.71666666666664</v>
      </c>
      <c r="H138" s="36">
        <v>442.71666666666664</v>
      </c>
      <c r="I138" s="36">
        <v>451.83333333333331</v>
      </c>
      <c r="J138" s="36">
        <v>467.71666666666664</v>
      </c>
      <c r="K138" s="31">
        <v>435.95</v>
      </c>
      <c r="L138" s="31">
        <v>410.95</v>
      </c>
      <c r="M138" s="31">
        <v>18.6023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142.19999999999999</v>
      </c>
      <c r="D139" s="36">
        <v>142.41666666666666</v>
      </c>
      <c r="E139" s="36">
        <v>141.2833333333333</v>
      </c>
      <c r="F139" s="36">
        <v>140.36666666666665</v>
      </c>
      <c r="G139" s="36">
        <v>139.23333333333329</v>
      </c>
      <c r="H139" s="36">
        <v>143.33333333333331</v>
      </c>
      <c r="I139" s="36">
        <v>144.4666666666667</v>
      </c>
      <c r="J139" s="36">
        <v>145.38333333333333</v>
      </c>
      <c r="K139" s="31">
        <v>143.55000000000001</v>
      </c>
      <c r="L139" s="31">
        <v>141.5</v>
      </c>
      <c r="M139" s="31">
        <v>27.180789999999998</v>
      </c>
      <c r="N139" s="1"/>
      <c r="O139" s="1"/>
    </row>
    <row r="140" spans="1:15" ht="12.75" customHeight="1">
      <c r="A140" s="33">
        <v>130</v>
      </c>
      <c r="B140" s="53" t="s">
        <v>371</v>
      </c>
      <c r="C140" s="31">
        <v>217.75</v>
      </c>
      <c r="D140" s="36">
        <v>218.18333333333331</v>
      </c>
      <c r="E140" s="36">
        <v>216.36666666666662</v>
      </c>
      <c r="F140" s="36">
        <v>214.98333333333332</v>
      </c>
      <c r="G140" s="36">
        <v>213.16666666666663</v>
      </c>
      <c r="H140" s="36">
        <v>219.56666666666661</v>
      </c>
      <c r="I140" s="36">
        <v>221.38333333333327</v>
      </c>
      <c r="J140" s="36">
        <v>222.76666666666659</v>
      </c>
      <c r="K140" s="31">
        <v>220</v>
      </c>
      <c r="L140" s="31">
        <v>216.8</v>
      </c>
      <c r="M140" s="31">
        <v>3.9579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3713.65</v>
      </c>
      <c r="D141" s="36">
        <v>3708.1333333333337</v>
      </c>
      <c r="E141" s="36">
        <v>3690.7166666666672</v>
      </c>
      <c r="F141" s="36">
        <v>3667.7833333333333</v>
      </c>
      <c r="G141" s="36">
        <v>3650.3666666666668</v>
      </c>
      <c r="H141" s="36">
        <v>3731.0666666666675</v>
      </c>
      <c r="I141" s="36">
        <v>3748.4833333333345</v>
      </c>
      <c r="J141" s="36">
        <v>3771.4166666666679</v>
      </c>
      <c r="K141" s="31">
        <v>3725.55</v>
      </c>
      <c r="L141" s="31">
        <v>3685.2</v>
      </c>
      <c r="M141" s="31">
        <v>1.4762200000000001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5170.45</v>
      </c>
      <c r="D142" s="36">
        <v>5162.1500000000005</v>
      </c>
      <c r="E142" s="36">
        <v>5127.3000000000011</v>
      </c>
      <c r="F142" s="36">
        <v>5084.1500000000005</v>
      </c>
      <c r="G142" s="36">
        <v>5049.3000000000011</v>
      </c>
      <c r="H142" s="36">
        <v>5205.3000000000011</v>
      </c>
      <c r="I142" s="36">
        <v>5240.1500000000015</v>
      </c>
      <c r="J142" s="36">
        <v>5283.3000000000011</v>
      </c>
      <c r="K142" s="31">
        <v>5197</v>
      </c>
      <c r="L142" s="31">
        <v>5119</v>
      </c>
      <c r="M142" s="31">
        <v>3.0945800000000001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561.75</v>
      </c>
      <c r="D143" s="36">
        <v>556.51666666666665</v>
      </c>
      <c r="E143" s="36">
        <v>548.2833333333333</v>
      </c>
      <c r="F143" s="36">
        <v>534.81666666666661</v>
      </c>
      <c r="G143" s="36">
        <v>526.58333333333326</v>
      </c>
      <c r="H143" s="36">
        <v>569.98333333333335</v>
      </c>
      <c r="I143" s="36">
        <v>578.2166666666667</v>
      </c>
      <c r="J143" s="36">
        <v>591.68333333333339</v>
      </c>
      <c r="K143" s="31">
        <v>564.75</v>
      </c>
      <c r="L143" s="31">
        <v>543.04999999999995</v>
      </c>
      <c r="M143" s="31">
        <v>113.66176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2481.75</v>
      </c>
      <c r="D144" s="36">
        <v>2475.9333333333334</v>
      </c>
      <c r="E144" s="36">
        <v>2456.8666666666668</v>
      </c>
      <c r="F144" s="36">
        <v>2431.9833333333336</v>
      </c>
      <c r="G144" s="36">
        <v>2412.916666666667</v>
      </c>
      <c r="H144" s="36">
        <v>2500.8166666666666</v>
      </c>
      <c r="I144" s="36">
        <v>2519.8833333333332</v>
      </c>
      <c r="J144" s="36">
        <v>2544.7666666666664</v>
      </c>
      <c r="K144" s="31">
        <v>2495</v>
      </c>
      <c r="L144" s="31">
        <v>2451.0500000000002</v>
      </c>
      <c r="M144" s="31">
        <v>1.2152400000000001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5478.55</v>
      </c>
      <c r="D145" s="36">
        <v>5464.5166666666664</v>
      </c>
      <c r="E145" s="36">
        <v>5442.0333333333328</v>
      </c>
      <c r="F145" s="36">
        <v>5405.5166666666664</v>
      </c>
      <c r="G145" s="36">
        <v>5383.0333333333328</v>
      </c>
      <c r="H145" s="36">
        <v>5501.0333333333328</v>
      </c>
      <c r="I145" s="36">
        <v>5523.5166666666664</v>
      </c>
      <c r="J145" s="36">
        <v>5560.0333333333328</v>
      </c>
      <c r="K145" s="31">
        <v>5487</v>
      </c>
      <c r="L145" s="31">
        <v>5428</v>
      </c>
      <c r="M145" s="31">
        <v>3.0392600000000001</v>
      </c>
      <c r="N145" s="1"/>
      <c r="O145" s="1"/>
    </row>
    <row r="146" spans="1:15" ht="12.75" customHeight="1">
      <c r="A146" s="33">
        <v>136</v>
      </c>
      <c r="B146" s="53" t="s">
        <v>372</v>
      </c>
      <c r="C146" s="31">
        <v>519.85</v>
      </c>
      <c r="D146" s="36">
        <v>520.94999999999993</v>
      </c>
      <c r="E146" s="36">
        <v>516.64999999999986</v>
      </c>
      <c r="F146" s="36">
        <v>513.44999999999993</v>
      </c>
      <c r="G146" s="36">
        <v>509.14999999999986</v>
      </c>
      <c r="H146" s="36">
        <v>524.14999999999986</v>
      </c>
      <c r="I146" s="36">
        <v>528.44999999999982</v>
      </c>
      <c r="J146" s="36">
        <v>531.64999999999986</v>
      </c>
      <c r="K146" s="31">
        <v>525.25</v>
      </c>
      <c r="L146" s="31">
        <v>517.75</v>
      </c>
      <c r="M146" s="31">
        <v>2.4872000000000001</v>
      </c>
      <c r="N146" s="1"/>
      <c r="O146" s="1"/>
    </row>
    <row r="147" spans="1:15" ht="12.75" customHeight="1">
      <c r="A147" s="33">
        <v>137</v>
      </c>
      <c r="B147" s="53" t="s">
        <v>375</v>
      </c>
      <c r="C147" s="31">
        <v>41.95</v>
      </c>
      <c r="D147" s="36">
        <v>41.683333333333337</v>
      </c>
      <c r="E147" s="36">
        <v>41.166666666666671</v>
      </c>
      <c r="F147" s="36">
        <v>40.383333333333333</v>
      </c>
      <c r="G147" s="36">
        <v>39.866666666666667</v>
      </c>
      <c r="H147" s="36">
        <v>42.466666666666676</v>
      </c>
      <c r="I147" s="36">
        <v>42.983333333333341</v>
      </c>
      <c r="J147" s="36">
        <v>43.76666666666668</v>
      </c>
      <c r="K147" s="31">
        <v>42.2</v>
      </c>
      <c r="L147" s="31">
        <v>40.9</v>
      </c>
      <c r="M147" s="31">
        <v>159.34766999999999</v>
      </c>
      <c r="N147" s="1"/>
      <c r="O147" s="1"/>
    </row>
    <row r="148" spans="1:15" ht="12.75" customHeight="1">
      <c r="A148" s="33">
        <v>138</v>
      </c>
      <c r="B148" s="53" t="s">
        <v>563</v>
      </c>
      <c r="C148" s="31">
        <v>2086.35</v>
      </c>
      <c r="D148" s="36">
        <v>2098.7833333333333</v>
      </c>
      <c r="E148" s="36">
        <v>2048.5666666666666</v>
      </c>
      <c r="F148" s="36">
        <v>2010.7833333333333</v>
      </c>
      <c r="G148" s="36">
        <v>1960.5666666666666</v>
      </c>
      <c r="H148" s="36">
        <v>2136.5666666666666</v>
      </c>
      <c r="I148" s="36">
        <v>2186.7833333333328</v>
      </c>
      <c r="J148" s="36">
        <v>2224.5666666666666</v>
      </c>
      <c r="K148" s="31">
        <v>2149</v>
      </c>
      <c r="L148" s="31">
        <v>2061</v>
      </c>
      <c r="M148" s="31">
        <v>1.49655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3458.75</v>
      </c>
      <c r="D149" s="36">
        <v>3460.6</v>
      </c>
      <c r="E149" s="36">
        <v>3447.2</v>
      </c>
      <c r="F149" s="36">
        <v>3435.65</v>
      </c>
      <c r="G149" s="36">
        <v>3422.25</v>
      </c>
      <c r="H149" s="36">
        <v>3472.1499999999996</v>
      </c>
      <c r="I149" s="36">
        <v>3485.55</v>
      </c>
      <c r="J149" s="36">
        <v>3497.0999999999995</v>
      </c>
      <c r="K149" s="31">
        <v>3474</v>
      </c>
      <c r="L149" s="31">
        <v>3449.05</v>
      </c>
      <c r="M149" s="31">
        <v>2.0664600000000002</v>
      </c>
      <c r="N149" s="1"/>
      <c r="O149" s="1"/>
    </row>
    <row r="150" spans="1:15" ht="12.75" customHeight="1">
      <c r="A150" s="33">
        <v>140</v>
      </c>
      <c r="B150" s="53" t="s">
        <v>373</v>
      </c>
      <c r="C150" s="31">
        <v>232.65</v>
      </c>
      <c r="D150" s="36">
        <v>232.25</v>
      </c>
      <c r="E150" s="36">
        <v>229.85</v>
      </c>
      <c r="F150" s="36">
        <v>227.04999999999998</v>
      </c>
      <c r="G150" s="36">
        <v>224.64999999999998</v>
      </c>
      <c r="H150" s="36">
        <v>235.05</v>
      </c>
      <c r="I150" s="36">
        <v>237.45</v>
      </c>
      <c r="J150" s="36">
        <v>240.25000000000003</v>
      </c>
      <c r="K150" s="31">
        <v>234.65</v>
      </c>
      <c r="L150" s="31">
        <v>229.45</v>
      </c>
      <c r="M150" s="31">
        <v>6.1723600000000003</v>
      </c>
      <c r="N150" s="1"/>
      <c r="O150" s="1"/>
    </row>
    <row r="151" spans="1:15" ht="12.75" customHeight="1">
      <c r="A151" s="33">
        <v>141</v>
      </c>
      <c r="B151" s="53" t="s">
        <v>376</v>
      </c>
      <c r="C151" s="31">
        <v>490.05</v>
      </c>
      <c r="D151" s="36">
        <v>493.68333333333334</v>
      </c>
      <c r="E151" s="36">
        <v>485.36666666666667</v>
      </c>
      <c r="F151" s="36">
        <v>480.68333333333334</v>
      </c>
      <c r="G151" s="36">
        <v>472.36666666666667</v>
      </c>
      <c r="H151" s="36">
        <v>498.36666666666667</v>
      </c>
      <c r="I151" s="36">
        <v>506.68333333333339</v>
      </c>
      <c r="J151" s="36">
        <v>511.36666666666667</v>
      </c>
      <c r="K151" s="31">
        <v>502</v>
      </c>
      <c r="L151" s="31">
        <v>489</v>
      </c>
      <c r="M151" s="31">
        <v>1.61785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516.95000000000005</v>
      </c>
      <c r="D152" s="36">
        <v>515.36666666666667</v>
      </c>
      <c r="E152" s="36">
        <v>507.13333333333333</v>
      </c>
      <c r="F152" s="36">
        <v>497.31666666666666</v>
      </c>
      <c r="G152" s="36">
        <v>489.08333333333331</v>
      </c>
      <c r="H152" s="36">
        <v>525.18333333333339</v>
      </c>
      <c r="I152" s="36">
        <v>533.41666666666674</v>
      </c>
      <c r="J152" s="36">
        <v>543.23333333333335</v>
      </c>
      <c r="K152" s="31">
        <v>523.6</v>
      </c>
      <c r="L152" s="31">
        <v>505.55</v>
      </c>
      <c r="M152" s="31">
        <v>3.4245800000000002</v>
      </c>
      <c r="N152" s="1"/>
      <c r="O152" s="1"/>
    </row>
    <row r="153" spans="1:15" ht="12.75" customHeight="1">
      <c r="A153" s="33">
        <v>143</v>
      </c>
      <c r="B153" s="53" t="s">
        <v>377</v>
      </c>
      <c r="C153" s="31">
        <v>1568.2</v>
      </c>
      <c r="D153" s="36">
        <v>1565.45</v>
      </c>
      <c r="E153" s="36">
        <v>1550.9</v>
      </c>
      <c r="F153" s="36">
        <v>1533.6000000000001</v>
      </c>
      <c r="G153" s="36">
        <v>1519.0500000000002</v>
      </c>
      <c r="H153" s="36">
        <v>1582.75</v>
      </c>
      <c r="I153" s="36">
        <v>1597.2999999999997</v>
      </c>
      <c r="J153" s="36">
        <v>1614.6</v>
      </c>
      <c r="K153" s="31">
        <v>1580</v>
      </c>
      <c r="L153" s="31">
        <v>1548.15</v>
      </c>
      <c r="M153" s="31">
        <v>0.54257</v>
      </c>
      <c r="N153" s="1"/>
      <c r="O153" s="1"/>
    </row>
    <row r="154" spans="1:15" ht="12.75" customHeight="1">
      <c r="A154" s="33">
        <v>144</v>
      </c>
      <c r="B154" s="53" t="s">
        <v>378</v>
      </c>
      <c r="C154" s="31">
        <v>139.65</v>
      </c>
      <c r="D154" s="36">
        <v>140.08333333333334</v>
      </c>
      <c r="E154" s="36">
        <v>137.81666666666669</v>
      </c>
      <c r="F154" s="36">
        <v>135.98333333333335</v>
      </c>
      <c r="G154" s="36">
        <v>133.7166666666667</v>
      </c>
      <c r="H154" s="36">
        <v>141.91666666666669</v>
      </c>
      <c r="I154" s="36">
        <v>144.18333333333334</v>
      </c>
      <c r="J154" s="36">
        <v>146.01666666666668</v>
      </c>
      <c r="K154" s="31">
        <v>142.35</v>
      </c>
      <c r="L154" s="31">
        <v>138.25</v>
      </c>
      <c r="M154" s="31">
        <v>21.331119999999999</v>
      </c>
      <c r="N154" s="1"/>
      <c r="O154" s="1"/>
    </row>
    <row r="155" spans="1:15" ht="12.75" customHeight="1">
      <c r="A155" s="33">
        <v>145</v>
      </c>
      <c r="B155" s="53" t="s">
        <v>374</v>
      </c>
      <c r="C155" s="31">
        <v>192.25</v>
      </c>
      <c r="D155" s="36">
        <v>192.6</v>
      </c>
      <c r="E155" s="36">
        <v>190.75</v>
      </c>
      <c r="F155" s="36">
        <v>189.25</v>
      </c>
      <c r="G155" s="36">
        <v>187.4</v>
      </c>
      <c r="H155" s="36">
        <v>194.1</v>
      </c>
      <c r="I155" s="36">
        <v>195.94999999999996</v>
      </c>
      <c r="J155" s="36">
        <v>197.45</v>
      </c>
      <c r="K155" s="31">
        <v>194.45</v>
      </c>
      <c r="L155" s="31">
        <v>191.1</v>
      </c>
      <c r="M155" s="31">
        <v>4.1391099999999996</v>
      </c>
      <c r="N155" s="1"/>
      <c r="O155" s="1"/>
    </row>
    <row r="156" spans="1:15" ht="12.75" customHeight="1">
      <c r="A156" s="33">
        <v>146</v>
      </c>
      <c r="B156" s="53" t="s">
        <v>379</v>
      </c>
      <c r="C156" s="31">
        <v>96.55</v>
      </c>
      <c r="D156" s="36">
        <v>95.266666666666666</v>
      </c>
      <c r="E156" s="36">
        <v>93.533333333333331</v>
      </c>
      <c r="F156" s="36">
        <v>90.516666666666666</v>
      </c>
      <c r="G156" s="36">
        <v>88.783333333333331</v>
      </c>
      <c r="H156" s="36">
        <v>98.283333333333331</v>
      </c>
      <c r="I156" s="36">
        <v>100.01666666666665</v>
      </c>
      <c r="J156" s="36">
        <v>103.03333333333333</v>
      </c>
      <c r="K156" s="31">
        <v>97</v>
      </c>
      <c r="L156" s="31">
        <v>92.25</v>
      </c>
      <c r="M156" s="31">
        <v>75.755120000000005</v>
      </c>
      <c r="N156" s="1"/>
      <c r="O156" s="1"/>
    </row>
    <row r="157" spans="1:15" ht="12.75" customHeight="1">
      <c r="A157" s="33">
        <v>147</v>
      </c>
      <c r="B157" s="53" t="s">
        <v>851</v>
      </c>
      <c r="C157" s="31">
        <v>894</v>
      </c>
      <c r="D157" s="36">
        <v>894.18333333333339</v>
      </c>
      <c r="E157" s="36">
        <v>882.36666666666679</v>
      </c>
      <c r="F157" s="36">
        <v>870.73333333333335</v>
      </c>
      <c r="G157" s="36">
        <v>858.91666666666674</v>
      </c>
      <c r="H157" s="36">
        <v>905.81666666666683</v>
      </c>
      <c r="I157" s="36">
        <v>917.63333333333344</v>
      </c>
      <c r="J157" s="36">
        <v>929.26666666666688</v>
      </c>
      <c r="K157" s="31">
        <v>906</v>
      </c>
      <c r="L157" s="31">
        <v>882.55</v>
      </c>
      <c r="M157" s="31">
        <v>0.94577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3393.45</v>
      </c>
      <c r="D158" s="36">
        <v>3346.8666666666668</v>
      </c>
      <c r="E158" s="36">
        <v>3278.8333333333335</v>
      </c>
      <c r="F158" s="36">
        <v>3164.2166666666667</v>
      </c>
      <c r="G158" s="36">
        <v>3096.1833333333334</v>
      </c>
      <c r="H158" s="36">
        <v>3461.4833333333336</v>
      </c>
      <c r="I158" s="36">
        <v>3529.5166666666664</v>
      </c>
      <c r="J158" s="36">
        <v>3644.1333333333337</v>
      </c>
      <c r="K158" s="31">
        <v>3414.9</v>
      </c>
      <c r="L158" s="31">
        <v>3232.25</v>
      </c>
      <c r="M158" s="31">
        <v>17.467580000000002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258.39999999999998</v>
      </c>
      <c r="D159" s="36">
        <v>257.88333333333333</v>
      </c>
      <c r="E159" s="36">
        <v>255.01666666666665</v>
      </c>
      <c r="F159" s="36">
        <v>251.63333333333333</v>
      </c>
      <c r="G159" s="36">
        <v>248.76666666666665</v>
      </c>
      <c r="H159" s="36">
        <v>261.26666666666665</v>
      </c>
      <c r="I159" s="36">
        <v>264.13333333333333</v>
      </c>
      <c r="J159" s="36">
        <v>267.51666666666665</v>
      </c>
      <c r="K159" s="31">
        <v>260.75</v>
      </c>
      <c r="L159" s="31">
        <v>254.5</v>
      </c>
      <c r="M159" s="31">
        <v>13.79644</v>
      </c>
      <c r="N159" s="1"/>
      <c r="O159" s="1"/>
    </row>
    <row r="160" spans="1:15" ht="12.75" customHeight="1">
      <c r="A160" s="33">
        <v>150</v>
      </c>
      <c r="B160" s="53" t="s">
        <v>380</v>
      </c>
      <c r="C160" s="31">
        <v>377.3</v>
      </c>
      <c r="D160" s="36">
        <v>376.38333333333338</v>
      </c>
      <c r="E160" s="36">
        <v>372.96666666666675</v>
      </c>
      <c r="F160" s="36">
        <v>368.63333333333338</v>
      </c>
      <c r="G160" s="36">
        <v>365.21666666666675</v>
      </c>
      <c r="H160" s="36">
        <v>380.71666666666675</v>
      </c>
      <c r="I160" s="36">
        <v>384.13333333333338</v>
      </c>
      <c r="J160" s="36">
        <v>388.46666666666675</v>
      </c>
      <c r="K160" s="31">
        <v>379.8</v>
      </c>
      <c r="L160" s="31">
        <v>372.05</v>
      </c>
      <c r="M160" s="31">
        <v>0.76476999999999995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147.94999999999999</v>
      </c>
      <c r="D161" s="36">
        <v>147.21666666666667</v>
      </c>
      <c r="E161" s="36">
        <v>145.93333333333334</v>
      </c>
      <c r="F161" s="36">
        <v>143.91666666666666</v>
      </c>
      <c r="G161" s="36">
        <v>142.63333333333333</v>
      </c>
      <c r="H161" s="36">
        <v>149.23333333333335</v>
      </c>
      <c r="I161" s="36">
        <v>150.51666666666671</v>
      </c>
      <c r="J161" s="36">
        <v>152.53333333333336</v>
      </c>
      <c r="K161" s="31">
        <v>148.5</v>
      </c>
      <c r="L161" s="31">
        <v>145.19999999999999</v>
      </c>
      <c r="M161" s="31">
        <v>83.248170000000002</v>
      </c>
      <c r="N161" s="1"/>
      <c r="O161" s="1"/>
    </row>
    <row r="162" spans="1:15" ht="12.75" customHeight="1">
      <c r="A162" s="33">
        <v>152</v>
      </c>
      <c r="B162" s="53" t="s">
        <v>381</v>
      </c>
      <c r="C162" s="31">
        <v>531.65</v>
      </c>
      <c r="D162" s="36">
        <v>529.41666666666663</v>
      </c>
      <c r="E162" s="36">
        <v>517.23333333333323</v>
      </c>
      <c r="F162" s="36">
        <v>502.81666666666661</v>
      </c>
      <c r="G162" s="36">
        <v>490.63333333333321</v>
      </c>
      <c r="H162" s="36">
        <v>543.83333333333326</v>
      </c>
      <c r="I162" s="36">
        <v>556.01666666666665</v>
      </c>
      <c r="J162" s="36">
        <v>570.43333333333328</v>
      </c>
      <c r="K162" s="31">
        <v>541.6</v>
      </c>
      <c r="L162" s="31">
        <v>515</v>
      </c>
      <c r="M162" s="31">
        <v>15.83254</v>
      </c>
      <c r="N162" s="1"/>
      <c r="O162" s="1"/>
    </row>
    <row r="163" spans="1:15" ht="12.75" customHeight="1">
      <c r="A163" s="33">
        <v>153</v>
      </c>
      <c r="B163" s="53" t="s">
        <v>382</v>
      </c>
      <c r="C163" s="31">
        <v>4844.3</v>
      </c>
      <c r="D163" s="36">
        <v>4864.55</v>
      </c>
      <c r="E163" s="36">
        <v>4800.75</v>
      </c>
      <c r="F163" s="36">
        <v>4757.2</v>
      </c>
      <c r="G163" s="36">
        <v>4693.3999999999996</v>
      </c>
      <c r="H163" s="36">
        <v>4908.1000000000004</v>
      </c>
      <c r="I163" s="36">
        <v>4971.9000000000015</v>
      </c>
      <c r="J163" s="36">
        <v>5015.4500000000007</v>
      </c>
      <c r="K163" s="31">
        <v>4928.3500000000004</v>
      </c>
      <c r="L163" s="31">
        <v>4821</v>
      </c>
      <c r="M163" s="31">
        <v>0.20204</v>
      </c>
      <c r="N163" s="1"/>
      <c r="O163" s="1"/>
    </row>
    <row r="164" spans="1:15" ht="12.75" customHeight="1">
      <c r="A164" s="33">
        <v>154</v>
      </c>
      <c r="B164" s="53" t="s">
        <v>383</v>
      </c>
      <c r="C164" s="31">
        <v>1062.2</v>
      </c>
      <c r="D164" s="36">
        <v>1053.6833333333334</v>
      </c>
      <c r="E164" s="36">
        <v>1037.9166666666667</v>
      </c>
      <c r="F164" s="36">
        <v>1013.6333333333334</v>
      </c>
      <c r="G164" s="36">
        <v>997.86666666666679</v>
      </c>
      <c r="H164" s="36">
        <v>1077.9666666666667</v>
      </c>
      <c r="I164" s="36">
        <v>1093.7333333333331</v>
      </c>
      <c r="J164" s="36">
        <v>1118.0166666666667</v>
      </c>
      <c r="K164" s="31">
        <v>1069.45</v>
      </c>
      <c r="L164" s="31">
        <v>1029.4000000000001</v>
      </c>
      <c r="M164" s="31">
        <v>4.12819</v>
      </c>
      <c r="N164" s="1"/>
      <c r="O164" s="1"/>
    </row>
    <row r="165" spans="1:15" ht="12.75" customHeight="1">
      <c r="A165" s="33">
        <v>155</v>
      </c>
      <c r="B165" s="53" t="s">
        <v>384</v>
      </c>
      <c r="C165" s="31">
        <v>223.35</v>
      </c>
      <c r="D165" s="36">
        <v>223.68333333333331</v>
      </c>
      <c r="E165" s="36">
        <v>221.66666666666663</v>
      </c>
      <c r="F165" s="36">
        <v>219.98333333333332</v>
      </c>
      <c r="G165" s="36">
        <v>217.96666666666664</v>
      </c>
      <c r="H165" s="36">
        <v>225.36666666666662</v>
      </c>
      <c r="I165" s="36">
        <v>227.38333333333333</v>
      </c>
      <c r="J165" s="36">
        <v>229.06666666666661</v>
      </c>
      <c r="K165" s="31">
        <v>225.7</v>
      </c>
      <c r="L165" s="31">
        <v>222</v>
      </c>
      <c r="M165" s="31">
        <v>3.0938699999999999</v>
      </c>
      <c r="N165" s="1"/>
      <c r="O165" s="1"/>
    </row>
    <row r="166" spans="1:15" ht="12.75" customHeight="1">
      <c r="A166" s="33">
        <v>156</v>
      </c>
      <c r="B166" s="53" t="s">
        <v>385</v>
      </c>
      <c r="C166" s="31">
        <v>162.05000000000001</v>
      </c>
      <c r="D166" s="36">
        <v>162.38333333333333</v>
      </c>
      <c r="E166" s="36">
        <v>160.56666666666666</v>
      </c>
      <c r="F166" s="36">
        <v>159.08333333333334</v>
      </c>
      <c r="G166" s="36">
        <v>157.26666666666668</v>
      </c>
      <c r="H166" s="36">
        <v>163.86666666666665</v>
      </c>
      <c r="I166" s="36">
        <v>165.68333333333331</v>
      </c>
      <c r="J166" s="36">
        <v>167.16666666666663</v>
      </c>
      <c r="K166" s="31">
        <v>164.2</v>
      </c>
      <c r="L166" s="31">
        <v>160.9</v>
      </c>
      <c r="M166" s="31">
        <v>14.4414</v>
      </c>
      <c r="N166" s="1"/>
      <c r="O166" s="1"/>
    </row>
    <row r="167" spans="1:15" ht="12.75" customHeight="1">
      <c r="A167" s="33">
        <v>157</v>
      </c>
      <c r="B167" s="53" t="s">
        <v>852</v>
      </c>
      <c r="C167" s="31">
        <v>729.1</v>
      </c>
      <c r="D167" s="36">
        <v>727.56666666666672</v>
      </c>
      <c r="E167" s="36">
        <v>720.18333333333339</v>
      </c>
      <c r="F167" s="36">
        <v>711.26666666666665</v>
      </c>
      <c r="G167" s="36">
        <v>703.88333333333333</v>
      </c>
      <c r="H167" s="36">
        <v>736.48333333333346</v>
      </c>
      <c r="I167" s="36">
        <v>743.8666666666669</v>
      </c>
      <c r="J167" s="36">
        <v>752.78333333333353</v>
      </c>
      <c r="K167" s="31">
        <v>734.95</v>
      </c>
      <c r="L167" s="31">
        <v>718.65</v>
      </c>
      <c r="M167" s="31">
        <v>1.98614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333.4</v>
      </c>
      <c r="D168" s="36">
        <v>332.98333333333329</v>
      </c>
      <c r="E168" s="36">
        <v>331.06666666666661</v>
      </c>
      <c r="F168" s="36">
        <v>328.73333333333329</v>
      </c>
      <c r="G168" s="36">
        <v>326.81666666666661</v>
      </c>
      <c r="H168" s="36">
        <v>335.31666666666661</v>
      </c>
      <c r="I168" s="36">
        <v>337.23333333333323</v>
      </c>
      <c r="J168" s="36">
        <v>339.56666666666661</v>
      </c>
      <c r="K168" s="31">
        <v>334.9</v>
      </c>
      <c r="L168" s="31">
        <v>330.65</v>
      </c>
      <c r="M168" s="31">
        <v>7.1297699999999997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147.94999999999999</v>
      </c>
      <c r="D169" s="36">
        <v>147.88333333333333</v>
      </c>
      <c r="E169" s="36">
        <v>146.76666666666665</v>
      </c>
      <c r="F169" s="36">
        <v>145.58333333333331</v>
      </c>
      <c r="G169" s="36">
        <v>144.46666666666664</v>
      </c>
      <c r="H169" s="36">
        <v>149.06666666666666</v>
      </c>
      <c r="I169" s="36">
        <v>150.18333333333334</v>
      </c>
      <c r="J169" s="36">
        <v>151.36666666666667</v>
      </c>
      <c r="K169" s="31">
        <v>149</v>
      </c>
      <c r="L169" s="31">
        <v>146.69999999999999</v>
      </c>
      <c r="M169" s="31">
        <v>19.964980000000001</v>
      </c>
      <c r="N169" s="1"/>
      <c r="O169" s="1"/>
    </row>
    <row r="170" spans="1:15" ht="12.75" customHeight="1">
      <c r="A170" s="33">
        <v>160</v>
      </c>
      <c r="B170" s="53" t="s">
        <v>386</v>
      </c>
      <c r="C170" s="31">
        <v>1203.75</v>
      </c>
      <c r="D170" s="36">
        <v>1208.7833333333333</v>
      </c>
      <c r="E170" s="36">
        <v>1186.9666666666667</v>
      </c>
      <c r="F170" s="36">
        <v>1170.1833333333334</v>
      </c>
      <c r="G170" s="36">
        <v>1148.3666666666668</v>
      </c>
      <c r="H170" s="36">
        <v>1225.5666666666666</v>
      </c>
      <c r="I170" s="36">
        <v>1247.3833333333332</v>
      </c>
      <c r="J170" s="36">
        <v>1264.1666666666665</v>
      </c>
      <c r="K170" s="31">
        <v>1230.5999999999999</v>
      </c>
      <c r="L170" s="31">
        <v>1192</v>
      </c>
      <c r="M170" s="31">
        <v>0.69833999999999996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122.9</v>
      </c>
      <c r="D171" s="36">
        <v>122.71666666666665</v>
      </c>
      <c r="E171" s="36">
        <v>122.0333333333333</v>
      </c>
      <c r="F171" s="36">
        <v>121.16666666666664</v>
      </c>
      <c r="G171" s="36">
        <v>120.48333333333329</v>
      </c>
      <c r="H171" s="36">
        <v>123.58333333333331</v>
      </c>
      <c r="I171" s="36">
        <v>124.26666666666668</v>
      </c>
      <c r="J171" s="36">
        <v>125.13333333333333</v>
      </c>
      <c r="K171" s="31">
        <v>123.4</v>
      </c>
      <c r="L171" s="31">
        <v>121.85</v>
      </c>
      <c r="M171" s="31">
        <v>98.622129999999999</v>
      </c>
      <c r="N171" s="1"/>
      <c r="O171" s="1"/>
    </row>
    <row r="172" spans="1:15" ht="12.75" customHeight="1">
      <c r="A172" s="33">
        <v>162</v>
      </c>
      <c r="B172" s="53" t="s">
        <v>388</v>
      </c>
      <c r="C172" s="31">
        <v>2630.25</v>
      </c>
      <c r="D172" s="36">
        <v>2624.5</v>
      </c>
      <c r="E172" s="36">
        <v>2609.5500000000002</v>
      </c>
      <c r="F172" s="36">
        <v>2588.8500000000004</v>
      </c>
      <c r="G172" s="36">
        <v>2573.9000000000005</v>
      </c>
      <c r="H172" s="36">
        <v>2645.2</v>
      </c>
      <c r="I172" s="36">
        <v>2660.1499999999996</v>
      </c>
      <c r="J172" s="36">
        <v>2680.8499999999995</v>
      </c>
      <c r="K172" s="31">
        <v>2639.45</v>
      </c>
      <c r="L172" s="31">
        <v>2603.8000000000002</v>
      </c>
      <c r="M172" s="31">
        <v>0.50973000000000002</v>
      </c>
      <c r="N172" s="1"/>
      <c r="O172" s="1"/>
    </row>
    <row r="173" spans="1:15" ht="12.75" customHeight="1">
      <c r="A173" s="33">
        <v>163</v>
      </c>
      <c r="B173" s="53" t="s">
        <v>389</v>
      </c>
      <c r="C173" s="31">
        <v>3151.65</v>
      </c>
      <c r="D173" s="36">
        <v>3162.2000000000003</v>
      </c>
      <c r="E173" s="36">
        <v>3139.4500000000007</v>
      </c>
      <c r="F173" s="36">
        <v>3127.2500000000005</v>
      </c>
      <c r="G173" s="36">
        <v>3104.5000000000009</v>
      </c>
      <c r="H173" s="36">
        <v>3174.4000000000005</v>
      </c>
      <c r="I173" s="36">
        <v>3197.1499999999996</v>
      </c>
      <c r="J173" s="36">
        <v>3209.3500000000004</v>
      </c>
      <c r="K173" s="31">
        <v>3184.95</v>
      </c>
      <c r="L173" s="31">
        <v>3150</v>
      </c>
      <c r="M173" s="31">
        <v>6.3969999999999999E-2</v>
      </c>
      <c r="N173" s="1"/>
      <c r="O173" s="1"/>
    </row>
    <row r="174" spans="1:15" ht="12.75" customHeight="1">
      <c r="A174" s="33">
        <v>164</v>
      </c>
      <c r="B174" s="53" t="s">
        <v>390</v>
      </c>
      <c r="C174" s="31">
        <v>220.2</v>
      </c>
      <c r="D174" s="36">
        <v>219.51666666666665</v>
      </c>
      <c r="E174" s="36">
        <v>217.83333333333331</v>
      </c>
      <c r="F174" s="36">
        <v>215.46666666666667</v>
      </c>
      <c r="G174" s="36">
        <v>213.78333333333333</v>
      </c>
      <c r="H174" s="36">
        <v>221.8833333333333</v>
      </c>
      <c r="I174" s="36">
        <v>223.56666666666663</v>
      </c>
      <c r="J174" s="36">
        <v>225.93333333333328</v>
      </c>
      <c r="K174" s="31">
        <v>221.2</v>
      </c>
      <c r="L174" s="31">
        <v>217.15</v>
      </c>
      <c r="M174" s="31">
        <v>2.8914300000000002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1626.5</v>
      </c>
      <c r="D175" s="36">
        <v>1630.8333333333333</v>
      </c>
      <c r="E175" s="36">
        <v>1616.6666666666665</v>
      </c>
      <c r="F175" s="36">
        <v>1606.8333333333333</v>
      </c>
      <c r="G175" s="36">
        <v>1592.6666666666665</v>
      </c>
      <c r="H175" s="36">
        <v>1640.6666666666665</v>
      </c>
      <c r="I175" s="36">
        <v>1654.833333333333</v>
      </c>
      <c r="J175" s="36">
        <v>1664.6666666666665</v>
      </c>
      <c r="K175" s="31">
        <v>1645</v>
      </c>
      <c r="L175" s="31">
        <v>1621</v>
      </c>
      <c r="M175" s="31">
        <v>0.84443000000000001</v>
      </c>
      <c r="N175" s="1"/>
      <c r="O175" s="1"/>
    </row>
    <row r="176" spans="1:15" ht="12.75" customHeight="1">
      <c r="A176" s="33">
        <v>166</v>
      </c>
      <c r="B176" s="53" t="s">
        <v>391</v>
      </c>
      <c r="C176" s="31">
        <v>1547.5</v>
      </c>
      <c r="D176" s="36">
        <v>1544.8333333333333</v>
      </c>
      <c r="E176" s="36">
        <v>1537.6666666666665</v>
      </c>
      <c r="F176" s="36">
        <v>1527.8333333333333</v>
      </c>
      <c r="G176" s="36">
        <v>1520.6666666666665</v>
      </c>
      <c r="H176" s="36">
        <v>1554.6666666666665</v>
      </c>
      <c r="I176" s="36">
        <v>1561.833333333333</v>
      </c>
      <c r="J176" s="36">
        <v>1571.6666666666665</v>
      </c>
      <c r="K176" s="31">
        <v>1552</v>
      </c>
      <c r="L176" s="31">
        <v>1535</v>
      </c>
      <c r="M176" s="31">
        <v>0.51751999999999998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785.85</v>
      </c>
      <c r="D177" s="36">
        <v>788.86666666666679</v>
      </c>
      <c r="E177" s="36">
        <v>781.03333333333353</v>
      </c>
      <c r="F177" s="36">
        <v>776.2166666666667</v>
      </c>
      <c r="G177" s="36">
        <v>768.38333333333344</v>
      </c>
      <c r="H177" s="36">
        <v>793.68333333333362</v>
      </c>
      <c r="I177" s="36">
        <v>801.51666666666688</v>
      </c>
      <c r="J177" s="36">
        <v>806.33333333333371</v>
      </c>
      <c r="K177" s="31">
        <v>796.7</v>
      </c>
      <c r="L177" s="31">
        <v>784.05</v>
      </c>
      <c r="M177" s="31">
        <v>6.9359700000000002</v>
      </c>
      <c r="N177" s="1"/>
      <c r="O177" s="1"/>
    </row>
    <row r="178" spans="1:15" ht="12.75" customHeight="1">
      <c r="A178" s="33">
        <v>168</v>
      </c>
      <c r="B178" s="53" t="s">
        <v>858</v>
      </c>
      <c r="C178" s="31">
        <v>750.7</v>
      </c>
      <c r="D178" s="36">
        <v>750.19999999999993</v>
      </c>
      <c r="E178" s="36">
        <v>741.74999999999989</v>
      </c>
      <c r="F178" s="36">
        <v>732.8</v>
      </c>
      <c r="G178" s="36">
        <v>724.34999999999991</v>
      </c>
      <c r="H178" s="36">
        <v>759.14999999999986</v>
      </c>
      <c r="I178" s="36">
        <v>767.59999999999991</v>
      </c>
      <c r="J178" s="36">
        <v>776.54999999999984</v>
      </c>
      <c r="K178" s="31">
        <v>758.65</v>
      </c>
      <c r="L178" s="31">
        <v>741.25</v>
      </c>
      <c r="M178" s="31">
        <v>1.74973</v>
      </c>
      <c r="N178" s="1"/>
      <c r="O178" s="1"/>
    </row>
    <row r="179" spans="1:15" ht="12.75" customHeight="1">
      <c r="A179" s="33">
        <v>169</v>
      </c>
      <c r="B179" s="53" t="s">
        <v>387</v>
      </c>
      <c r="C179" s="31">
        <v>1837.15</v>
      </c>
      <c r="D179" s="36">
        <v>1823</v>
      </c>
      <c r="E179" s="36">
        <v>1797.1</v>
      </c>
      <c r="F179" s="36">
        <v>1757.05</v>
      </c>
      <c r="G179" s="36">
        <v>1731.1499999999999</v>
      </c>
      <c r="H179" s="36">
        <v>1863.05</v>
      </c>
      <c r="I179" s="36">
        <v>1888.95</v>
      </c>
      <c r="J179" s="36">
        <v>1929</v>
      </c>
      <c r="K179" s="31">
        <v>1848.9</v>
      </c>
      <c r="L179" s="31">
        <v>1782.95</v>
      </c>
      <c r="M179" s="31">
        <v>1.5738300000000001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59.05</v>
      </c>
      <c r="D180" s="36">
        <v>58.85</v>
      </c>
      <c r="E180" s="36">
        <v>58.2</v>
      </c>
      <c r="F180" s="36">
        <v>57.35</v>
      </c>
      <c r="G180" s="36">
        <v>56.7</v>
      </c>
      <c r="H180" s="36">
        <v>59.7</v>
      </c>
      <c r="I180" s="36">
        <v>60.349999999999994</v>
      </c>
      <c r="J180" s="36">
        <v>61.2</v>
      </c>
      <c r="K180" s="31">
        <v>59.5</v>
      </c>
      <c r="L180" s="31">
        <v>58</v>
      </c>
      <c r="M180" s="31">
        <v>64.298820000000006</v>
      </c>
      <c r="N180" s="1"/>
      <c r="O180" s="1"/>
    </row>
    <row r="181" spans="1:15" ht="12.75" customHeight="1">
      <c r="A181" s="33">
        <v>171</v>
      </c>
      <c r="B181" s="53" t="s">
        <v>392</v>
      </c>
      <c r="C181" s="31">
        <v>1295.05</v>
      </c>
      <c r="D181" s="36">
        <v>1300.75</v>
      </c>
      <c r="E181" s="36">
        <v>1282.45</v>
      </c>
      <c r="F181" s="36">
        <v>1269.8500000000001</v>
      </c>
      <c r="G181" s="36">
        <v>1251.5500000000002</v>
      </c>
      <c r="H181" s="36">
        <v>1313.35</v>
      </c>
      <c r="I181" s="36">
        <v>1331.65</v>
      </c>
      <c r="J181" s="36">
        <v>1344.2499999999998</v>
      </c>
      <c r="K181" s="31">
        <v>1319.05</v>
      </c>
      <c r="L181" s="31">
        <v>1288.1500000000001</v>
      </c>
      <c r="M181" s="31">
        <v>1.47905</v>
      </c>
      <c r="N181" s="1"/>
      <c r="O181" s="1"/>
    </row>
    <row r="182" spans="1:15" ht="12.75" customHeight="1">
      <c r="A182" s="33">
        <v>172</v>
      </c>
      <c r="B182" s="53" t="s">
        <v>393</v>
      </c>
      <c r="C182" s="31">
        <v>2263.6999999999998</v>
      </c>
      <c r="D182" s="36">
        <v>2238.0166666666669</v>
      </c>
      <c r="E182" s="36">
        <v>2130.7333333333336</v>
      </c>
      <c r="F182" s="36">
        <v>1997.7666666666669</v>
      </c>
      <c r="G182" s="36">
        <v>1890.4833333333336</v>
      </c>
      <c r="H182" s="36">
        <v>2370.9833333333336</v>
      </c>
      <c r="I182" s="36">
        <v>2478.2666666666673</v>
      </c>
      <c r="J182" s="36">
        <v>2611.2333333333336</v>
      </c>
      <c r="K182" s="31">
        <v>2345.3000000000002</v>
      </c>
      <c r="L182" s="31">
        <v>2105.0500000000002</v>
      </c>
      <c r="M182" s="31">
        <v>9.0242900000000006</v>
      </c>
      <c r="N182" s="1"/>
      <c r="O182" s="1"/>
    </row>
    <row r="183" spans="1:15" ht="12.75" customHeight="1">
      <c r="A183" s="33">
        <v>173</v>
      </c>
      <c r="B183" s="53" t="s">
        <v>394</v>
      </c>
      <c r="C183" s="31">
        <v>494.85</v>
      </c>
      <c r="D183" s="36">
        <v>492.81666666666666</v>
      </c>
      <c r="E183" s="36">
        <v>486.83333333333331</v>
      </c>
      <c r="F183" s="36">
        <v>478.81666666666666</v>
      </c>
      <c r="G183" s="36">
        <v>472.83333333333331</v>
      </c>
      <c r="H183" s="36">
        <v>500.83333333333331</v>
      </c>
      <c r="I183" s="36">
        <v>506.81666666666666</v>
      </c>
      <c r="J183" s="36">
        <v>514.83333333333326</v>
      </c>
      <c r="K183" s="31">
        <v>498.8</v>
      </c>
      <c r="L183" s="31">
        <v>484.8</v>
      </c>
      <c r="M183" s="31">
        <v>2.7372999999999998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974.95</v>
      </c>
      <c r="D184" s="36">
        <v>972.66666666666663</v>
      </c>
      <c r="E184" s="36">
        <v>967.2833333333333</v>
      </c>
      <c r="F184" s="36">
        <v>959.61666666666667</v>
      </c>
      <c r="G184" s="36">
        <v>954.23333333333335</v>
      </c>
      <c r="H184" s="36">
        <v>980.33333333333326</v>
      </c>
      <c r="I184" s="36">
        <v>985.7166666666667</v>
      </c>
      <c r="J184" s="36">
        <v>993.38333333333321</v>
      </c>
      <c r="K184" s="31">
        <v>978.05</v>
      </c>
      <c r="L184" s="31">
        <v>965</v>
      </c>
      <c r="M184" s="31">
        <v>6.9549000000000003</v>
      </c>
      <c r="N184" s="1"/>
      <c r="O184" s="1"/>
    </row>
    <row r="185" spans="1:15" ht="12.75" customHeight="1">
      <c r="A185" s="33">
        <v>175</v>
      </c>
      <c r="B185" s="53" t="s">
        <v>395</v>
      </c>
      <c r="C185" s="31">
        <v>677</v>
      </c>
      <c r="D185" s="36">
        <v>680.75</v>
      </c>
      <c r="E185" s="36">
        <v>667.35</v>
      </c>
      <c r="F185" s="36">
        <v>657.7</v>
      </c>
      <c r="G185" s="36">
        <v>644.30000000000007</v>
      </c>
      <c r="H185" s="36">
        <v>690.4</v>
      </c>
      <c r="I185" s="36">
        <v>703.80000000000007</v>
      </c>
      <c r="J185" s="36">
        <v>713.44999999999993</v>
      </c>
      <c r="K185" s="31">
        <v>694.15</v>
      </c>
      <c r="L185" s="31">
        <v>671.1</v>
      </c>
      <c r="M185" s="31">
        <v>10.408060000000001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1722.75</v>
      </c>
      <c r="D186" s="36">
        <v>1702.7666666666667</v>
      </c>
      <c r="E186" s="36">
        <v>1659.1333333333332</v>
      </c>
      <c r="F186" s="36">
        <v>1595.5166666666667</v>
      </c>
      <c r="G186" s="36">
        <v>1551.8833333333332</v>
      </c>
      <c r="H186" s="36">
        <v>1766.3833333333332</v>
      </c>
      <c r="I186" s="36">
        <v>1810.0166666666669</v>
      </c>
      <c r="J186" s="36">
        <v>1873.6333333333332</v>
      </c>
      <c r="K186" s="31">
        <v>1746.4</v>
      </c>
      <c r="L186" s="31">
        <v>1639.15</v>
      </c>
      <c r="M186" s="31">
        <v>27.489930000000001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357.8</v>
      </c>
      <c r="D187" s="36">
        <v>358.91666666666669</v>
      </c>
      <c r="E187" s="36">
        <v>355.43333333333339</v>
      </c>
      <c r="F187" s="36">
        <v>353.06666666666672</v>
      </c>
      <c r="G187" s="36">
        <v>349.58333333333343</v>
      </c>
      <c r="H187" s="36">
        <v>361.28333333333336</v>
      </c>
      <c r="I187" s="36">
        <v>364.76666666666659</v>
      </c>
      <c r="J187" s="36">
        <v>367.13333333333333</v>
      </c>
      <c r="K187" s="31">
        <v>362.4</v>
      </c>
      <c r="L187" s="31">
        <v>356.55</v>
      </c>
      <c r="M187" s="31">
        <v>7.82904</v>
      </c>
      <c r="N187" s="1"/>
      <c r="O187" s="1"/>
    </row>
    <row r="188" spans="1:15" ht="12.75" customHeight="1">
      <c r="A188" s="33">
        <v>178</v>
      </c>
      <c r="B188" s="53" t="s">
        <v>396</v>
      </c>
      <c r="C188" s="31">
        <v>490.55</v>
      </c>
      <c r="D188" s="36">
        <v>492.11666666666662</v>
      </c>
      <c r="E188" s="36">
        <v>486.48333333333323</v>
      </c>
      <c r="F188" s="36">
        <v>482.41666666666663</v>
      </c>
      <c r="G188" s="36">
        <v>476.78333333333325</v>
      </c>
      <c r="H188" s="36">
        <v>496.18333333333322</v>
      </c>
      <c r="I188" s="36">
        <v>501.81666666666655</v>
      </c>
      <c r="J188" s="36">
        <v>505.88333333333321</v>
      </c>
      <c r="K188" s="31">
        <v>497.75</v>
      </c>
      <c r="L188" s="31">
        <v>488.05</v>
      </c>
      <c r="M188" s="31">
        <v>4.47811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1918.9</v>
      </c>
      <c r="D189" s="36">
        <v>1909.3</v>
      </c>
      <c r="E189" s="36">
        <v>1896.1</v>
      </c>
      <c r="F189" s="36">
        <v>1873.3</v>
      </c>
      <c r="G189" s="36">
        <v>1860.1</v>
      </c>
      <c r="H189" s="36">
        <v>1932.1</v>
      </c>
      <c r="I189" s="36">
        <v>1945.3000000000002</v>
      </c>
      <c r="J189" s="36">
        <v>1968.1</v>
      </c>
      <c r="K189" s="31">
        <v>1922.5</v>
      </c>
      <c r="L189" s="31">
        <v>1886.5</v>
      </c>
      <c r="M189" s="31">
        <v>3.5731799999999998</v>
      </c>
      <c r="N189" s="1"/>
      <c r="O189" s="1"/>
    </row>
    <row r="190" spans="1:15" ht="12.75" customHeight="1">
      <c r="A190" s="33">
        <v>180</v>
      </c>
      <c r="B190" s="53" t="s">
        <v>397</v>
      </c>
      <c r="C190" s="31">
        <v>850.75</v>
      </c>
      <c r="D190" s="36">
        <v>853.6</v>
      </c>
      <c r="E190" s="36">
        <v>840.2</v>
      </c>
      <c r="F190" s="36">
        <v>829.65</v>
      </c>
      <c r="G190" s="36">
        <v>816.25</v>
      </c>
      <c r="H190" s="36">
        <v>864.15000000000009</v>
      </c>
      <c r="I190" s="36">
        <v>877.55</v>
      </c>
      <c r="J190" s="36">
        <v>888.10000000000014</v>
      </c>
      <c r="K190" s="31">
        <v>867</v>
      </c>
      <c r="L190" s="31">
        <v>843.05</v>
      </c>
      <c r="M190" s="31">
        <v>2.8110499999999998</v>
      </c>
      <c r="N190" s="1"/>
      <c r="O190" s="1"/>
    </row>
    <row r="191" spans="1:15" ht="12.75" customHeight="1">
      <c r="A191" s="33">
        <v>181</v>
      </c>
      <c r="B191" s="53" t="s">
        <v>398</v>
      </c>
      <c r="C191" s="31">
        <v>374.05</v>
      </c>
      <c r="D191" s="36">
        <v>372.34999999999997</v>
      </c>
      <c r="E191" s="36">
        <v>369.69999999999993</v>
      </c>
      <c r="F191" s="36">
        <v>365.34999999999997</v>
      </c>
      <c r="G191" s="36">
        <v>362.69999999999993</v>
      </c>
      <c r="H191" s="36">
        <v>376.69999999999993</v>
      </c>
      <c r="I191" s="36">
        <v>379.34999999999991</v>
      </c>
      <c r="J191" s="36">
        <v>383.69999999999993</v>
      </c>
      <c r="K191" s="31">
        <v>375</v>
      </c>
      <c r="L191" s="31">
        <v>368</v>
      </c>
      <c r="M191" s="31">
        <v>0.85851999999999995</v>
      </c>
      <c r="N191" s="1"/>
      <c r="O191" s="1"/>
    </row>
    <row r="192" spans="1:15" ht="12.75" customHeight="1">
      <c r="A192" s="33">
        <v>182</v>
      </c>
      <c r="B192" s="53" t="s">
        <v>399</v>
      </c>
      <c r="C192" s="31">
        <v>2126.75</v>
      </c>
      <c r="D192" s="36">
        <v>2124.2000000000003</v>
      </c>
      <c r="E192" s="36">
        <v>2103.8500000000004</v>
      </c>
      <c r="F192" s="36">
        <v>2080.9500000000003</v>
      </c>
      <c r="G192" s="36">
        <v>2060.6000000000004</v>
      </c>
      <c r="H192" s="36">
        <v>2147.1000000000004</v>
      </c>
      <c r="I192" s="36">
        <v>2167.4499999999998</v>
      </c>
      <c r="J192" s="36">
        <v>2190.3500000000004</v>
      </c>
      <c r="K192" s="31">
        <v>2144.5500000000002</v>
      </c>
      <c r="L192" s="31">
        <v>2101.3000000000002</v>
      </c>
      <c r="M192" s="31">
        <v>0.34388999999999997</v>
      </c>
      <c r="N192" s="1"/>
      <c r="O192" s="1"/>
    </row>
    <row r="193" spans="1:15" ht="12.75" customHeight="1">
      <c r="A193" s="33">
        <v>183</v>
      </c>
      <c r="B193" s="53" t="s">
        <v>400</v>
      </c>
      <c r="C193" s="31">
        <v>722</v>
      </c>
      <c r="D193" s="36">
        <v>717.6</v>
      </c>
      <c r="E193" s="36">
        <v>709.40000000000009</v>
      </c>
      <c r="F193" s="36">
        <v>696.80000000000007</v>
      </c>
      <c r="G193" s="36">
        <v>688.60000000000014</v>
      </c>
      <c r="H193" s="36">
        <v>730.2</v>
      </c>
      <c r="I193" s="36">
        <v>738.40000000000009</v>
      </c>
      <c r="J193" s="36">
        <v>751</v>
      </c>
      <c r="K193" s="31">
        <v>725.8</v>
      </c>
      <c r="L193" s="31">
        <v>705</v>
      </c>
      <c r="M193" s="31">
        <v>0.74546000000000001</v>
      </c>
      <c r="N193" s="1"/>
      <c r="O193" s="1"/>
    </row>
    <row r="194" spans="1:15" ht="12.75" customHeight="1">
      <c r="A194" s="33">
        <v>184</v>
      </c>
      <c r="B194" s="53" t="s">
        <v>401</v>
      </c>
      <c r="C194" s="31">
        <v>366.7</v>
      </c>
      <c r="D194" s="36">
        <v>360.59999999999997</v>
      </c>
      <c r="E194" s="36">
        <v>350.09999999999991</v>
      </c>
      <c r="F194" s="36">
        <v>333.49999999999994</v>
      </c>
      <c r="G194" s="36">
        <v>322.99999999999989</v>
      </c>
      <c r="H194" s="36">
        <v>377.19999999999993</v>
      </c>
      <c r="I194" s="36">
        <v>387.70000000000005</v>
      </c>
      <c r="J194" s="36">
        <v>404.29999999999995</v>
      </c>
      <c r="K194" s="31">
        <v>371.1</v>
      </c>
      <c r="L194" s="31">
        <v>344</v>
      </c>
      <c r="M194" s="31">
        <v>17.129390000000001</v>
      </c>
      <c r="N194" s="1"/>
      <c r="O194" s="1"/>
    </row>
    <row r="195" spans="1:15" ht="12.75" customHeight="1">
      <c r="A195" s="33">
        <v>185</v>
      </c>
      <c r="B195" s="53" t="s">
        <v>402</v>
      </c>
      <c r="C195" s="31">
        <v>2798.3</v>
      </c>
      <c r="D195" s="36">
        <v>2814.4166666666665</v>
      </c>
      <c r="E195" s="36">
        <v>2773.833333333333</v>
      </c>
      <c r="F195" s="36">
        <v>2749.3666666666663</v>
      </c>
      <c r="G195" s="36">
        <v>2708.7833333333328</v>
      </c>
      <c r="H195" s="36">
        <v>2838.8833333333332</v>
      </c>
      <c r="I195" s="36">
        <v>2879.4666666666662</v>
      </c>
      <c r="J195" s="36">
        <v>2903.9333333333334</v>
      </c>
      <c r="K195" s="31">
        <v>2855</v>
      </c>
      <c r="L195" s="31">
        <v>2789.95</v>
      </c>
      <c r="M195" s="31">
        <v>0.67752000000000001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422.95</v>
      </c>
      <c r="D196" s="36">
        <v>422.90000000000003</v>
      </c>
      <c r="E196" s="36">
        <v>420.05000000000007</v>
      </c>
      <c r="F196" s="36">
        <v>417.15000000000003</v>
      </c>
      <c r="G196" s="36">
        <v>414.30000000000007</v>
      </c>
      <c r="H196" s="36">
        <v>425.80000000000007</v>
      </c>
      <c r="I196" s="36">
        <v>428.65000000000009</v>
      </c>
      <c r="J196" s="36">
        <v>431.55000000000007</v>
      </c>
      <c r="K196" s="31">
        <v>425.75</v>
      </c>
      <c r="L196" s="31">
        <v>420</v>
      </c>
      <c r="M196" s="31">
        <v>6.9984200000000003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622.4</v>
      </c>
      <c r="D197" s="36">
        <v>619.19999999999993</v>
      </c>
      <c r="E197" s="36">
        <v>611.69999999999982</v>
      </c>
      <c r="F197" s="36">
        <v>600.99999999999989</v>
      </c>
      <c r="G197" s="36">
        <v>593.49999999999977</v>
      </c>
      <c r="H197" s="36">
        <v>629.89999999999986</v>
      </c>
      <c r="I197" s="36">
        <v>637.40000000000009</v>
      </c>
      <c r="J197" s="36">
        <v>648.09999999999991</v>
      </c>
      <c r="K197" s="31">
        <v>626.70000000000005</v>
      </c>
      <c r="L197" s="31">
        <v>608.5</v>
      </c>
      <c r="M197" s="31">
        <v>7.9164399999999997</v>
      </c>
      <c r="N197" s="1"/>
      <c r="O197" s="1"/>
    </row>
    <row r="198" spans="1:15" ht="12.75" customHeight="1">
      <c r="A198" s="33">
        <v>188</v>
      </c>
      <c r="B198" s="53" t="s">
        <v>403</v>
      </c>
      <c r="C198" s="31">
        <v>131.65</v>
      </c>
      <c r="D198" s="36">
        <v>131.43333333333334</v>
      </c>
      <c r="E198" s="36">
        <v>129.41666666666669</v>
      </c>
      <c r="F198" s="36">
        <v>127.18333333333334</v>
      </c>
      <c r="G198" s="36">
        <v>125.16666666666669</v>
      </c>
      <c r="H198" s="36">
        <v>133.66666666666669</v>
      </c>
      <c r="I198" s="36">
        <v>135.68333333333334</v>
      </c>
      <c r="J198" s="36">
        <v>137.91666666666669</v>
      </c>
      <c r="K198" s="31">
        <v>133.44999999999999</v>
      </c>
      <c r="L198" s="31">
        <v>129.19999999999999</v>
      </c>
      <c r="M198" s="31">
        <v>27.76418</v>
      </c>
      <c r="N198" s="1"/>
      <c r="O198" s="1"/>
    </row>
    <row r="199" spans="1:15" ht="12.75" customHeight="1">
      <c r="A199" s="33">
        <v>189</v>
      </c>
      <c r="B199" s="53" t="s">
        <v>404</v>
      </c>
      <c r="C199" s="31">
        <v>172.6</v>
      </c>
      <c r="D199" s="36">
        <v>171.2833333333333</v>
      </c>
      <c r="E199" s="36">
        <v>169.11666666666662</v>
      </c>
      <c r="F199" s="36">
        <v>165.63333333333333</v>
      </c>
      <c r="G199" s="36">
        <v>163.46666666666664</v>
      </c>
      <c r="H199" s="36">
        <v>174.76666666666659</v>
      </c>
      <c r="I199" s="36">
        <v>176.93333333333328</v>
      </c>
      <c r="J199" s="36">
        <v>180.41666666666657</v>
      </c>
      <c r="K199" s="31">
        <v>173.45</v>
      </c>
      <c r="L199" s="31">
        <v>167.8</v>
      </c>
      <c r="M199" s="31">
        <v>11.156470000000001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286.85000000000002</v>
      </c>
      <c r="D200" s="36">
        <v>289.63333333333333</v>
      </c>
      <c r="E200" s="36">
        <v>282.61666666666667</v>
      </c>
      <c r="F200" s="36">
        <v>278.38333333333333</v>
      </c>
      <c r="G200" s="36">
        <v>271.36666666666667</v>
      </c>
      <c r="H200" s="36">
        <v>293.86666666666667</v>
      </c>
      <c r="I200" s="36">
        <v>300.88333333333333</v>
      </c>
      <c r="J200" s="36">
        <v>305.11666666666667</v>
      </c>
      <c r="K200" s="31">
        <v>296.64999999999998</v>
      </c>
      <c r="L200" s="31">
        <v>285.39999999999998</v>
      </c>
      <c r="M200" s="31">
        <v>7.1966700000000001</v>
      </c>
      <c r="N200" s="1"/>
      <c r="O200" s="1"/>
    </row>
    <row r="201" spans="1:15" ht="12.75" customHeight="1">
      <c r="A201" s="33">
        <v>191</v>
      </c>
      <c r="B201" s="53" t="s">
        <v>405</v>
      </c>
      <c r="C201" s="31">
        <v>1773.9</v>
      </c>
      <c r="D201" s="36">
        <v>1776.0500000000002</v>
      </c>
      <c r="E201" s="36">
        <v>1757.1500000000003</v>
      </c>
      <c r="F201" s="36">
        <v>1740.4</v>
      </c>
      <c r="G201" s="36">
        <v>1721.5000000000002</v>
      </c>
      <c r="H201" s="36">
        <v>1792.8000000000004</v>
      </c>
      <c r="I201" s="36">
        <v>1811.7</v>
      </c>
      <c r="J201" s="36">
        <v>1828.4500000000005</v>
      </c>
      <c r="K201" s="31">
        <v>1794.95</v>
      </c>
      <c r="L201" s="31">
        <v>1759.3</v>
      </c>
      <c r="M201" s="31">
        <v>1.62026</v>
      </c>
      <c r="N201" s="1"/>
      <c r="O201" s="1"/>
    </row>
    <row r="202" spans="1:15" ht="12.75" customHeight="1">
      <c r="A202" s="33">
        <v>192</v>
      </c>
      <c r="B202" s="53" t="s">
        <v>408</v>
      </c>
      <c r="C202" s="31">
        <v>847.15</v>
      </c>
      <c r="D202" s="36">
        <v>846.19999999999993</v>
      </c>
      <c r="E202" s="36">
        <v>840.44999999999982</v>
      </c>
      <c r="F202" s="36">
        <v>833.74999999999989</v>
      </c>
      <c r="G202" s="36">
        <v>827.99999999999977</v>
      </c>
      <c r="H202" s="36">
        <v>852.89999999999986</v>
      </c>
      <c r="I202" s="36">
        <v>858.65000000000009</v>
      </c>
      <c r="J202" s="36">
        <v>865.34999999999991</v>
      </c>
      <c r="K202" s="31">
        <v>851.95</v>
      </c>
      <c r="L202" s="31">
        <v>839.5</v>
      </c>
      <c r="M202" s="31">
        <v>1.6017300000000001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1399.4</v>
      </c>
      <c r="D203" s="36">
        <v>1397.2333333333333</v>
      </c>
      <c r="E203" s="36">
        <v>1388.4666666666667</v>
      </c>
      <c r="F203" s="36">
        <v>1377.5333333333333</v>
      </c>
      <c r="G203" s="36">
        <v>1368.7666666666667</v>
      </c>
      <c r="H203" s="36">
        <v>1408.1666666666667</v>
      </c>
      <c r="I203" s="36">
        <v>1416.9333333333336</v>
      </c>
      <c r="J203" s="36">
        <v>1427.8666666666668</v>
      </c>
      <c r="K203" s="31">
        <v>1406</v>
      </c>
      <c r="L203" s="31">
        <v>1386.3</v>
      </c>
      <c r="M203" s="31">
        <v>5.6379999999999999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1261.8</v>
      </c>
      <c r="D204" s="36">
        <v>1258.25</v>
      </c>
      <c r="E204" s="36">
        <v>1251.75</v>
      </c>
      <c r="F204" s="36">
        <v>1241.7</v>
      </c>
      <c r="G204" s="36">
        <v>1235.2</v>
      </c>
      <c r="H204" s="36">
        <v>1268.3</v>
      </c>
      <c r="I204" s="36">
        <v>1274.8</v>
      </c>
      <c r="J204" s="36">
        <v>1284.8499999999999</v>
      </c>
      <c r="K204" s="31">
        <v>1264.75</v>
      </c>
      <c r="L204" s="31">
        <v>1248.2</v>
      </c>
      <c r="M204" s="31">
        <v>15.32394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2763.3</v>
      </c>
      <c r="D205" s="36">
        <v>2741.75</v>
      </c>
      <c r="E205" s="36">
        <v>2713.55</v>
      </c>
      <c r="F205" s="36">
        <v>2663.8</v>
      </c>
      <c r="G205" s="36">
        <v>2635.6000000000004</v>
      </c>
      <c r="H205" s="36">
        <v>2791.5</v>
      </c>
      <c r="I205" s="36">
        <v>2819.7</v>
      </c>
      <c r="J205" s="36">
        <v>2869.45</v>
      </c>
      <c r="K205" s="31">
        <v>2769.95</v>
      </c>
      <c r="L205" s="31">
        <v>2692</v>
      </c>
      <c r="M205" s="31">
        <v>8.5017099999999992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1524.85</v>
      </c>
      <c r="D206" s="36">
        <v>1523.0166666666667</v>
      </c>
      <c r="E206" s="36">
        <v>1517.0333333333333</v>
      </c>
      <c r="F206" s="36">
        <v>1509.2166666666667</v>
      </c>
      <c r="G206" s="36">
        <v>1503.2333333333333</v>
      </c>
      <c r="H206" s="36">
        <v>1530.8333333333333</v>
      </c>
      <c r="I206" s="36">
        <v>1536.8166666666664</v>
      </c>
      <c r="J206" s="36">
        <v>1544.6333333333332</v>
      </c>
      <c r="K206" s="31">
        <v>1529</v>
      </c>
      <c r="L206" s="31">
        <v>1515.2</v>
      </c>
      <c r="M206" s="31">
        <v>166.33145999999999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621.25</v>
      </c>
      <c r="D207" s="36">
        <v>620.38333333333333</v>
      </c>
      <c r="E207" s="36">
        <v>616.01666666666665</v>
      </c>
      <c r="F207" s="36">
        <v>610.7833333333333</v>
      </c>
      <c r="G207" s="36">
        <v>606.41666666666663</v>
      </c>
      <c r="H207" s="36">
        <v>625.61666666666667</v>
      </c>
      <c r="I207" s="36">
        <v>629.98333333333323</v>
      </c>
      <c r="J207" s="36">
        <v>635.2166666666667</v>
      </c>
      <c r="K207" s="31">
        <v>624.75</v>
      </c>
      <c r="L207" s="31">
        <v>615.15</v>
      </c>
      <c r="M207" s="31">
        <v>40.542319999999997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2976.8</v>
      </c>
      <c r="D208" s="36">
        <v>2981.9666666666667</v>
      </c>
      <c r="E208" s="36">
        <v>2960.8333333333335</v>
      </c>
      <c r="F208" s="36">
        <v>2944.8666666666668</v>
      </c>
      <c r="G208" s="36">
        <v>2923.7333333333336</v>
      </c>
      <c r="H208" s="36">
        <v>2997.9333333333334</v>
      </c>
      <c r="I208" s="36">
        <v>3019.0666666666666</v>
      </c>
      <c r="J208" s="36">
        <v>3035.0333333333333</v>
      </c>
      <c r="K208" s="31">
        <v>3003.1</v>
      </c>
      <c r="L208" s="31">
        <v>2966</v>
      </c>
      <c r="M208" s="31">
        <v>4.6774300000000002</v>
      </c>
      <c r="N208" s="1"/>
      <c r="O208" s="1"/>
    </row>
    <row r="209" spans="1:15" ht="12.75" customHeight="1">
      <c r="A209" s="33">
        <v>199</v>
      </c>
      <c r="B209" s="53" t="s">
        <v>406</v>
      </c>
      <c r="C209" s="31">
        <v>73.05</v>
      </c>
      <c r="D209" s="36">
        <v>73.11666666666666</v>
      </c>
      <c r="E209" s="36">
        <v>72.533333333333317</v>
      </c>
      <c r="F209" s="36">
        <v>72.016666666666652</v>
      </c>
      <c r="G209" s="36">
        <v>71.433333333333309</v>
      </c>
      <c r="H209" s="36">
        <v>73.633333333333326</v>
      </c>
      <c r="I209" s="36">
        <v>74.216666666666669</v>
      </c>
      <c r="J209" s="36">
        <v>74.733333333333334</v>
      </c>
      <c r="K209" s="31">
        <v>73.7</v>
      </c>
      <c r="L209" s="31">
        <v>72.599999999999994</v>
      </c>
      <c r="M209" s="31">
        <v>42.913829999999997</v>
      </c>
      <c r="N209" s="1"/>
      <c r="O209" s="1"/>
    </row>
    <row r="210" spans="1:15" ht="12.75" customHeight="1">
      <c r="A210" s="33">
        <v>200</v>
      </c>
      <c r="B210" s="53" t="s">
        <v>410</v>
      </c>
      <c r="C210" s="31">
        <v>281.39999999999998</v>
      </c>
      <c r="D210" s="36">
        <v>282.13333333333333</v>
      </c>
      <c r="E210" s="36">
        <v>278.26666666666665</v>
      </c>
      <c r="F210" s="36">
        <v>275.13333333333333</v>
      </c>
      <c r="G210" s="36">
        <v>271.26666666666665</v>
      </c>
      <c r="H210" s="36">
        <v>285.26666666666665</v>
      </c>
      <c r="I210" s="36">
        <v>289.13333333333333</v>
      </c>
      <c r="J210" s="36">
        <v>292.26666666666665</v>
      </c>
      <c r="K210" s="31">
        <v>286</v>
      </c>
      <c r="L210" s="31">
        <v>279</v>
      </c>
      <c r="M210" s="31">
        <v>2.1886999999999999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480.65</v>
      </c>
      <c r="D211" s="36">
        <v>477.48333333333335</v>
      </c>
      <c r="E211" s="36">
        <v>470.16666666666669</v>
      </c>
      <c r="F211" s="36">
        <v>459.68333333333334</v>
      </c>
      <c r="G211" s="36">
        <v>452.36666666666667</v>
      </c>
      <c r="H211" s="36">
        <v>487.9666666666667</v>
      </c>
      <c r="I211" s="36">
        <v>495.2833333333333</v>
      </c>
      <c r="J211" s="36">
        <v>505.76666666666671</v>
      </c>
      <c r="K211" s="31">
        <v>484.8</v>
      </c>
      <c r="L211" s="31">
        <v>467</v>
      </c>
      <c r="M211" s="31">
        <v>78.638249999999999</v>
      </c>
      <c r="N211" s="1"/>
      <c r="O211" s="1"/>
    </row>
    <row r="212" spans="1:15" ht="12.75" customHeight="1">
      <c r="A212" s="33">
        <v>202</v>
      </c>
      <c r="B212" s="53" t="s">
        <v>411</v>
      </c>
      <c r="C212" s="31">
        <v>992.1</v>
      </c>
      <c r="D212" s="36">
        <v>991.04999999999984</v>
      </c>
      <c r="E212" s="36">
        <v>984.09999999999968</v>
      </c>
      <c r="F212" s="36">
        <v>976.0999999999998</v>
      </c>
      <c r="G212" s="36">
        <v>969.14999999999964</v>
      </c>
      <c r="H212" s="36">
        <v>999.04999999999973</v>
      </c>
      <c r="I212" s="36">
        <v>1005.9999999999998</v>
      </c>
      <c r="J212" s="36">
        <v>1013.9999999999998</v>
      </c>
      <c r="K212" s="31">
        <v>998</v>
      </c>
      <c r="L212" s="31">
        <v>983.05</v>
      </c>
      <c r="M212" s="31">
        <v>0.12077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1959.45</v>
      </c>
      <c r="D213" s="36">
        <v>1954.2166666666669</v>
      </c>
      <c r="E213" s="36">
        <v>1940.7833333333338</v>
      </c>
      <c r="F213" s="36">
        <v>1922.1166666666668</v>
      </c>
      <c r="G213" s="36">
        <v>1908.6833333333336</v>
      </c>
      <c r="H213" s="36">
        <v>1972.8833333333339</v>
      </c>
      <c r="I213" s="36">
        <v>1986.3166666666668</v>
      </c>
      <c r="J213" s="36">
        <v>2004.983333333334</v>
      </c>
      <c r="K213" s="31">
        <v>1967.65</v>
      </c>
      <c r="L213" s="31">
        <v>1935.55</v>
      </c>
      <c r="M213" s="31">
        <v>16.582750000000001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154.80000000000001</v>
      </c>
      <c r="D214" s="36">
        <v>153.4</v>
      </c>
      <c r="E214" s="36">
        <v>151.10000000000002</v>
      </c>
      <c r="F214" s="36">
        <v>147.4</v>
      </c>
      <c r="G214" s="36">
        <v>145.10000000000002</v>
      </c>
      <c r="H214" s="36">
        <v>157.10000000000002</v>
      </c>
      <c r="I214" s="36">
        <v>159.40000000000003</v>
      </c>
      <c r="J214" s="36">
        <v>163.10000000000002</v>
      </c>
      <c r="K214" s="31">
        <v>155.69999999999999</v>
      </c>
      <c r="L214" s="31">
        <v>149.69999999999999</v>
      </c>
      <c r="M214" s="31">
        <v>50.541040000000002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251.75</v>
      </c>
      <c r="D215" s="36">
        <v>252.46666666666667</v>
      </c>
      <c r="E215" s="36">
        <v>250.38333333333333</v>
      </c>
      <c r="F215" s="36">
        <v>249.01666666666665</v>
      </c>
      <c r="G215" s="36">
        <v>246.93333333333331</v>
      </c>
      <c r="H215" s="36">
        <v>253.83333333333334</v>
      </c>
      <c r="I215" s="36">
        <v>255.91666666666666</v>
      </c>
      <c r="J215" s="36">
        <v>257.28333333333336</v>
      </c>
      <c r="K215" s="31">
        <v>254.55</v>
      </c>
      <c r="L215" s="31">
        <v>251.1</v>
      </c>
      <c r="M215" s="31">
        <v>10.92604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2516.1999999999998</v>
      </c>
      <c r="D216" s="36">
        <v>2513.4666666666667</v>
      </c>
      <c r="E216" s="36">
        <v>2506.0833333333335</v>
      </c>
      <c r="F216" s="36">
        <v>2495.9666666666667</v>
      </c>
      <c r="G216" s="36">
        <v>2488.5833333333335</v>
      </c>
      <c r="H216" s="36">
        <v>2523.5833333333335</v>
      </c>
      <c r="I216" s="36">
        <v>2530.9666666666667</v>
      </c>
      <c r="J216" s="36">
        <v>2541.0833333333335</v>
      </c>
      <c r="K216" s="31">
        <v>2520.85</v>
      </c>
      <c r="L216" s="31">
        <v>2503.35</v>
      </c>
      <c r="M216" s="31">
        <v>10.923730000000001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317.05</v>
      </c>
      <c r="D217" s="36">
        <v>315.9666666666667</v>
      </c>
      <c r="E217" s="36">
        <v>314.08333333333337</v>
      </c>
      <c r="F217" s="36">
        <v>311.11666666666667</v>
      </c>
      <c r="G217" s="36">
        <v>309.23333333333335</v>
      </c>
      <c r="H217" s="36">
        <v>318.93333333333339</v>
      </c>
      <c r="I217" s="36">
        <v>320.81666666666672</v>
      </c>
      <c r="J217" s="36">
        <v>323.78333333333342</v>
      </c>
      <c r="K217" s="31">
        <v>317.85000000000002</v>
      </c>
      <c r="L217" s="31">
        <v>313</v>
      </c>
      <c r="M217" s="31">
        <v>6.0102900000000004</v>
      </c>
      <c r="N217" s="1"/>
      <c r="O217" s="1"/>
    </row>
    <row r="218" spans="1:15" ht="12.75" customHeight="1">
      <c r="A218" s="33">
        <v>208</v>
      </c>
      <c r="B218" s="53" t="s">
        <v>412</v>
      </c>
      <c r="C218" s="31">
        <v>4010.15</v>
      </c>
      <c r="D218" s="36">
        <v>3986.9833333333336</v>
      </c>
      <c r="E218" s="36">
        <v>3953.166666666667</v>
      </c>
      <c r="F218" s="36">
        <v>3896.1833333333334</v>
      </c>
      <c r="G218" s="36">
        <v>3862.3666666666668</v>
      </c>
      <c r="H218" s="36">
        <v>4043.9666666666672</v>
      </c>
      <c r="I218" s="36">
        <v>4077.7833333333338</v>
      </c>
      <c r="J218" s="36">
        <v>4134.7666666666673</v>
      </c>
      <c r="K218" s="31">
        <v>4020.8</v>
      </c>
      <c r="L218" s="31">
        <v>3930</v>
      </c>
      <c r="M218" s="31">
        <v>0.24893999999999999</v>
      </c>
      <c r="N218" s="1"/>
      <c r="O218" s="1"/>
    </row>
    <row r="219" spans="1:15" ht="12.75" customHeight="1">
      <c r="A219" s="33">
        <v>209</v>
      </c>
      <c r="B219" s="53" t="s">
        <v>407</v>
      </c>
      <c r="C219" s="31">
        <v>524.6</v>
      </c>
      <c r="D219" s="36">
        <v>527.65000000000009</v>
      </c>
      <c r="E219" s="36">
        <v>519.60000000000014</v>
      </c>
      <c r="F219" s="36">
        <v>514.6</v>
      </c>
      <c r="G219" s="36">
        <v>506.55000000000007</v>
      </c>
      <c r="H219" s="36">
        <v>532.6500000000002</v>
      </c>
      <c r="I219" s="36">
        <v>540.70000000000016</v>
      </c>
      <c r="J219" s="36">
        <v>545.70000000000027</v>
      </c>
      <c r="K219" s="31">
        <v>535.70000000000005</v>
      </c>
      <c r="L219" s="31">
        <v>522.65</v>
      </c>
      <c r="M219" s="31">
        <v>0.76895000000000002</v>
      </c>
      <c r="N219" s="1"/>
      <c r="O219" s="1"/>
    </row>
    <row r="220" spans="1:15" ht="12.75" customHeight="1">
      <c r="A220" s="33">
        <v>210</v>
      </c>
      <c r="B220" s="53" t="s">
        <v>413</v>
      </c>
      <c r="C220" s="31">
        <v>855.7</v>
      </c>
      <c r="D220" s="36">
        <v>851.44999999999993</v>
      </c>
      <c r="E220" s="36">
        <v>844.14999999999986</v>
      </c>
      <c r="F220" s="36">
        <v>832.59999999999991</v>
      </c>
      <c r="G220" s="36">
        <v>825.29999999999984</v>
      </c>
      <c r="H220" s="36">
        <v>862.99999999999989</v>
      </c>
      <c r="I220" s="36">
        <v>870.29999999999984</v>
      </c>
      <c r="J220" s="36">
        <v>881.84999999999991</v>
      </c>
      <c r="K220" s="31">
        <v>858.75</v>
      </c>
      <c r="L220" s="31">
        <v>839.9</v>
      </c>
      <c r="M220" s="31">
        <v>1.3702399999999999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38433.550000000003</v>
      </c>
      <c r="D221" s="36">
        <v>38441.85</v>
      </c>
      <c r="E221" s="36">
        <v>38151.699999999997</v>
      </c>
      <c r="F221" s="36">
        <v>37869.85</v>
      </c>
      <c r="G221" s="36">
        <v>37579.699999999997</v>
      </c>
      <c r="H221" s="36">
        <v>38723.699999999997</v>
      </c>
      <c r="I221" s="36">
        <v>39013.850000000006</v>
      </c>
      <c r="J221" s="36">
        <v>39295.699999999997</v>
      </c>
      <c r="K221" s="31">
        <v>38732</v>
      </c>
      <c r="L221" s="31">
        <v>38160</v>
      </c>
      <c r="M221" s="31">
        <v>8.5680000000000006E-2</v>
      </c>
      <c r="N221" s="1"/>
      <c r="O221" s="1"/>
    </row>
    <row r="222" spans="1:15" ht="12.75" customHeight="1">
      <c r="A222" s="33">
        <v>212</v>
      </c>
      <c r="B222" s="53" t="s">
        <v>414</v>
      </c>
      <c r="C222" s="31">
        <v>89.95</v>
      </c>
      <c r="D222" s="36">
        <v>89.866666666666674</v>
      </c>
      <c r="E222" s="36">
        <v>88.483333333333348</v>
      </c>
      <c r="F222" s="36">
        <v>87.01666666666668</v>
      </c>
      <c r="G222" s="36">
        <v>85.633333333333354</v>
      </c>
      <c r="H222" s="36">
        <v>91.333333333333343</v>
      </c>
      <c r="I222" s="36">
        <v>92.716666666666669</v>
      </c>
      <c r="J222" s="36">
        <v>94.183333333333337</v>
      </c>
      <c r="K222" s="31">
        <v>91.25</v>
      </c>
      <c r="L222" s="31">
        <v>88.4</v>
      </c>
      <c r="M222" s="31">
        <v>138.00954999999999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951.2</v>
      </c>
      <c r="D223" s="36">
        <v>949.68333333333339</v>
      </c>
      <c r="E223" s="36">
        <v>941.86666666666679</v>
      </c>
      <c r="F223" s="36">
        <v>932.53333333333342</v>
      </c>
      <c r="G223" s="36">
        <v>924.71666666666681</v>
      </c>
      <c r="H223" s="36">
        <v>959.01666666666677</v>
      </c>
      <c r="I223" s="36">
        <v>966.83333333333337</v>
      </c>
      <c r="J223" s="36">
        <v>976.16666666666674</v>
      </c>
      <c r="K223" s="31">
        <v>957.5</v>
      </c>
      <c r="L223" s="31">
        <v>940.35</v>
      </c>
      <c r="M223" s="31">
        <v>114.52715000000001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1314.2</v>
      </c>
      <c r="D224" s="36">
        <v>1310.0333333333333</v>
      </c>
      <c r="E224" s="36">
        <v>1296.3166666666666</v>
      </c>
      <c r="F224" s="36">
        <v>1278.4333333333334</v>
      </c>
      <c r="G224" s="36">
        <v>1264.7166666666667</v>
      </c>
      <c r="H224" s="36">
        <v>1327.9166666666665</v>
      </c>
      <c r="I224" s="36">
        <v>1341.6333333333332</v>
      </c>
      <c r="J224" s="36">
        <v>1359.5166666666664</v>
      </c>
      <c r="K224" s="31">
        <v>1323.75</v>
      </c>
      <c r="L224" s="31">
        <v>1292.1500000000001</v>
      </c>
      <c r="M224" s="31">
        <v>4.6106999999999996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540.15</v>
      </c>
      <c r="D225" s="36">
        <v>539.4</v>
      </c>
      <c r="E225" s="36">
        <v>530.5</v>
      </c>
      <c r="F225" s="36">
        <v>520.85</v>
      </c>
      <c r="G225" s="36">
        <v>511.95000000000005</v>
      </c>
      <c r="H225" s="36">
        <v>549.04999999999995</v>
      </c>
      <c r="I225" s="36">
        <v>557.94999999999982</v>
      </c>
      <c r="J225" s="36">
        <v>567.59999999999991</v>
      </c>
      <c r="K225" s="31">
        <v>548.29999999999995</v>
      </c>
      <c r="L225" s="31">
        <v>529.75</v>
      </c>
      <c r="M225" s="31">
        <v>29.10397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629.54999999999995</v>
      </c>
      <c r="D226" s="36">
        <v>625.58333333333337</v>
      </c>
      <c r="E226" s="36">
        <v>621.16666666666674</v>
      </c>
      <c r="F226" s="36">
        <v>612.78333333333342</v>
      </c>
      <c r="G226" s="36">
        <v>608.36666666666679</v>
      </c>
      <c r="H226" s="36">
        <v>633.9666666666667</v>
      </c>
      <c r="I226" s="36">
        <v>638.38333333333344</v>
      </c>
      <c r="J226" s="36">
        <v>646.76666666666665</v>
      </c>
      <c r="K226" s="31">
        <v>630</v>
      </c>
      <c r="L226" s="31">
        <v>617.20000000000005</v>
      </c>
      <c r="M226" s="31">
        <v>1.1370100000000001</v>
      </c>
      <c r="N226" s="1"/>
      <c r="O226" s="1"/>
    </row>
    <row r="227" spans="1:15" ht="12.75" customHeight="1">
      <c r="A227" s="33">
        <v>217</v>
      </c>
      <c r="B227" s="53" t="s">
        <v>415</v>
      </c>
      <c r="C227" s="31">
        <v>67.849999999999994</v>
      </c>
      <c r="D227" s="36">
        <v>67.86666666666666</v>
      </c>
      <c r="E227" s="36">
        <v>67.23333333333332</v>
      </c>
      <c r="F227" s="36">
        <v>66.61666666666666</v>
      </c>
      <c r="G227" s="36">
        <v>65.98333333333332</v>
      </c>
      <c r="H227" s="36">
        <v>68.48333333333332</v>
      </c>
      <c r="I227" s="36">
        <v>69.116666666666674</v>
      </c>
      <c r="J227" s="36">
        <v>69.73333333333332</v>
      </c>
      <c r="K227" s="31">
        <v>68.5</v>
      </c>
      <c r="L227" s="31">
        <v>67.25</v>
      </c>
      <c r="M227" s="31">
        <v>61.531030000000001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90.25</v>
      </c>
      <c r="D228" s="36">
        <v>90.133333333333326</v>
      </c>
      <c r="E228" s="36">
        <v>89.216666666666654</v>
      </c>
      <c r="F228" s="36">
        <v>88.183333333333323</v>
      </c>
      <c r="G228" s="36">
        <v>87.266666666666652</v>
      </c>
      <c r="H228" s="36">
        <v>91.166666666666657</v>
      </c>
      <c r="I228" s="36">
        <v>92.083333333333343</v>
      </c>
      <c r="J228" s="36">
        <v>93.11666666666666</v>
      </c>
      <c r="K228" s="31">
        <v>91.05</v>
      </c>
      <c r="L228" s="31">
        <v>89.1</v>
      </c>
      <c r="M228" s="31">
        <v>539.61168999999995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123.8</v>
      </c>
      <c r="D229" s="36">
        <v>123.48333333333333</v>
      </c>
      <c r="E229" s="36">
        <v>122.91666666666667</v>
      </c>
      <c r="F229" s="36">
        <v>122.03333333333333</v>
      </c>
      <c r="G229" s="36">
        <v>121.46666666666667</v>
      </c>
      <c r="H229" s="36">
        <v>124.36666666666667</v>
      </c>
      <c r="I229" s="36">
        <v>124.93333333333334</v>
      </c>
      <c r="J229" s="36">
        <v>125.81666666666668</v>
      </c>
      <c r="K229" s="31">
        <v>124.05</v>
      </c>
      <c r="L229" s="31">
        <v>122.6</v>
      </c>
      <c r="M229" s="31">
        <v>51.383879999999998</v>
      </c>
      <c r="N229" s="1"/>
      <c r="O229" s="1"/>
    </row>
    <row r="230" spans="1:15" ht="12.75" customHeight="1">
      <c r="A230" s="33">
        <v>220</v>
      </c>
      <c r="B230" s="53" t="s">
        <v>416</v>
      </c>
      <c r="C230" s="31">
        <v>889.25</v>
      </c>
      <c r="D230" s="36">
        <v>892.4</v>
      </c>
      <c r="E230" s="36">
        <v>880.84999999999991</v>
      </c>
      <c r="F230" s="36">
        <v>872.44999999999993</v>
      </c>
      <c r="G230" s="36">
        <v>860.89999999999986</v>
      </c>
      <c r="H230" s="36">
        <v>900.8</v>
      </c>
      <c r="I230" s="36">
        <v>912.34999999999991</v>
      </c>
      <c r="J230" s="36">
        <v>920.75</v>
      </c>
      <c r="K230" s="31">
        <v>903.95</v>
      </c>
      <c r="L230" s="31">
        <v>884</v>
      </c>
      <c r="M230" s="31">
        <v>0.11422</v>
      </c>
      <c r="N230" s="1"/>
      <c r="O230" s="1"/>
    </row>
    <row r="231" spans="1:15" ht="12.75" customHeight="1">
      <c r="A231" s="33">
        <v>221</v>
      </c>
      <c r="B231" s="53" t="s">
        <v>417</v>
      </c>
      <c r="C231" s="31">
        <v>634.29999999999995</v>
      </c>
      <c r="D231" s="36">
        <v>634.06666666666661</v>
      </c>
      <c r="E231" s="36">
        <v>628.23333333333323</v>
      </c>
      <c r="F231" s="36">
        <v>622.16666666666663</v>
      </c>
      <c r="G231" s="36">
        <v>616.33333333333326</v>
      </c>
      <c r="H231" s="36">
        <v>640.13333333333321</v>
      </c>
      <c r="I231" s="36">
        <v>645.9666666666667</v>
      </c>
      <c r="J231" s="36">
        <v>652.03333333333319</v>
      </c>
      <c r="K231" s="31">
        <v>639.9</v>
      </c>
      <c r="L231" s="31">
        <v>628</v>
      </c>
      <c r="M231" s="31">
        <v>1.2517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228.55</v>
      </c>
      <c r="D232" s="36">
        <v>227.66666666666666</v>
      </c>
      <c r="E232" s="36">
        <v>225.88333333333333</v>
      </c>
      <c r="F232" s="36">
        <v>223.21666666666667</v>
      </c>
      <c r="G232" s="36">
        <v>221.43333333333334</v>
      </c>
      <c r="H232" s="36">
        <v>230.33333333333331</v>
      </c>
      <c r="I232" s="36">
        <v>232.11666666666667</v>
      </c>
      <c r="J232" s="36">
        <v>234.7833333333333</v>
      </c>
      <c r="K232" s="31">
        <v>229.45</v>
      </c>
      <c r="L232" s="31">
        <v>225</v>
      </c>
      <c r="M232" s="31">
        <v>23.384609999999999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176.3</v>
      </c>
      <c r="D233" s="36">
        <v>176.31666666666669</v>
      </c>
      <c r="E233" s="36">
        <v>173.98333333333338</v>
      </c>
      <c r="F233" s="36">
        <v>171.66666666666669</v>
      </c>
      <c r="G233" s="36">
        <v>169.33333333333337</v>
      </c>
      <c r="H233" s="36">
        <v>178.63333333333338</v>
      </c>
      <c r="I233" s="36">
        <v>180.9666666666667</v>
      </c>
      <c r="J233" s="36">
        <v>183.28333333333339</v>
      </c>
      <c r="K233" s="31">
        <v>178.65</v>
      </c>
      <c r="L233" s="31">
        <v>174</v>
      </c>
      <c r="M233" s="31">
        <v>92.640429999999995</v>
      </c>
      <c r="N233" s="1"/>
      <c r="O233" s="1"/>
    </row>
    <row r="234" spans="1:15" ht="12.75" customHeight="1">
      <c r="A234" s="33">
        <v>224</v>
      </c>
      <c r="B234" s="53" t="s">
        <v>420</v>
      </c>
      <c r="C234" s="31">
        <v>81.900000000000006</v>
      </c>
      <c r="D234" s="36">
        <v>81.033333333333346</v>
      </c>
      <c r="E234" s="36">
        <v>79.566666666666691</v>
      </c>
      <c r="F234" s="36">
        <v>77.233333333333348</v>
      </c>
      <c r="G234" s="36">
        <v>75.766666666666694</v>
      </c>
      <c r="H234" s="36">
        <v>83.366666666666688</v>
      </c>
      <c r="I234" s="36">
        <v>84.833333333333357</v>
      </c>
      <c r="J234" s="36">
        <v>87.166666666666686</v>
      </c>
      <c r="K234" s="31">
        <v>82.5</v>
      </c>
      <c r="L234" s="31">
        <v>78.7</v>
      </c>
      <c r="M234" s="31">
        <v>150.60982000000001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2820.8</v>
      </c>
      <c r="D235" s="36">
        <v>2813.4666666666672</v>
      </c>
      <c r="E235" s="36">
        <v>2792.3833333333341</v>
      </c>
      <c r="F235" s="36">
        <v>2763.9666666666672</v>
      </c>
      <c r="G235" s="36">
        <v>2742.8833333333341</v>
      </c>
      <c r="H235" s="36">
        <v>2841.8833333333341</v>
      </c>
      <c r="I235" s="36">
        <v>2862.9666666666672</v>
      </c>
      <c r="J235" s="36">
        <v>2891.3833333333341</v>
      </c>
      <c r="K235" s="31">
        <v>2834.55</v>
      </c>
      <c r="L235" s="31">
        <v>2785.05</v>
      </c>
      <c r="M235" s="31">
        <v>1.07762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409.8</v>
      </c>
      <c r="D236" s="36">
        <v>408.95</v>
      </c>
      <c r="E236" s="36">
        <v>404.95</v>
      </c>
      <c r="F236" s="36">
        <v>400.1</v>
      </c>
      <c r="G236" s="36">
        <v>396.1</v>
      </c>
      <c r="H236" s="36">
        <v>413.79999999999995</v>
      </c>
      <c r="I236" s="36">
        <v>417.79999999999995</v>
      </c>
      <c r="J236" s="36">
        <v>422.64999999999992</v>
      </c>
      <c r="K236" s="31">
        <v>412.95</v>
      </c>
      <c r="L236" s="31">
        <v>404.1</v>
      </c>
      <c r="M236" s="31">
        <v>12.359870000000001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134</v>
      </c>
      <c r="D237" s="36">
        <v>133.46666666666667</v>
      </c>
      <c r="E237" s="36">
        <v>132.23333333333335</v>
      </c>
      <c r="F237" s="36">
        <v>130.46666666666667</v>
      </c>
      <c r="G237" s="36">
        <v>129.23333333333335</v>
      </c>
      <c r="H237" s="36">
        <v>135.23333333333335</v>
      </c>
      <c r="I237" s="36">
        <v>136.46666666666664</v>
      </c>
      <c r="J237" s="36">
        <v>138.23333333333335</v>
      </c>
      <c r="K237" s="31">
        <v>134.69999999999999</v>
      </c>
      <c r="L237" s="31">
        <v>131.69999999999999</v>
      </c>
      <c r="M237" s="31">
        <v>60.920589999999997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416.35</v>
      </c>
      <c r="D238" s="36">
        <v>417.01666666666665</v>
      </c>
      <c r="E238" s="36">
        <v>414.7833333333333</v>
      </c>
      <c r="F238" s="36">
        <v>413.21666666666664</v>
      </c>
      <c r="G238" s="36">
        <v>410.98333333333329</v>
      </c>
      <c r="H238" s="36">
        <v>418.58333333333331</v>
      </c>
      <c r="I238" s="36">
        <v>420.81666666666666</v>
      </c>
      <c r="J238" s="36">
        <v>422.38333333333333</v>
      </c>
      <c r="K238" s="31">
        <v>419.25</v>
      </c>
      <c r="L238" s="31">
        <v>415.45</v>
      </c>
      <c r="M238" s="31">
        <v>10.22044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88.35</v>
      </c>
      <c r="D239" s="36">
        <v>88.066666666666663</v>
      </c>
      <c r="E239" s="36">
        <v>87.583333333333329</v>
      </c>
      <c r="F239" s="36">
        <v>86.816666666666663</v>
      </c>
      <c r="G239" s="36">
        <v>86.333333333333329</v>
      </c>
      <c r="H239" s="36">
        <v>88.833333333333329</v>
      </c>
      <c r="I239" s="36">
        <v>89.316666666666677</v>
      </c>
      <c r="J239" s="36">
        <v>90.083333333333329</v>
      </c>
      <c r="K239" s="31">
        <v>88.55</v>
      </c>
      <c r="L239" s="31">
        <v>87.3</v>
      </c>
      <c r="M239" s="31">
        <v>94.601290000000006</v>
      </c>
      <c r="N239" s="1"/>
      <c r="O239" s="1"/>
    </row>
    <row r="240" spans="1:15" ht="12.75" customHeight="1">
      <c r="A240" s="33">
        <v>230</v>
      </c>
      <c r="B240" s="53" t="s">
        <v>421</v>
      </c>
      <c r="C240" s="31">
        <v>45.25</v>
      </c>
      <c r="D240" s="36">
        <v>44.75</v>
      </c>
      <c r="E240" s="36">
        <v>43.95</v>
      </c>
      <c r="F240" s="36">
        <v>42.650000000000006</v>
      </c>
      <c r="G240" s="36">
        <v>41.850000000000009</v>
      </c>
      <c r="H240" s="36">
        <v>46.05</v>
      </c>
      <c r="I240" s="36">
        <v>46.849999999999994</v>
      </c>
      <c r="J240" s="36">
        <v>48.149999999999991</v>
      </c>
      <c r="K240" s="31">
        <v>45.55</v>
      </c>
      <c r="L240" s="31">
        <v>43.45</v>
      </c>
      <c r="M240" s="31">
        <v>508.87058000000002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705.7</v>
      </c>
      <c r="D241" s="36">
        <v>706.76666666666677</v>
      </c>
      <c r="E241" s="36">
        <v>701.93333333333351</v>
      </c>
      <c r="F241" s="36">
        <v>698.16666666666674</v>
      </c>
      <c r="G241" s="36">
        <v>693.33333333333348</v>
      </c>
      <c r="H241" s="36">
        <v>710.53333333333353</v>
      </c>
      <c r="I241" s="36">
        <v>715.36666666666679</v>
      </c>
      <c r="J241" s="36">
        <v>719.13333333333355</v>
      </c>
      <c r="K241" s="31">
        <v>711.6</v>
      </c>
      <c r="L241" s="31">
        <v>703</v>
      </c>
      <c r="M241" s="31">
        <v>13.712619999999999</v>
      </c>
      <c r="N241" s="1"/>
      <c r="O241" s="1"/>
    </row>
    <row r="242" spans="1:15" ht="12.75" customHeight="1">
      <c r="A242" s="33">
        <v>232</v>
      </c>
      <c r="B242" s="53" t="s">
        <v>422</v>
      </c>
      <c r="C242" s="31">
        <v>75.650000000000006</v>
      </c>
      <c r="D242" s="36">
        <v>74.416666666666671</v>
      </c>
      <c r="E242" s="36">
        <v>72.583333333333343</v>
      </c>
      <c r="F242" s="36">
        <v>69.516666666666666</v>
      </c>
      <c r="G242" s="36">
        <v>67.683333333333337</v>
      </c>
      <c r="H242" s="36">
        <v>77.483333333333348</v>
      </c>
      <c r="I242" s="36">
        <v>79.316666666666691</v>
      </c>
      <c r="J242" s="36">
        <v>82.383333333333354</v>
      </c>
      <c r="K242" s="31">
        <v>76.25</v>
      </c>
      <c r="L242" s="31">
        <v>71.349999999999994</v>
      </c>
      <c r="M242" s="31">
        <v>750.97718999999995</v>
      </c>
      <c r="N242" s="1"/>
      <c r="O242" s="1"/>
    </row>
    <row r="243" spans="1:15" ht="12.75" customHeight="1">
      <c r="A243" s="33">
        <v>233</v>
      </c>
      <c r="B243" s="53" t="s">
        <v>423</v>
      </c>
      <c r="C243" s="31">
        <v>1466.15</v>
      </c>
      <c r="D243" s="36">
        <v>1467.3</v>
      </c>
      <c r="E243" s="36">
        <v>1456.8</v>
      </c>
      <c r="F243" s="36">
        <v>1447.45</v>
      </c>
      <c r="G243" s="36">
        <v>1436.95</v>
      </c>
      <c r="H243" s="36">
        <v>1476.6499999999999</v>
      </c>
      <c r="I243" s="36">
        <v>1487.1499999999999</v>
      </c>
      <c r="J243" s="36">
        <v>1496.4999999999998</v>
      </c>
      <c r="K243" s="31">
        <v>1477.8</v>
      </c>
      <c r="L243" s="31">
        <v>1457.95</v>
      </c>
      <c r="M243" s="31">
        <v>0.35768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458.6</v>
      </c>
      <c r="D244" s="36">
        <v>459.98333333333335</v>
      </c>
      <c r="E244" s="36">
        <v>454.9666666666667</v>
      </c>
      <c r="F244" s="36">
        <v>451.33333333333337</v>
      </c>
      <c r="G244" s="36">
        <v>446.31666666666672</v>
      </c>
      <c r="H244" s="36">
        <v>463.61666666666667</v>
      </c>
      <c r="I244" s="36">
        <v>468.63333333333333</v>
      </c>
      <c r="J244" s="36">
        <v>472.26666666666665</v>
      </c>
      <c r="K244" s="31">
        <v>465</v>
      </c>
      <c r="L244" s="31">
        <v>456.35</v>
      </c>
      <c r="M244" s="31">
        <v>8.2677600000000009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187.45</v>
      </c>
      <c r="D245" s="36">
        <v>185.19999999999996</v>
      </c>
      <c r="E245" s="36">
        <v>181.19999999999993</v>
      </c>
      <c r="F245" s="36">
        <v>174.94999999999996</v>
      </c>
      <c r="G245" s="36">
        <v>170.94999999999993</v>
      </c>
      <c r="H245" s="36">
        <v>191.44999999999993</v>
      </c>
      <c r="I245" s="36">
        <v>195.45</v>
      </c>
      <c r="J245" s="36">
        <v>201.69999999999993</v>
      </c>
      <c r="K245" s="31">
        <v>189.2</v>
      </c>
      <c r="L245" s="31">
        <v>178.95</v>
      </c>
      <c r="M245" s="31">
        <v>164.29730000000001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1420.55</v>
      </c>
      <c r="D246" s="36">
        <v>1422.9833333333333</v>
      </c>
      <c r="E246" s="36">
        <v>1409.6166666666668</v>
      </c>
      <c r="F246" s="36">
        <v>1398.6833333333334</v>
      </c>
      <c r="G246" s="36">
        <v>1385.3166666666668</v>
      </c>
      <c r="H246" s="36">
        <v>1433.9166666666667</v>
      </c>
      <c r="I246" s="36">
        <v>1447.2833333333331</v>
      </c>
      <c r="J246" s="36">
        <v>1458.2166666666667</v>
      </c>
      <c r="K246" s="31">
        <v>1436.35</v>
      </c>
      <c r="L246" s="31">
        <v>1412.05</v>
      </c>
      <c r="M246" s="31">
        <v>18.742010000000001</v>
      </c>
      <c r="N246" s="1"/>
      <c r="O246" s="1"/>
    </row>
    <row r="247" spans="1:15" ht="12.75" customHeight="1">
      <c r="A247" s="33">
        <v>237</v>
      </c>
      <c r="B247" s="53" t="s">
        <v>424</v>
      </c>
      <c r="C247" s="31">
        <v>22.25</v>
      </c>
      <c r="D247" s="36">
        <v>21.766666666666666</v>
      </c>
      <c r="E247" s="36">
        <v>20.733333333333331</v>
      </c>
      <c r="F247" s="36">
        <v>19.216666666666665</v>
      </c>
      <c r="G247" s="36">
        <v>18.18333333333333</v>
      </c>
      <c r="H247" s="36">
        <v>23.283333333333331</v>
      </c>
      <c r="I247" s="36">
        <v>24.316666666666663</v>
      </c>
      <c r="J247" s="36">
        <v>25.833333333333332</v>
      </c>
      <c r="K247" s="31">
        <v>22.8</v>
      </c>
      <c r="L247" s="31">
        <v>20.25</v>
      </c>
      <c r="M247" s="31">
        <v>2146.0989500000001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4234.3500000000004</v>
      </c>
      <c r="D248" s="36">
        <v>4225.1166666666668</v>
      </c>
      <c r="E248" s="36">
        <v>4201.2333333333336</v>
      </c>
      <c r="F248" s="36">
        <v>4168.1166666666668</v>
      </c>
      <c r="G248" s="36">
        <v>4144.2333333333336</v>
      </c>
      <c r="H248" s="36">
        <v>4258.2333333333336</v>
      </c>
      <c r="I248" s="36">
        <v>4282.1166666666668</v>
      </c>
      <c r="J248" s="36">
        <v>4315.2333333333336</v>
      </c>
      <c r="K248" s="31">
        <v>4249</v>
      </c>
      <c r="L248" s="31">
        <v>4192</v>
      </c>
      <c r="M248" s="31">
        <v>2.0777100000000002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1495.15</v>
      </c>
      <c r="D249" s="36">
        <v>1487.0833333333333</v>
      </c>
      <c r="E249" s="36">
        <v>1477.1666666666665</v>
      </c>
      <c r="F249" s="36">
        <v>1459.1833333333332</v>
      </c>
      <c r="G249" s="36">
        <v>1449.2666666666664</v>
      </c>
      <c r="H249" s="36">
        <v>1505.0666666666666</v>
      </c>
      <c r="I249" s="36">
        <v>1514.9833333333331</v>
      </c>
      <c r="J249" s="36">
        <v>1532.9666666666667</v>
      </c>
      <c r="K249" s="31">
        <v>1497</v>
      </c>
      <c r="L249" s="31">
        <v>1469.1</v>
      </c>
      <c r="M249" s="31">
        <v>56.889510000000001</v>
      </c>
      <c r="N249" s="1"/>
      <c r="O249" s="1"/>
    </row>
    <row r="250" spans="1:15" ht="12.75" customHeight="1">
      <c r="A250" s="33">
        <v>240</v>
      </c>
      <c r="B250" s="53" t="s">
        <v>853</v>
      </c>
      <c r="C250" s="31">
        <v>2840.65</v>
      </c>
      <c r="D250" s="36">
        <v>2864.1</v>
      </c>
      <c r="E250" s="36">
        <v>2800.5499999999997</v>
      </c>
      <c r="F250" s="36">
        <v>2760.45</v>
      </c>
      <c r="G250" s="36">
        <v>2696.8999999999996</v>
      </c>
      <c r="H250" s="36">
        <v>2904.2</v>
      </c>
      <c r="I250" s="36">
        <v>2967.75</v>
      </c>
      <c r="J250" s="36">
        <v>3007.85</v>
      </c>
      <c r="K250" s="31">
        <v>2927.65</v>
      </c>
      <c r="L250" s="31">
        <v>2824</v>
      </c>
      <c r="M250" s="31">
        <v>0.23386999999999999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687.95</v>
      </c>
      <c r="D251" s="36">
        <v>693.01666666666677</v>
      </c>
      <c r="E251" s="36">
        <v>681.03333333333353</v>
      </c>
      <c r="F251" s="36">
        <v>674.11666666666679</v>
      </c>
      <c r="G251" s="36">
        <v>662.13333333333355</v>
      </c>
      <c r="H251" s="36">
        <v>699.93333333333351</v>
      </c>
      <c r="I251" s="36">
        <v>711.91666666666686</v>
      </c>
      <c r="J251" s="36">
        <v>718.83333333333348</v>
      </c>
      <c r="K251" s="31">
        <v>705</v>
      </c>
      <c r="L251" s="31">
        <v>686.1</v>
      </c>
      <c r="M251" s="31">
        <v>1.6807300000000001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2510.3000000000002</v>
      </c>
      <c r="D252" s="36">
        <v>2499.5166666666669</v>
      </c>
      <c r="E252" s="36">
        <v>2484.0333333333338</v>
      </c>
      <c r="F252" s="36">
        <v>2457.7666666666669</v>
      </c>
      <c r="G252" s="36">
        <v>2442.2833333333338</v>
      </c>
      <c r="H252" s="36">
        <v>2525.7833333333338</v>
      </c>
      <c r="I252" s="36">
        <v>2541.2666666666664</v>
      </c>
      <c r="J252" s="36">
        <v>2567.5333333333338</v>
      </c>
      <c r="K252" s="31">
        <v>2515</v>
      </c>
      <c r="L252" s="31">
        <v>2473.25</v>
      </c>
      <c r="M252" s="31">
        <v>3.95079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951.7</v>
      </c>
      <c r="D253" s="36">
        <v>947.31666666666661</v>
      </c>
      <c r="E253" s="36">
        <v>936.48333333333323</v>
      </c>
      <c r="F253" s="36">
        <v>921.26666666666665</v>
      </c>
      <c r="G253" s="36">
        <v>910.43333333333328</v>
      </c>
      <c r="H253" s="36">
        <v>962.53333333333319</v>
      </c>
      <c r="I253" s="36">
        <v>973.36666666666667</v>
      </c>
      <c r="J253" s="36">
        <v>988.58333333333314</v>
      </c>
      <c r="K253" s="31">
        <v>958.15</v>
      </c>
      <c r="L253" s="31">
        <v>932.1</v>
      </c>
      <c r="M253" s="31">
        <v>6.0019</v>
      </c>
      <c r="N253" s="1"/>
      <c r="O253" s="1"/>
    </row>
    <row r="254" spans="1:15" ht="12.75" customHeight="1">
      <c r="A254" s="33">
        <v>244</v>
      </c>
      <c r="B254" s="53" t="s">
        <v>418</v>
      </c>
      <c r="C254" s="31">
        <v>32.799999999999997</v>
      </c>
      <c r="D254" s="36">
        <v>32.449999999999996</v>
      </c>
      <c r="E254" s="36">
        <v>31.899999999999991</v>
      </c>
      <c r="F254" s="36">
        <v>30.999999999999996</v>
      </c>
      <c r="G254" s="36">
        <v>30.449999999999992</v>
      </c>
      <c r="H254" s="36">
        <v>33.349999999999994</v>
      </c>
      <c r="I254" s="36">
        <v>33.899999999999991</v>
      </c>
      <c r="J254" s="36">
        <v>34.79999999999999</v>
      </c>
      <c r="K254" s="31">
        <v>33</v>
      </c>
      <c r="L254" s="31">
        <v>31.55</v>
      </c>
      <c r="M254" s="31">
        <v>373.28446000000002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444.4</v>
      </c>
      <c r="D255" s="36">
        <v>443.23333333333335</v>
      </c>
      <c r="E255" s="36">
        <v>441.61666666666667</v>
      </c>
      <c r="F255" s="36">
        <v>438.83333333333331</v>
      </c>
      <c r="G255" s="36">
        <v>437.21666666666664</v>
      </c>
      <c r="H255" s="36">
        <v>446.01666666666671</v>
      </c>
      <c r="I255" s="36">
        <v>447.63333333333338</v>
      </c>
      <c r="J255" s="36">
        <v>450.41666666666674</v>
      </c>
      <c r="K255" s="31">
        <v>444.85</v>
      </c>
      <c r="L255" s="31">
        <v>440.45</v>
      </c>
      <c r="M255" s="31">
        <v>50.147579999999998</v>
      </c>
      <c r="N255" s="1"/>
      <c r="O255" s="1"/>
    </row>
    <row r="256" spans="1:15" ht="12.75" customHeight="1">
      <c r="A256" s="33">
        <v>246</v>
      </c>
      <c r="B256" s="53" t="s">
        <v>419</v>
      </c>
      <c r="C256" s="31">
        <v>221.7</v>
      </c>
      <c r="D256" s="36">
        <v>223.51666666666665</v>
      </c>
      <c r="E256" s="36">
        <v>212.33333333333331</v>
      </c>
      <c r="F256" s="36">
        <v>202.96666666666667</v>
      </c>
      <c r="G256" s="36">
        <v>191.78333333333333</v>
      </c>
      <c r="H256" s="36">
        <v>232.8833333333333</v>
      </c>
      <c r="I256" s="36">
        <v>244.06666666666663</v>
      </c>
      <c r="J256" s="36">
        <v>253.43333333333328</v>
      </c>
      <c r="K256" s="31">
        <v>234.7</v>
      </c>
      <c r="L256" s="31">
        <v>214.15</v>
      </c>
      <c r="M256" s="31">
        <v>355.50220999999999</v>
      </c>
      <c r="N256" s="1"/>
      <c r="O256" s="1"/>
    </row>
    <row r="257" spans="1:15" ht="12.75" customHeight="1">
      <c r="A257" s="33">
        <v>247</v>
      </c>
      <c r="B257" s="53" t="s">
        <v>425</v>
      </c>
      <c r="C257" s="31">
        <v>1474</v>
      </c>
      <c r="D257" s="36">
        <v>1479.9333333333334</v>
      </c>
      <c r="E257" s="36">
        <v>1460.6166666666668</v>
      </c>
      <c r="F257" s="36">
        <v>1447.2333333333333</v>
      </c>
      <c r="G257" s="36">
        <v>1427.9166666666667</v>
      </c>
      <c r="H257" s="36">
        <v>1493.3166666666668</v>
      </c>
      <c r="I257" s="36">
        <v>1512.6333333333334</v>
      </c>
      <c r="J257" s="36">
        <v>1526.0166666666669</v>
      </c>
      <c r="K257" s="31">
        <v>1499.25</v>
      </c>
      <c r="L257" s="31">
        <v>1466.55</v>
      </c>
      <c r="M257" s="31">
        <v>0.74563999999999997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3143.45</v>
      </c>
      <c r="D258" s="36">
        <v>3127.2833333333328</v>
      </c>
      <c r="E258" s="36">
        <v>3107.6166666666659</v>
      </c>
      <c r="F258" s="36">
        <v>3071.7833333333328</v>
      </c>
      <c r="G258" s="36">
        <v>3052.1166666666659</v>
      </c>
      <c r="H258" s="36">
        <v>3163.1166666666659</v>
      </c>
      <c r="I258" s="36">
        <v>3182.7833333333328</v>
      </c>
      <c r="J258" s="36">
        <v>3218.6166666666659</v>
      </c>
      <c r="K258" s="31">
        <v>3146.95</v>
      </c>
      <c r="L258" s="31">
        <v>3091.45</v>
      </c>
      <c r="M258" s="31">
        <v>0.36215999999999998</v>
      </c>
      <c r="N258" s="1"/>
      <c r="O258" s="1"/>
    </row>
    <row r="259" spans="1:15" ht="12.75" customHeight="1">
      <c r="A259" s="33">
        <v>249</v>
      </c>
      <c r="B259" s="53" t="s">
        <v>430</v>
      </c>
      <c r="C259" s="31">
        <v>114.05</v>
      </c>
      <c r="D259" s="36">
        <v>114.86666666666667</v>
      </c>
      <c r="E259" s="36">
        <v>112.78333333333335</v>
      </c>
      <c r="F259" s="36">
        <v>111.51666666666667</v>
      </c>
      <c r="G259" s="36">
        <v>109.43333333333334</v>
      </c>
      <c r="H259" s="36">
        <v>116.13333333333335</v>
      </c>
      <c r="I259" s="36">
        <v>118.21666666666667</v>
      </c>
      <c r="J259" s="36">
        <v>119.48333333333336</v>
      </c>
      <c r="K259" s="31">
        <v>116.95</v>
      </c>
      <c r="L259" s="31">
        <v>113.6</v>
      </c>
      <c r="M259" s="31">
        <v>13.0265</v>
      </c>
      <c r="N259" s="1"/>
      <c r="O259" s="1"/>
    </row>
    <row r="260" spans="1:15" ht="12.75" customHeight="1">
      <c r="A260" s="33">
        <v>250</v>
      </c>
      <c r="B260" s="53" t="s">
        <v>426</v>
      </c>
      <c r="C260" s="31">
        <v>1237.55</v>
      </c>
      <c r="D260" s="36">
        <v>1238.3166666666668</v>
      </c>
      <c r="E260" s="36">
        <v>1196.6333333333337</v>
      </c>
      <c r="F260" s="36">
        <v>1155.7166666666669</v>
      </c>
      <c r="G260" s="36">
        <v>1114.0333333333338</v>
      </c>
      <c r="H260" s="36">
        <v>1279.2333333333336</v>
      </c>
      <c r="I260" s="36">
        <v>1320.9166666666665</v>
      </c>
      <c r="J260" s="36">
        <v>1361.8333333333335</v>
      </c>
      <c r="K260" s="31">
        <v>1280</v>
      </c>
      <c r="L260" s="31">
        <v>1197.4000000000001</v>
      </c>
      <c r="M260" s="31">
        <v>1.1470800000000001</v>
      </c>
      <c r="N260" s="1"/>
      <c r="O260" s="1"/>
    </row>
    <row r="261" spans="1:15" ht="12.75" customHeight="1">
      <c r="A261" s="33">
        <v>251</v>
      </c>
      <c r="B261" s="53" t="s">
        <v>431</v>
      </c>
      <c r="C261" s="31">
        <v>464</v>
      </c>
      <c r="D261" s="36">
        <v>461.40000000000003</v>
      </c>
      <c r="E261" s="36">
        <v>456.90000000000009</v>
      </c>
      <c r="F261" s="36">
        <v>449.80000000000007</v>
      </c>
      <c r="G261" s="36">
        <v>445.30000000000013</v>
      </c>
      <c r="H261" s="36">
        <v>468.50000000000006</v>
      </c>
      <c r="I261" s="36">
        <v>472.99999999999994</v>
      </c>
      <c r="J261" s="36">
        <v>480.1</v>
      </c>
      <c r="K261" s="31">
        <v>465.9</v>
      </c>
      <c r="L261" s="31">
        <v>454.3</v>
      </c>
      <c r="M261" s="31">
        <v>10.004709999999999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693.2</v>
      </c>
      <c r="D262" s="36">
        <v>689.81666666666661</v>
      </c>
      <c r="E262" s="36">
        <v>681.18333333333317</v>
      </c>
      <c r="F262" s="36">
        <v>669.16666666666652</v>
      </c>
      <c r="G262" s="36">
        <v>660.53333333333308</v>
      </c>
      <c r="H262" s="36">
        <v>701.83333333333326</v>
      </c>
      <c r="I262" s="36">
        <v>710.4666666666667</v>
      </c>
      <c r="J262" s="36">
        <v>722.48333333333335</v>
      </c>
      <c r="K262" s="31">
        <v>698.45</v>
      </c>
      <c r="L262" s="31">
        <v>677.8</v>
      </c>
      <c r="M262" s="31">
        <v>18.825780000000002</v>
      </c>
      <c r="N262" s="1"/>
      <c r="O262" s="1"/>
    </row>
    <row r="263" spans="1:15" ht="12.75" customHeight="1">
      <c r="A263" s="33">
        <v>253</v>
      </c>
      <c r="B263" s="53" t="s">
        <v>854</v>
      </c>
      <c r="C263" s="31">
        <v>368.3</v>
      </c>
      <c r="D263" s="36">
        <v>368.31666666666666</v>
      </c>
      <c r="E263" s="36">
        <v>365.18333333333334</v>
      </c>
      <c r="F263" s="36">
        <v>362.06666666666666</v>
      </c>
      <c r="G263" s="36">
        <v>358.93333333333334</v>
      </c>
      <c r="H263" s="36">
        <v>371.43333333333334</v>
      </c>
      <c r="I263" s="36">
        <v>374.56666666666666</v>
      </c>
      <c r="J263" s="36">
        <v>377.68333333333334</v>
      </c>
      <c r="K263" s="31">
        <v>371.45</v>
      </c>
      <c r="L263" s="31">
        <v>365.2</v>
      </c>
      <c r="M263" s="31">
        <v>0.2203</v>
      </c>
      <c r="N263" s="1"/>
      <c r="O263" s="1"/>
    </row>
    <row r="264" spans="1:15" ht="12.75" customHeight="1">
      <c r="A264" s="33">
        <v>254</v>
      </c>
      <c r="B264" s="53" t="s">
        <v>427</v>
      </c>
      <c r="C264" s="31">
        <v>668.6</v>
      </c>
      <c r="D264" s="36">
        <v>669.58333333333337</v>
      </c>
      <c r="E264" s="36">
        <v>663.2166666666667</v>
      </c>
      <c r="F264" s="36">
        <v>657.83333333333337</v>
      </c>
      <c r="G264" s="36">
        <v>651.4666666666667</v>
      </c>
      <c r="H264" s="36">
        <v>674.9666666666667</v>
      </c>
      <c r="I264" s="36">
        <v>681.33333333333326</v>
      </c>
      <c r="J264" s="36">
        <v>686.7166666666667</v>
      </c>
      <c r="K264" s="31">
        <v>675.95</v>
      </c>
      <c r="L264" s="31">
        <v>664.2</v>
      </c>
      <c r="M264" s="31">
        <v>3.5918600000000001</v>
      </c>
      <c r="N264" s="1"/>
      <c r="O264" s="1"/>
    </row>
    <row r="265" spans="1:15" ht="12.75" customHeight="1">
      <c r="A265" s="33">
        <v>255</v>
      </c>
      <c r="B265" s="53" t="s">
        <v>428</v>
      </c>
      <c r="C265" s="31">
        <v>386.6</v>
      </c>
      <c r="D265" s="36">
        <v>384.7</v>
      </c>
      <c r="E265" s="36">
        <v>379.4</v>
      </c>
      <c r="F265" s="36">
        <v>372.2</v>
      </c>
      <c r="G265" s="36">
        <v>366.9</v>
      </c>
      <c r="H265" s="36">
        <v>391.9</v>
      </c>
      <c r="I265" s="36">
        <v>397.20000000000005</v>
      </c>
      <c r="J265" s="36">
        <v>404.4</v>
      </c>
      <c r="K265" s="31">
        <v>390</v>
      </c>
      <c r="L265" s="31">
        <v>377.5</v>
      </c>
      <c r="M265" s="31">
        <v>5.2893699999999999</v>
      </c>
      <c r="N265" s="1"/>
      <c r="O265" s="1"/>
    </row>
    <row r="266" spans="1:15" ht="12.75" customHeight="1">
      <c r="A266" s="33">
        <v>256</v>
      </c>
      <c r="B266" s="53" t="s">
        <v>429</v>
      </c>
      <c r="C266" s="31">
        <v>86.55</v>
      </c>
      <c r="D266" s="36">
        <v>86.666666666666671</v>
      </c>
      <c r="E266" s="36">
        <v>85.783333333333346</v>
      </c>
      <c r="F266" s="36">
        <v>85.01666666666668</v>
      </c>
      <c r="G266" s="36">
        <v>84.133333333333354</v>
      </c>
      <c r="H266" s="36">
        <v>87.433333333333337</v>
      </c>
      <c r="I266" s="36">
        <v>88.316666666666663</v>
      </c>
      <c r="J266" s="36">
        <v>89.083333333333329</v>
      </c>
      <c r="K266" s="31">
        <v>87.55</v>
      </c>
      <c r="L266" s="31">
        <v>85.9</v>
      </c>
      <c r="M266" s="31">
        <v>14.89522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408.55</v>
      </c>
      <c r="D267" s="36">
        <v>412</v>
      </c>
      <c r="E267" s="36">
        <v>403.15</v>
      </c>
      <c r="F267" s="36">
        <v>397.75</v>
      </c>
      <c r="G267" s="36">
        <v>388.9</v>
      </c>
      <c r="H267" s="36">
        <v>417.4</v>
      </c>
      <c r="I267" s="36">
        <v>426.25</v>
      </c>
      <c r="J267" s="36">
        <v>431.65</v>
      </c>
      <c r="K267" s="31">
        <v>420.85</v>
      </c>
      <c r="L267" s="31">
        <v>406.6</v>
      </c>
      <c r="M267" s="31">
        <v>64.229889999999997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771.9</v>
      </c>
      <c r="D268" s="36">
        <v>767.79999999999984</v>
      </c>
      <c r="E268" s="36">
        <v>761.39999999999964</v>
      </c>
      <c r="F268" s="36">
        <v>750.89999999999975</v>
      </c>
      <c r="G268" s="36">
        <v>744.49999999999955</v>
      </c>
      <c r="H268" s="36">
        <v>778.29999999999973</v>
      </c>
      <c r="I268" s="36">
        <v>784.7</v>
      </c>
      <c r="J268" s="36">
        <v>795.19999999999982</v>
      </c>
      <c r="K268" s="31">
        <v>774.2</v>
      </c>
      <c r="L268" s="31">
        <v>757.3</v>
      </c>
      <c r="M268" s="31">
        <v>13.51582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530.35</v>
      </c>
      <c r="D269" s="36">
        <v>532.55000000000007</v>
      </c>
      <c r="E269" s="36">
        <v>527.80000000000018</v>
      </c>
      <c r="F269" s="36">
        <v>525.25000000000011</v>
      </c>
      <c r="G269" s="36">
        <v>520.50000000000023</v>
      </c>
      <c r="H269" s="36">
        <v>535.10000000000014</v>
      </c>
      <c r="I269" s="36">
        <v>539.84999999999991</v>
      </c>
      <c r="J269" s="36">
        <v>542.40000000000009</v>
      </c>
      <c r="K269" s="31">
        <v>537.29999999999995</v>
      </c>
      <c r="L269" s="31">
        <v>530</v>
      </c>
      <c r="M269" s="31">
        <v>13.09648</v>
      </c>
      <c r="N269" s="1"/>
      <c r="O269" s="1"/>
    </row>
    <row r="270" spans="1:15" ht="12.75" customHeight="1">
      <c r="A270" s="33">
        <v>260</v>
      </c>
      <c r="B270" s="53" t="s">
        <v>432</v>
      </c>
      <c r="C270" s="31">
        <v>482.7</v>
      </c>
      <c r="D270" s="36">
        <v>481.2166666666667</v>
      </c>
      <c r="E270" s="36">
        <v>474.83333333333337</v>
      </c>
      <c r="F270" s="36">
        <v>466.9666666666667</v>
      </c>
      <c r="G270" s="36">
        <v>460.58333333333337</v>
      </c>
      <c r="H270" s="36">
        <v>489.08333333333337</v>
      </c>
      <c r="I270" s="36">
        <v>495.4666666666667</v>
      </c>
      <c r="J270" s="36">
        <v>503.33333333333337</v>
      </c>
      <c r="K270" s="31">
        <v>487.6</v>
      </c>
      <c r="L270" s="31">
        <v>473.35</v>
      </c>
      <c r="M270" s="31">
        <v>1.4618899999999999</v>
      </c>
      <c r="N270" s="1"/>
      <c r="O270" s="1"/>
    </row>
    <row r="271" spans="1:15" ht="12.75" customHeight="1">
      <c r="A271" s="33">
        <v>261</v>
      </c>
      <c r="B271" s="53" t="s">
        <v>433</v>
      </c>
      <c r="C271" s="31">
        <v>420.9</v>
      </c>
      <c r="D271" s="36">
        <v>423.33333333333331</v>
      </c>
      <c r="E271" s="36">
        <v>417.56666666666661</v>
      </c>
      <c r="F271" s="36">
        <v>414.23333333333329</v>
      </c>
      <c r="G271" s="36">
        <v>408.46666666666658</v>
      </c>
      <c r="H271" s="36">
        <v>426.66666666666663</v>
      </c>
      <c r="I271" s="36">
        <v>432.43333333333339</v>
      </c>
      <c r="J271" s="36">
        <v>435.76666666666665</v>
      </c>
      <c r="K271" s="31">
        <v>429.1</v>
      </c>
      <c r="L271" s="31">
        <v>420</v>
      </c>
      <c r="M271" s="31">
        <v>0.74948999999999999</v>
      </c>
      <c r="N271" s="1"/>
      <c r="O271" s="1"/>
    </row>
    <row r="272" spans="1:15" ht="12.75" customHeight="1">
      <c r="A272" s="33">
        <v>262</v>
      </c>
      <c r="B272" s="53" t="s">
        <v>434</v>
      </c>
      <c r="C272" s="31">
        <v>737.95</v>
      </c>
      <c r="D272" s="36">
        <v>740.15</v>
      </c>
      <c r="E272" s="36">
        <v>734.3</v>
      </c>
      <c r="F272" s="36">
        <v>730.65</v>
      </c>
      <c r="G272" s="36">
        <v>724.8</v>
      </c>
      <c r="H272" s="36">
        <v>743.8</v>
      </c>
      <c r="I272" s="36">
        <v>749.65000000000009</v>
      </c>
      <c r="J272" s="36">
        <v>753.3</v>
      </c>
      <c r="K272" s="31">
        <v>746</v>
      </c>
      <c r="L272" s="31">
        <v>736.5</v>
      </c>
      <c r="M272" s="31">
        <v>0.53093999999999997</v>
      </c>
      <c r="N272" s="1"/>
      <c r="O272" s="1"/>
    </row>
    <row r="273" spans="1:15" ht="12.75" customHeight="1">
      <c r="A273" s="33">
        <v>263</v>
      </c>
      <c r="B273" s="53" t="s">
        <v>435</v>
      </c>
      <c r="C273" s="31">
        <v>365.05</v>
      </c>
      <c r="D273" s="36">
        <v>363.61666666666673</v>
      </c>
      <c r="E273" s="36">
        <v>359.63333333333344</v>
      </c>
      <c r="F273" s="36">
        <v>354.2166666666667</v>
      </c>
      <c r="G273" s="36">
        <v>350.23333333333341</v>
      </c>
      <c r="H273" s="36">
        <v>369.03333333333347</v>
      </c>
      <c r="I273" s="36">
        <v>373.01666666666671</v>
      </c>
      <c r="J273" s="36">
        <v>378.43333333333351</v>
      </c>
      <c r="K273" s="31">
        <v>367.6</v>
      </c>
      <c r="L273" s="31">
        <v>358.2</v>
      </c>
      <c r="M273" s="31">
        <v>8.5591000000000008</v>
      </c>
      <c r="N273" s="1"/>
      <c r="O273" s="1"/>
    </row>
    <row r="274" spans="1:15" ht="12.75" customHeight="1">
      <c r="A274" s="33">
        <v>264</v>
      </c>
      <c r="B274" s="53" t="s">
        <v>436</v>
      </c>
      <c r="C274" s="31">
        <v>726.4</v>
      </c>
      <c r="D274" s="36">
        <v>728.08333333333337</v>
      </c>
      <c r="E274" s="36">
        <v>722.2166666666667</v>
      </c>
      <c r="F274" s="36">
        <v>718.0333333333333</v>
      </c>
      <c r="G274" s="36">
        <v>712.16666666666663</v>
      </c>
      <c r="H274" s="36">
        <v>732.26666666666677</v>
      </c>
      <c r="I274" s="36">
        <v>738.13333333333333</v>
      </c>
      <c r="J274" s="36">
        <v>742.31666666666683</v>
      </c>
      <c r="K274" s="31">
        <v>733.95</v>
      </c>
      <c r="L274" s="31">
        <v>723.9</v>
      </c>
      <c r="M274" s="31">
        <v>0.61262000000000005</v>
      </c>
      <c r="N274" s="1"/>
      <c r="O274" s="1"/>
    </row>
    <row r="275" spans="1:15" ht="12.75" customHeight="1">
      <c r="A275" s="33">
        <v>265</v>
      </c>
      <c r="B275" s="53" t="s">
        <v>441</v>
      </c>
      <c r="C275" s="31">
        <v>1278.2</v>
      </c>
      <c r="D275" s="36">
        <v>1280.3666666666668</v>
      </c>
      <c r="E275" s="36">
        <v>1264.8333333333335</v>
      </c>
      <c r="F275" s="36">
        <v>1251.4666666666667</v>
      </c>
      <c r="G275" s="36">
        <v>1235.9333333333334</v>
      </c>
      <c r="H275" s="36">
        <v>1293.7333333333336</v>
      </c>
      <c r="I275" s="36">
        <v>1309.2666666666669</v>
      </c>
      <c r="J275" s="36">
        <v>1322.6333333333337</v>
      </c>
      <c r="K275" s="31">
        <v>1295.9000000000001</v>
      </c>
      <c r="L275" s="31">
        <v>1267</v>
      </c>
      <c r="M275" s="31">
        <v>2.3073700000000001</v>
      </c>
      <c r="N275" s="1"/>
      <c r="O275" s="1"/>
    </row>
    <row r="276" spans="1:15" ht="12.75" customHeight="1">
      <c r="A276" s="33">
        <v>266</v>
      </c>
      <c r="B276" s="53" t="s">
        <v>842</v>
      </c>
      <c r="C276" s="31">
        <v>637.6</v>
      </c>
      <c r="D276" s="36">
        <v>640.9</v>
      </c>
      <c r="E276" s="36">
        <v>629.79999999999995</v>
      </c>
      <c r="F276" s="36">
        <v>622</v>
      </c>
      <c r="G276" s="36">
        <v>610.9</v>
      </c>
      <c r="H276" s="36">
        <v>648.69999999999993</v>
      </c>
      <c r="I276" s="36">
        <v>659.80000000000007</v>
      </c>
      <c r="J276" s="36">
        <v>667.59999999999991</v>
      </c>
      <c r="K276" s="31">
        <v>652</v>
      </c>
      <c r="L276" s="31">
        <v>633.1</v>
      </c>
      <c r="M276" s="31">
        <v>1.02</v>
      </c>
      <c r="N276" s="1"/>
      <c r="O276" s="1"/>
    </row>
    <row r="277" spans="1:15" ht="12.75" customHeight="1">
      <c r="A277" s="33">
        <v>267</v>
      </c>
      <c r="B277" s="53" t="s">
        <v>442</v>
      </c>
      <c r="C277" s="31">
        <v>262.05</v>
      </c>
      <c r="D277" s="36">
        <v>261.76666666666665</v>
      </c>
      <c r="E277" s="36">
        <v>255.73333333333329</v>
      </c>
      <c r="F277" s="36">
        <v>249.41666666666663</v>
      </c>
      <c r="G277" s="36">
        <v>243.38333333333327</v>
      </c>
      <c r="H277" s="36">
        <v>268.08333333333331</v>
      </c>
      <c r="I277" s="36">
        <v>274.11666666666662</v>
      </c>
      <c r="J277" s="36">
        <v>280.43333333333334</v>
      </c>
      <c r="K277" s="31">
        <v>267.8</v>
      </c>
      <c r="L277" s="31">
        <v>255.45</v>
      </c>
      <c r="M277" s="31">
        <v>60.668129999999998</v>
      </c>
      <c r="N277" s="1"/>
      <c r="O277" s="1"/>
    </row>
    <row r="278" spans="1:15" ht="12.75" customHeight="1">
      <c r="A278" s="33">
        <v>268</v>
      </c>
      <c r="B278" s="53" t="s">
        <v>443</v>
      </c>
      <c r="C278" s="31">
        <v>318.64999999999998</v>
      </c>
      <c r="D278" s="36">
        <v>318.73333333333329</v>
      </c>
      <c r="E278" s="36">
        <v>316.06666666666661</v>
      </c>
      <c r="F278" s="36">
        <v>313.48333333333329</v>
      </c>
      <c r="G278" s="36">
        <v>310.81666666666661</v>
      </c>
      <c r="H278" s="36">
        <v>321.31666666666661</v>
      </c>
      <c r="I278" s="36">
        <v>323.98333333333323</v>
      </c>
      <c r="J278" s="36">
        <v>326.56666666666661</v>
      </c>
      <c r="K278" s="31">
        <v>321.39999999999998</v>
      </c>
      <c r="L278" s="31">
        <v>316.14999999999998</v>
      </c>
      <c r="M278" s="31">
        <v>3.53701</v>
      </c>
      <c r="N278" s="1"/>
      <c r="O278" s="1"/>
    </row>
    <row r="279" spans="1:15" ht="12.75" customHeight="1">
      <c r="A279" s="33">
        <v>269</v>
      </c>
      <c r="B279" s="53" t="s">
        <v>444</v>
      </c>
      <c r="C279" s="31">
        <v>133.94999999999999</v>
      </c>
      <c r="D279" s="36">
        <v>133.1</v>
      </c>
      <c r="E279" s="36">
        <v>131.69999999999999</v>
      </c>
      <c r="F279" s="36">
        <v>129.44999999999999</v>
      </c>
      <c r="G279" s="36">
        <v>128.04999999999998</v>
      </c>
      <c r="H279" s="36">
        <v>135.35</v>
      </c>
      <c r="I279" s="36">
        <v>136.75000000000003</v>
      </c>
      <c r="J279" s="36">
        <v>139</v>
      </c>
      <c r="K279" s="31">
        <v>134.5</v>
      </c>
      <c r="L279" s="31">
        <v>130.85</v>
      </c>
      <c r="M279" s="31">
        <v>13.922779999999999</v>
      </c>
      <c r="N279" s="1"/>
      <c r="O279" s="1"/>
    </row>
    <row r="280" spans="1:15" ht="12.75" customHeight="1">
      <c r="A280" s="33">
        <v>270</v>
      </c>
      <c r="B280" s="53" t="s">
        <v>445</v>
      </c>
      <c r="C280" s="31">
        <v>664.8</v>
      </c>
      <c r="D280" s="36">
        <v>667.66666666666663</v>
      </c>
      <c r="E280" s="36">
        <v>660.68333333333328</v>
      </c>
      <c r="F280" s="36">
        <v>656.56666666666661</v>
      </c>
      <c r="G280" s="36">
        <v>649.58333333333326</v>
      </c>
      <c r="H280" s="36">
        <v>671.7833333333333</v>
      </c>
      <c r="I280" s="36">
        <v>678.76666666666665</v>
      </c>
      <c r="J280" s="36">
        <v>682.88333333333333</v>
      </c>
      <c r="K280" s="31">
        <v>674.65</v>
      </c>
      <c r="L280" s="31">
        <v>663.55</v>
      </c>
      <c r="M280" s="31">
        <v>1.06508</v>
      </c>
      <c r="N280" s="1"/>
      <c r="O280" s="1"/>
    </row>
    <row r="281" spans="1:15" ht="12.75" customHeight="1">
      <c r="A281" s="33">
        <v>271</v>
      </c>
      <c r="B281" s="53" t="s">
        <v>437</v>
      </c>
      <c r="C281" s="31">
        <v>2684</v>
      </c>
      <c r="D281" s="36">
        <v>2689.2166666666667</v>
      </c>
      <c r="E281" s="36">
        <v>2659.7833333333333</v>
      </c>
      <c r="F281" s="36">
        <v>2635.5666666666666</v>
      </c>
      <c r="G281" s="36">
        <v>2606.1333333333332</v>
      </c>
      <c r="H281" s="36">
        <v>2713.4333333333334</v>
      </c>
      <c r="I281" s="36">
        <v>2742.8666666666668</v>
      </c>
      <c r="J281" s="36">
        <v>2767.0833333333335</v>
      </c>
      <c r="K281" s="31">
        <v>2718.65</v>
      </c>
      <c r="L281" s="31">
        <v>2665</v>
      </c>
      <c r="M281" s="31">
        <v>1.82368</v>
      </c>
      <c r="N281" s="1"/>
      <c r="O281" s="1"/>
    </row>
    <row r="282" spans="1:15" ht="12.75" customHeight="1">
      <c r="A282" s="33">
        <v>272</v>
      </c>
      <c r="B282" s="53" t="s">
        <v>855</v>
      </c>
      <c r="C282" s="31">
        <v>2573.5500000000002</v>
      </c>
      <c r="D282" s="36">
        <v>2601.1166666666668</v>
      </c>
      <c r="E282" s="36">
        <v>2532.2333333333336</v>
      </c>
      <c r="F282" s="36">
        <v>2490.916666666667</v>
      </c>
      <c r="G282" s="36">
        <v>2422.0333333333338</v>
      </c>
      <c r="H282" s="36">
        <v>2642.4333333333334</v>
      </c>
      <c r="I282" s="36">
        <v>2711.3166666666666</v>
      </c>
      <c r="J282" s="36">
        <v>2752.6333333333332</v>
      </c>
      <c r="K282" s="31">
        <v>2670</v>
      </c>
      <c r="L282" s="31">
        <v>2559.8000000000002</v>
      </c>
      <c r="M282" s="31">
        <v>0.15195</v>
      </c>
      <c r="N282" s="1"/>
      <c r="O282" s="1"/>
    </row>
    <row r="283" spans="1:15" ht="12.75" customHeight="1">
      <c r="A283" s="33">
        <v>273</v>
      </c>
      <c r="B283" s="53" t="s">
        <v>860</v>
      </c>
      <c r="C283" s="31">
        <v>564.29999999999995</v>
      </c>
      <c r="D283" s="36">
        <v>562.98333333333323</v>
      </c>
      <c r="E283" s="36">
        <v>538.46666666666647</v>
      </c>
      <c r="F283" s="36">
        <v>512.63333333333321</v>
      </c>
      <c r="G283" s="36">
        <v>488.11666666666645</v>
      </c>
      <c r="H283" s="36">
        <v>588.81666666666649</v>
      </c>
      <c r="I283" s="36">
        <v>613.33333333333314</v>
      </c>
      <c r="J283" s="36">
        <v>639.16666666666652</v>
      </c>
      <c r="K283" s="31">
        <v>587.5</v>
      </c>
      <c r="L283" s="31">
        <v>537.15</v>
      </c>
      <c r="M283" s="31">
        <v>1.98882</v>
      </c>
      <c r="N283" s="1"/>
      <c r="O283" s="1"/>
    </row>
    <row r="284" spans="1:15" ht="12.75" customHeight="1">
      <c r="A284" s="33">
        <v>274</v>
      </c>
      <c r="B284" s="53" t="s">
        <v>856</v>
      </c>
      <c r="C284" s="31">
        <v>466.65</v>
      </c>
      <c r="D284" s="36">
        <v>463.06666666666666</v>
      </c>
      <c r="E284" s="36">
        <v>456.2833333333333</v>
      </c>
      <c r="F284" s="36">
        <v>445.91666666666663</v>
      </c>
      <c r="G284" s="36">
        <v>439.13333333333327</v>
      </c>
      <c r="H284" s="36">
        <v>473.43333333333334</v>
      </c>
      <c r="I284" s="36">
        <v>480.21666666666675</v>
      </c>
      <c r="J284" s="36">
        <v>490.58333333333337</v>
      </c>
      <c r="K284" s="31">
        <v>469.85</v>
      </c>
      <c r="L284" s="31">
        <v>452.7</v>
      </c>
      <c r="M284" s="31">
        <v>0.80518999999999996</v>
      </c>
      <c r="N284" s="1"/>
      <c r="O284" s="1"/>
    </row>
    <row r="285" spans="1:15" ht="12.75" customHeight="1">
      <c r="A285" s="33">
        <v>275</v>
      </c>
      <c r="B285" s="53" t="s">
        <v>438</v>
      </c>
      <c r="C285" s="31">
        <v>281.39999999999998</v>
      </c>
      <c r="D285" s="36">
        <v>281.63333333333327</v>
      </c>
      <c r="E285" s="36">
        <v>278.31666666666655</v>
      </c>
      <c r="F285" s="36">
        <v>275.23333333333329</v>
      </c>
      <c r="G285" s="36">
        <v>271.91666666666657</v>
      </c>
      <c r="H285" s="36">
        <v>284.71666666666653</v>
      </c>
      <c r="I285" s="36">
        <v>288.03333333333325</v>
      </c>
      <c r="J285" s="36">
        <v>291.1166666666665</v>
      </c>
      <c r="K285" s="31">
        <v>284.95</v>
      </c>
      <c r="L285" s="31">
        <v>278.55</v>
      </c>
      <c r="M285" s="31">
        <v>6.7707699999999997</v>
      </c>
      <c r="N285" s="1"/>
      <c r="O285" s="1"/>
    </row>
    <row r="286" spans="1:15" ht="12.75" customHeight="1">
      <c r="A286" s="33">
        <v>276</v>
      </c>
      <c r="B286" s="53" t="s">
        <v>162</v>
      </c>
      <c r="C286" s="31">
        <v>1756.1</v>
      </c>
      <c r="D286" s="36">
        <v>1748.4666666666665</v>
      </c>
      <c r="E286" s="36">
        <v>1728.2333333333329</v>
      </c>
      <c r="F286" s="36">
        <v>1700.3666666666663</v>
      </c>
      <c r="G286" s="36">
        <v>1680.1333333333328</v>
      </c>
      <c r="H286" s="36">
        <v>1776.333333333333</v>
      </c>
      <c r="I286" s="36">
        <v>1796.5666666666666</v>
      </c>
      <c r="J286" s="36">
        <v>1824.4333333333332</v>
      </c>
      <c r="K286" s="31">
        <v>1768.7</v>
      </c>
      <c r="L286" s="31">
        <v>1720.6</v>
      </c>
      <c r="M286" s="31">
        <v>33.689819999999997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1165.05</v>
      </c>
      <c r="D287" s="36">
        <v>1157.0166666666667</v>
      </c>
      <c r="E287" s="36">
        <v>1139.0333333333333</v>
      </c>
      <c r="F287" s="36">
        <v>1113.0166666666667</v>
      </c>
      <c r="G287" s="36">
        <v>1095.0333333333333</v>
      </c>
      <c r="H287" s="36">
        <v>1183.0333333333333</v>
      </c>
      <c r="I287" s="36">
        <v>1201.0166666666664</v>
      </c>
      <c r="J287" s="36">
        <v>1227.0333333333333</v>
      </c>
      <c r="K287" s="31">
        <v>1175</v>
      </c>
      <c r="L287" s="31">
        <v>1131</v>
      </c>
      <c r="M287" s="31">
        <v>12.24492</v>
      </c>
      <c r="N287" s="1"/>
      <c r="O287" s="1"/>
    </row>
    <row r="288" spans="1:15" ht="12.75" customHeight="1">
      <c r="A288" s="33">
        <v>278</v>
      </c>
      <c r="B288" s="53" t="s">
        <v>440</v>
      </c>
      <c r="C288" s="31">
        <v>385.1</v>
      </c>
      <c r="D288" s="36">
        <v>386.63333333333338</v>
      </c>
      <c r="E288" s="36">
        <v>382.11666666666679</v>
      </c>
      <c r="F288" s="36">
        <v>379.13333333333338</v>
      </c>
      <c r="G288" s="36">
        <v>374.61666666666679</v>
      </c>
      <c r="H288" s="36">
        <v>389.61666666666679</v>
      </c>
      <c r="I288" s="36">
        <v>394.13333333333333</v>
      </c>
      <c r="J288" s="36">
        <v>397.11666666666679</v>
      </c>
      <c r="K288" s="31">
        <v>391.15</v>
      </c>
      <c r="L288" s="31">
        <v>383.65</v>
      </c>
      <c r="M288" s="31">
        <v>1.68668</v>
      </c>
      <c r="N288" s="1"/>
      <c r="O288" s="1"/>
    </row>
    <row r="289" spans="1:15" ht="12.75" customHeight="1">
      <c r="A289" s="33">
        <v>279</v>
      </c>
      <c r="B289" s="53" t="s">
        <v>446</v>
      </c>
      <c r="C289" s="31">
        <v>1924.95</v>
      </c>
      <c r="D289" s="36">
        <v>1928</v>
      </c>
      <c r="E289" s="36">
        <v>1906</v>
      </c>
      <c r="F289" s="36">
        <v>1887.05</v>
      </c>
      <c r="G289" s="36">
        <v>1865.05</v>
      </c>
      <c r="H289" s="36">
        <v>1946.95</v>
      </c>
      <c r="I289" s="36">
        <v>1968.95</v>
      </c>
      <c r="J289" s="36">
        <v>1987.9</v>
      </c>
      <c r="K289" s="31">
        <v>1950</v>
      </c>
      <c r="L289" s="31">
        <v>1909.05</v>
      </c>
      <c r="M289" s="31">
        <v>0.30478</v>
      </c>
      <c r="N289" s="1"/>
      <c r="O289" s="1"/>
    </row>
    <row r="290" spans="1:15" ht="12.75" customHeight="1">
      <c r="A290" s="33">
        <v>280</v>
      </c>
      <c r="B290" s="53" t="s">
        <v>857</v>
      </c>
      <c r="C290" s="31">
        <v>3071</v>
      </c>
      <c r="D290" s="36">
        <v>3040.3333333333335</v>
      </c>
      <c r="E290" s="36">
        <v>2980.666666666667</v>
      </c>
      <c r="F290" s="36">
        <v>2890.3333333333335</v>
      </c>
      <c r="G290" s="36">
        <v>2830.666666666667</v>
      </c>
      <c r="H290" s="36">
        <v>3130.666666666667</v>
      </c>
      <c r="I290" s="36">
        <v>3190.3333333333339</v>
      </c>
      <c r="J290" s="36">
        <v>3280.666666666667</v>
      </c>
      <c r="K290" s="31">
        <v>3100</v>
      </c>
      <c r="L290" s="31">
        <v>2950</v>
      </c>
      <c r="M290" s="31">
        <v>0.54849999999999999</v>
      </c>
      <c r="N290" s="1"/>
      <c r="O290" s="1"/>
    </row>
    <row r="291" spans="1:15" ht="12.75" customHeight="1">
      <c r="A291" s="33">
        <v>281</v>
      </c>
      <c r="B291" s="53" t="s">
        <v>163</v>
      </c>
      <c r="C291" s="31">
        <v>133.69999999999999</v>
      </c>
      <c r="D291" s="36">
        <v>133.11666666666665</v>
      </c>
      <c r="E291" s="36">
        <v>131.8833333333333</v>
      </c>
      <c r="F291" s="36">
        <v>130.06666666666666</v>
      </c>
      <c r="G291" s="36">
        <v>128.83333333333331</v>
      </c>
      <c r="H291" s="36">
        <v>134.93333333333328</v>
      </c>
      <c r="I291" s="36">
        <v>136.16666666666663</v>
      </c>
      <c r="J291" s="36">
        <v>137.98333333333326</v>
      </c>
      <c r="K291" s="31">
        <v>134.35</v>
      </c>
      <c r="L291" s="31">
        <v>131.30000000000001</v>
      </c>
      <c r="M291" s="31">
        <v>90.599670000000003</v>
      </c>
      <c r="N291" s="1"/>
      <c r="O291" s="1"/>
    </row>
    <row r="292" spans="1:15" ht="12.75" customHeight="1">
      <c r="A292" s="33">
        <v>282</v>
      </c>
      <c r="B292" s="53" t="s">
        <v>169</v>
      </c>
      <c r="C292" s="31">
        <v>4783.6000000000004</v>
      </c>
      <c r="D292" s="36">
        <v>4782.3</v>
      </c>
      <c r="E292" s="36">
        <v>4736.6000000000004</v>
      </c>
      <c r="F292" s="36">
        <v>4689.6000000000004</v>
      </c>
      <c r="G292" s="36">
        <v>4643.9000000000005</v>
      </c>
      <c r="H292" s="36">
        <v>4829.3</v>
      </c>
      <c r="I292" s="36">
        <v>4874.9999999999991</v>
      </c>
      <c r="J292" s="36">
        <v>4922</v>
      </c>
      <c r="K292" s="31">
        <v>4828</v>
      </c>
      <c r="L292" s="31">
        <v>4735.3</v>
      </c>
      <c r="M292" s="31">
        <v>2.2383799999999998</v>
      </c>
      <c r="N292" s="1"/>
      <c r="O292" s="1"/>
    </row>
    <row r="293" spans="1:15" ht="12.75" customHeight="1">
      <c r="A293" s="33">
        <v>283</v>
      </c>
      <c r="B293" s="53" t="s">
        <v>447</v>
      </c>
      <c r="C293" s="31">
        <v>13940.85</v>
      </c>
      <c r="D293" s="36">
        <v>13984.716666666665</v>
      </c>
      <c r="E293" s="36">
        <v>13809.433333333331</v>
      </c>
      <c r="F293" s="36">
        <v>13678.016666666665</v>
      </c>
      <c r="G293" s="36">
        <v>13502.73333333333</v>
      </c>
      <c r="H293" s="36">
        <v>14116.133333333331</v>
      </c>
      <c r="I293" s="36">
        <v>14291.416666666668</v>
      </c>
      <c r="J293" s="36">
        <v>14422.833333333332</v>
      </c>
      <c r="K293" s="31">
        <v>14160</v>
      </c>
      <c r="L293" s="31">
        <v>13853.3</v>
      </c>
      <c r="M293" s="31">
        <v>4.666E-2</v>
      </c>
      <c r="N293" s="1"/>
      <c r="O293" s="1"/>
    </row>
    <row r="294" spans="1:15" ht="12.75" customHeight="1">
      <c r="A294" s="33">
        <v>284</v>
      </c>
      <c r="B294" s="53" t="s">
        <v>167</v>
      </c>
      <c r="C294" s="31">
        <v>3076</v>
      </c>
      <c r="D294" s="36">
        <v>3082.3833333333332</v>
      </c>
      <c r="E294" s="36">
        <v>3065.7666666666664</v>
      </c>
      <c r="F294" s="36">
        <v>3055.5333333333333</v>
      </c>
      <c r="G294" s="36">
        <v>3038.9166666666665</v>
      </c>
      <c r="H294" s="36">
        <v>3092.6166666666663</v>
      </c>
      <c r="I294" s="36">
        <v>3109.2333333333331</v>
      </c>
      <c r="J294" s="36">
        <v>3119.4666666666662</v>
      </c>
      <c r="K294" s="31">
        <v>3099</v>
      </c>
      <c r="L294" s="31">
        <v>3072.15</v>
      </c>
      <c r="M294" s="31">
        <v>15.51789</v>
      </c>
      <c r="N294" s="1"/>
      <c r="O294" s="1"/>
    </row>
    <row r="295" spans="1:15" ht="12.75" customHeight="1">
      <c r="A295" s="33">
        <v>285</v>
      </c>
      <c r="B295" s="53" t="s">
        <v>448</v>
      </c>
      <c r="C295" s="31">
        <v>410.5</v>
      </c>
      <c r="D295" s="36">
        <v>412.16666666666669</v>
      </c>
      <c r="E295" s="36">
        <v>396.63333333333338</v>
      </c>
      <c r="F295" s="36">
        <v>382.76666666666671</v>
      </c>
      <c r="G295" s="36">
        <v>367.23333333333341</v>
      </c>
      <c r="H295" s="36">
        <v>426.03333333333336</v>
      </c>
      <c r="I295" s="36">
        <v>441.56666666666666</v>
      </c>
      <c r="J295" s="36">
        <v>455.43333333333334</v>
      </c>
      <c r="K295" s="31">
        <v>427.7</v>
      </c>
      <c r="L295" s="31">
        <v>398.3</v>
      </c>
      <c r="M295" s="31">
        <v>8.9662100000000002</v>
      </c>
      <c r="N295" s="1"/>
      <c r="O295" s="1"/>
    </row>
    <row r="296" spans="1:15" ht="12.75" customHeight="1">
      <c r="A296" s="33">
        <v>286</v>
      </c>
      <c r="B296" s="53" t="s">
        <v>165</v>
      </c>
      <c r="C296" s="31">
        <v>400.15</v>
      </c>
      <c r="D296" s="36">
        <v>401.5</v>
      </c>
      <c r="E296" s="36">
        <v>397.65</v>
      </c>
      <c r="F296" s="36">
        <v>395.15</v>
      </c>
      <c r="G296" s="36">
        <v>391.29999999999995</v>
      </c>
      <c r="H296" s="36">
        <v>404</v>
      </c>
      <c r="I296" s="36">
        <v>407.85</v>
      </c>
      <c r="J296" s="36">
        <v>410.35</v>
      </c>
      <c r="K296" s="31">
        <v>405.35</v>
      </c>
      <c r="L296" s="31">
        <v>399</v>
      </c>
      <c r="M296" s="31">
        <v>13.07687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271.2</v>
      </c>
      <c r="D297" s="36">
        <v>272.41666666666669</v>
      </c>
      <c r="E297" s="36">
        <v>269.33333333333337</v>
      </c>
      <c r="F297" s="36">
        <v>267.4666666666667</v>
      </c>
      <c r="G297" s="36">
        <v>264.38333333333338</v>
      </c>
      <c r="H297" s="36">
        <v>274.28333333333336</v>
      </c>
      <c r="I297" s="36">
        <v>277.36666666666673</v>
      </c>
      <c r="J297" s="36">
        <v>279.23333333333335</v>
      </c>
      <c r="K297" s="31">
        <v>275.5</v>
      </c>
      <c r="L297" s="31">
        <v>270.55</v>
      </c>
      <c r="M297" s="31">
        <v>2.6301700000000001</v>
      </c>
      <c r="N297" s="1"/>
      <c r="O297" s="1"/>
    </row>
    <row r="298" spans="1:15" ht="12.75" customHeight="1">
      <c r="A298" s="33">
        <v>288</v>
      </c>
      <c r="B298" s="53" t="s">
        <v>450</v>
      </c>
      <c r="C298" s="31">
        <v>118.05</v>
      </c>
      <c r="D298" s="36">
        <v>117.86666666666667</v>
      </c>
      <c r="E298" s="36">
        <v>116.73333333333335</v>
      </c>
      <c r="F298" s="36">
        <v>115.41666666666667</v>
      </c>
      <c r="G298" s="36">
        <v>114.28333333333335</v>
      </c>
      <c r="H298" s="36">
        <v>119.18333333333335</v>
      </c>
      <c r="I298" s="36">
        <v>120.31666666666668</v>
      </c>
      <c r="J298" s="36">
        <v>121.63333333333335</v>
      </c>
      <c r="K298" s="31">
        <v>119</v>
      </c>
      <c r="L298" s="31">
        <v>116.55</v>
      </c>
      <c r="M298" s="31">
        <v>40.218290000000003</v>
      </c>
      <c r="N298" s="1"/>
      <c r="O298" s="1"/>
    </row>
    <row r="299" spans="1:15" ht="12.75" customHeight="1">
      <c r="A299" s="33">
        <v>289</v>
      </c>
      <c r="B299" s="53" t="s">
        <v>166</v>
      </c>
      <c r="C299" s="31">
        <v>469.35</v>
      </c>
      <c r="D299" s="36">
        <v>468.9666666666667</v>
      </c>
      <c r="E299" s="36">
        <v>465.18333333333339</v>
      </c>
      <c r="F299" s="36">
        <v>461.01666666666671</v>
      </c>
      <c r="G299" s="36">
        <v>457.23333333333341</v>
      </c>
      <c r="H299" s="36">
        <v>473.13333333333338</v>
      </c>
      <c r="I299" s="36">
        <v>476.91666666666669</v>
      </c>
      <c r="J299" s="36">
        <v>481.08333333333337</v>
      </c>
      <c r="K299" s="31">
        <v>472.75</v>
      </c>
      <c r="L299" s="31">
        <v>464.8</v>
      </c>
      <c r="M299" s="31">
        <v>18.874739999999999</v>
      </c>
      <c r="N299" s="1"/>
      <c r="O299" s="1"/>
    </row>
    <row r="300" spans="1:15" ht="12.75" customHeight="1">
      <c r="A300" s="33">
        <v>290</v>
      </c>
      <c r="B300" s="53" t="s">
        <v>284</v>
      </c>
      <c r="C300" s="31">
        <v>635.5</v>
      </c>
      <c r="D300" s="36">
        <v>637.05000000000007</v>
      </c>
      <c r="E300" s="36">
        <v>633.15000000000009</v>
      </c>
      <c r="F300" s="36">
        <v>630.80000000000007</v>
      </c>
      <c r="G300" s="36">
        <v>626.90000000000009</v>
      </c>
      <c r="H300" s="36">
        <v>639.40000000000009</v>
      </c>
      <c r="I300" s="36">
        <v>643.29999999999995</v>
      </c>
      <c r="J300" s="36">
        <v>645.65000000000009</v>
      </c>
      <c r="K300" s="31">
        <v>640.95000000000005</v>
      </c>
      <c r="L300" s="31">
        <v>634.70000000000005</v>
      </c>
      <c r="M300" s="31">
        <v>4.8141699999999998</v>
      </c>
      <c r="N300" s="1"/>
      <c r="O300" s="1"/>
    </row>
    <row r="301" spans="1:15" ht="12.75" customHeight="1">
      <c r="A301" s="33">
        <v>291</v>
      </c>
      <c r="B301" s="53" t="s">
        <v>285</v>
      </c>
      <c r="C301" s="31">
        <v>5873.3</v>
      </c>
      <c r="D301" s="36">
        <v>5909.7333333333336</v>
      </c>
      <c r="E301" s="36">
        <v>5804.6166666666668</v>
      </c>
      <c r="F301" s="36">
        <v>5735.9333333333334</v>
      </c>
      <c r="G301" s="36">
        <v>5630.8166666666666</v>
      </c>
      <c r="H301" s="36">
        <v>5978.416666666667</v>
      </c>
      <c r="I301" s="36">
        <v>6083.5333333333338</v>
      </c>
      <c r="J301" s="36">
        <v>6152.2166666666672</v>
      </c>
      <c r="K301" s="31">
        <v>6014.85</v>
      </c>
      <c r="L301" s="31">
        <v>5841.05</v>
      </c>
      <c r="M301" s="31">
        <v>0.23757</v>
      </c>
      <c r="N301" s="1"/>
      <c r="O301" s="1"/>
    </row>
    <row r="302" spans="1:15" ht="12.75" customHeight="1">
      <c r="A302" s="33">
        <v>292</v>
      </c>
      <c r="B302" s="53" t="s">
        <v>168</v>
      </c>
      <c r="C302" s="31">
        <v>5266.35</v>
      </c>
      <c r="D302" s="36">
        <v>5257.6500000000005</v>
      </c>
      <c r="E302" s="36">
        <v>5221.0500000000011</v>
      </c>
      <c r="F302" s="36">
        <v>5175.7500000000009</v>
      </c>
      <c r="G302" s="36">
        <v>5139.1500000000015</v>
      </c>
      <c r="H302" s="36">
        <v>5302.9500000000007</v>
      </c>
      <c r="I302" s="36">
        <v>5339.5500000000011</v>
      </c>
      <c r="J302" s="36">
        <v>5384.85</v>
      </c>
      <c r="K302" s="31">
        <v>5294.25</v>
      </c>
      <c r="L302" s="31">
        <v>5212.3500000000004</v>
      </c>
      <c r="M302" s="31">
        <v>1.7295799999999999</v>
      </c>
      <c r="N302" s="1"/>
      <c r="O302" s="1"/>
    </row>
    <row r="303" spans="1:15" ht="12.75" customHeight="1">
      <c r="A303" s="33">
        <v>293</v>
      </c>
      <c r="B303" s="53" t="s">
        <v>170</v>
      </c>
      <c r="C303" s="31">
        <v>1155.45</v>
      </c>
      <c r="D303" s="36">
        <v>1154.6166666666668</v>
      </c>
      <c r="E303" s="36">
        <v>1147.3333333333335</v>
      </c>
      <c r="F303" s="36">
        <v>1139.2166666666667</v>
      </c>
      <c r="G303" s="36">
        <v>1131.9333333333334</v>
      </c>
      <c r="H303" s="36">
        <v>1162.7333333333336</v>
      </c>
      <c r="I303" s="36">
        <v>1170.0166666666669</v>
      </c>
      <c r="J303" s="36">
        <v>1178.1333333333337</v>
      </c>
      <c r="K303" s="31">
        <v>1161.9000000000001</v>
      </c>
      <c r="L303" s="31">
        <v>1146.5</v>
      </c>
      <c r="M303" s="31">
        <v>5.0030000000000001</v>
      </c>
      <c r="N303" s="1"/>
      <c r="O303" s="1"/>
    </row>
    <row r="304" spans="1:15" ht="12.75" customHeight="1">
      <c r="A304" s="33">
        <v>294</v>
      </c>
      <c r="B304" s="53" t="s">
        <v>451</v>
      </c>
      <c r="C304" s="31">
        <v>1382.05</v>
      </c>
      <c r="D304" s="36">
        <v>1393.6666666666667</v>
      </c>
      <c r="E304" s="36">
        <v>1368.3833333333334</v>
      </c>
      <c r="F304" s="36">
        <v>1354.7166666666667</v>
      </c>
      <c r="G304" s="36">
        <v>1329.4333333333334</v>
      </c>
      <c r="H304" s="36">
        <v>1407.3333333333335</v>
      </c>
      <c r="I304" s="36">
        <v>1432.6166666666668</v>
      </c>
      <c r="J304" s="36">
        <v>1446.2833333333335</v>
      </c>
      <c r="K304" s="31">
        <v>1418.95</v>
      </c>
      <c r="L304" s="31">
        <v>1380</v>
      </c>
      <c r="M304" s="31">
        <v>0.67869000000000002</v>
      </c>
      <c r="N304" s="1"/>
      <c r="O304" s="1"/>
    </row>
    <row r="305" spans="1:15" ht="12.75" customHeight="1">
      <c r="A305" s="33">
        <v>295</v>
      </c>
      <c r="B305" s="53" t="s">
        <v>454</v>
      </c>
      <c r="C305" s="31">
        <v>800.35</v>
      </c>
      <c r="D305" s="36">
        <v>792.75</v>
      </c>
      <c r="E305" s="36">
        <v>771.7</v>
      </c>
      <c r="F305" s="36">
        <v>743.05000000000007</v>
      </c>
      <c r="G305" s="36">
        <v>722.00000000000011</v>
      </c>
      <c r="H305" s="36">
        <v>821.4</v>
      </c>
      <c r="I305" s="36">
        <v>842.44999999999993</v>
      </c>
      <c r="J305" s="36">
        <v>871.09999999999991</v>
      </c>
      <c r="K305" s="31">
        <v>813.8</v>
      </c>
      <c r="L305" s="31">
        <v>764.1</v>
      </c>
      <c r="M305" s="31">
        <v>24.202069999999999</v>
      </c>
      <c r="N305" s="1"/>
      <c r="O305" s="1"/>
    </row>
    <row r="306" spans="1:15" ht="12.75" customHeight="1">
      <c r="A306" s="33">
        <v>296</v>
      </c>
      <c r="B306" s="53" t="s">
        <v>180</v>
      </c>
      <c r="C306" s="31">
        <v>1108.6500000000001</v>
      </c>
      <c r="D306" s="36">
        <v>1108.45</v>
      </c>
      <c r="E306" s="36">
        <v>1096.45</v>
      </c>
      <c r="F306" s="36">
        <v>1084.25</v>
      </c>
      <c r="G306" s="36">
        <v>1072.25</v>
      </c>
      <c r="H306" s="36">
        <v>1120.6500000000001</v>
      </c>
      <c r="I306" s="36">
        <v>1132.6500000000001</v>
      </c>
      <c r="J306" s="36">
        <v>1144.8500000000001</v>
      </c>
      <c r="K306" s="31">
        <v>1120.45</v>
      </c>
      <c r="L306" s="31">
        <v>1096.25</v>
      </c>
      <c r="M306" s="31">
        <v>3.6411500000000001</v>
      </c>
      <c r="N306" s="1"/>
      <c r="O306" s="1"/>
    </row>
    <row r="307" spans="1:15" ht="12.75" customHeight="1">
      <c r="A307" s="33">
        <v>297</v>
      </c>
      <c r="B307" s="53" t="s">
        <v>172</v>
      </c>
      <c r="C307" s="31">
        <v>290.14999999999998</v>
      </c>
      <c r="D307" s="36">
        <v>289.5</v>
      </c>
      <c r="E307" s="36">
        <v>287.64999999999998</v>
      </c>
      <c r="F307" s="36">
        <v>285.14999999999998</v>
      </c>
      <c r="G307" s="36">
        <v>283.29999999999995</v>
      </c>
      <c r="H307" s="36">
        <v>292</v>
      </c>
      <c r="I307" s="36">
        <v>293.85000000000002</v>
      </c>
      <c r="J307" s="36">
        <v>296.35000000000002</v>
      </c>
      <c r="K307" s="31">
        <v>291.35000000000002</v>
      </c>
      <c r="L307" s="31">
        <v>287</v>
      </c>
      <c r="M307" s="31">
        <v>28.74286</v>
      </c>
      <c r="N307" s="1"/>
      <c r="O307" s="1"/>
    </row>
    <row r="308" spans="1:15" ht="12.75" customHeight="1">
      <c r="A308" s="33">
        <v>298</v>
      </c>
      <c r="B308" s="53" t="s">
        <v>171</v>
      </c>
      <c r="C308" s="31">
        <v>1537.85</v>
      </c>
      <c r="D308" s="36">
        <v>1533.6333333333332</v>
      </c>
      <c r="E308" s="36">
        <v>1523.4166666666665</v>
      </c>
      <c r="F308" s="36">
        <v>1508.9833333333333</v>
      </c>
      <c r="G308" s="36">
        <v>1498.7666666666667</v>
      </c>
      <c r="H308" s="36">
        <v>1548.0666666666664</v>
      </c>
      <c r="I308" s="36">
        <v>1558.2833333333331</v>
      </c>
      <c r="J308" s="36">
        <v>1572.7166666666662</v>
      </c>
      <c r="K308" s="31">
        <v>1543.85</v>
      </c>
      <c r="L308" s="31">
        <v>1519.2</v>
      </c>
      <c r="M308" s="31">
        <v>19.56653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435.2</v>
      </c>
      <c r="D309" s="36">
        <v>435.73333333333335</v>
      </c>
      <c r="E309" s="36">
        <v>431.4666666666667</v>
      </c>
      <c r="F309" s="36">
        <v>427.73333333333335</v>
      </c>
      <c r="G309" s="36">
        <v>423.4666666666667</v>
      </c>
      <c r="H309" s="36">
        <v>439.4666666666667</v>
      </c>
      <c r="I309" s="36">
        <v>443.73333333333335</v>
      </c>
      <c r="J309" s="36">
        <v>447.4666666666667</v>
      </c>
      <c r="K309" s="31">
        <v>440</v>
      </c>
      <c r="L309" s="31">
        <v>432</v>
      </c>
      <c r="M309" s="31">
        <v>2.90374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525.20000000000005</v>
      </c>
      <c r="D310" s="36">
        <v>528.05000000000007</v>
      </c>
      <c r="E310" s="36">
        <v>517.10000000000014</v>
      </c>
      <c r="F310" s="36">
        <v>509.00000000000011</v>
      </c>
      <c r="G310" s="36">
        <v>498.05000000000018</v>
      </c>
      <c r="H310" s="36">
        <v>536.15000000000009</v>
      </c>
      <c r="I310" s="36">
        <v>547.10000000000014</v>
      </c>
      <c r="J310" s="36">
        <v>555.20000000000005</v>
      </c>
      <c r="K310" s="31">
        <v>539</v>
      </c>
      <c r="L310" s="31">
        <v>519.95000000000005</v>
      </c>
      <c r="M310" s="31">
        <v>3.6301899999999998</v>
      </c>
      <c r="N310" s="1"/>
      <c r="O310" s="1"/>
    </row>
    <row r="311" spans="1:15" ht="12.75" customHeight="1">
      <c r="A311" s="33">
        <v>301</v>
      </c>
      <c r="B311" s="53" t="s">
        <v>457</v>
      </c>
      <c r="C311" s="31">
        <v>352.2</v>
      </c>
      <c r="D311" s="36">
        <v>355.61666666666662</v>
      </c>
      <c r="E311" s="36">
        <v>348.03333333333325</v>
      </c>
      <c r="F311" s="36">
        <v>343.86666666666662</v>
      </c>
      <c r="G311" s="36">
        <v>336.28333333333325</v>
      </c>
      <c r="H311" s="36">
        <v>359.78333333333325</v>
      </c>
      <c r="I311" s="36">
        <v>367.36666666666662</v>
      </c>
      <c r="J311" s="36">
        <v>371.53333333333325</v>
      </c>
      <c r="K311" s="31">
        <v>363.2</v>
      </c>
      <c r="L311" s="31">
        <v>351.45</v>
      </c>
      <c r="M311" s="31">
        <v>4.3927399999999999</v>
      </c>
      <c r="N311" s="1"/>
      <c r="O311" s="1"/>
    </row>
    <row r="312" spans="1:15" ht="12.75" customHeight="1">
      <c r="A312" s="33">
        <v>302</v>
      </c>
      <c r="B312" s="53" t="s">
        <v>173</v>
      </c>
      <c r="C312" s="31">
        <v>144.6</v>
      </c>
      <c r="D312" s="36">
        <v>143.41666666666666</v>
      </c>
      <c r="E312" s="36">
        <v>141.83333333333331</v>
      </c>
      <c r="F312" s="36">
        <v>139.06666666666666</v>
      </c>
      <c r="G312" s="36">
        <v>137.48333333333332</v>
      </c>
      <c r="H312" s="36">
        <v>146.18333333333331</v>
      </c>
      <c r="I312" s="36">
        <v>147.76666666666662</v>
      </c>
      <c r="J312" s="36">
        <v>150.5333333333333</v>
      </c>
      <c r="K312" s="31">
        <v>145</v>
      </c>
      <c r="L312" s="31">
        <v>140.65</v>
      </c>
      <c r="M312" s="31">
        <v>60.999850000000002</v>
      </c>
      <c r="N312" s="1"/>
      <c r="O312" s="1"/>
    </row>
    <row r="313" spans="1:15" ht="12.75" customHeight="1">
      <c r="A313" s="33">
        <v>303</v>
      </c>
      <c r="B313" s="53" t="s">
        <v>458</v>
      </c>
      <c r="C313" s="31">
        <v>96.4</v>
      </c>
      <c r="D313" s="36">
        <v>95.45</v>
      </c>
      <c r="E313" s="36">
        <v>93.95</v>
      </c>
      <c r="F313" s="36">
        <v>91.5</v>
      </c>
      <c r="G313" s="36">
        <v>90</v>
      </c>
      <c r="H313" s="36">
        <v>97.9</v>
      </c>
      <c r="I313" s="36">
        <v>99.4</v>
      </c>
      <c r="J313" s="36">
        <v>101.85000000000001</v>
      </c>
      <c r="K313" s="31">
        <v>96.95</v>
      </c>
      <c r="L313" s="31">
        <v>93</v>
      </c>
      <c r="M313" s="31">
        <v>57.311500000000002</v>
      </c>
      <c r="N313" s="1"/>
      <c r="O313" s="1"/>
    </row>
    <row r="314" spans="1:15" ht="12.75" customHeight="1">
      <c r="A314" s="33">
        <v>304</v>
      </c>
      <c r="B314" s="53" t="s">
        <v>864</v>
      </c>
      <c r="C314" s="31">
        <v>1770.65</v>
      </c>
      <c r="D314" s="36">
        <v>1779.2166666666665</v>
      </c>
      <c r="E314" s="36">
        <v>1758.4333333333329</v>
      </c>
      <c r="F314" s="36">
        <v>1746.2166666666665</v>
      </c>
      <c r="G314" s="36">
        <v>1725.4333333333329</v>
      </c>
      <c r="H314" s="36">
        <v>1791.4333333333329</v>
      </c>
      <c r="I314" s="36">
        <v>1812.2166666666662</v>
      </c>
      <c r="J314" s="36">
        <v>1824.4333333333329</v>
      </c>
      <c r="K314" s="31">
        <v>1800</v>
      </c>
      <c r="L314" s="31">
        <v>1767</v>
      </c>
      <c r="M314" s="31">
        <v>0.59860999999999998</v>
      </c>
      <c r="N314" s="1"/>
      <c r="O314" s="1"/>
    </row>
    <row r="315" spans="1:15" ht="12.75" customHeight="1">
      <c r="A315" s="33">
        <v>305</v>
      </c>
      <c r="B315" s="53" t="s">
        <v>174</v>
      </c>
      <c r="C315" s="31">
        <v>536.9</v>
      </c>
      <c r="D315" s="36">
        <v>538.19999999999993</v>
      </c>
      <c r="E315" s="36">
        <v>534.79999999999984</v>
      </c>
      <c r="F315" s="36">
        <v>532.69999999999993</v>
      </c>
      <c r="G315" s="36">
        <v>529.29999999999984</v>
      </c>
      <c r="H315" s="36">
        <v>540.29999999999984</v>
      </c>
      <c r="I315" s="36">
        <v>543.69999999999993</v>
      </c>
      <c r="J315" s="36">
        <v>545.79999999999984</v>
      </c>
      <c r="K315" s="31">
        <v>541.6</v>
      </c>
      <c r="L315" s="31">
        <v>536.1</v>
      </c>
      <c r="M315" s="31">
        <v>6.2759600000000004</v>
      </c>
      <c r="N315" s="1"/>
      <c r="O315" s="1"/>
    </row>
    <row r="316" spans="1:15" ht="12.75" customHeight="1">
      <c r="A316" s="33">
        <v>306</v>
      </c>
      <c r="B316" s="53" t="s">
        <v>175</v>
      </c>
      <c r="C316" s="31">
        <v>10375</v>
      </c>
      <c r="D316" s="36">
        <v>10354.033333333333</v>
      </c>
      <c r="E316" s="36">
        <v>10291.066666666666</v>
      </c>
      <c r="F316" s="36">
        <v>10207.133333333333</v>
      </c>
      <c r="G316" s="36">
        <v>10144.166666666666</v>
      </c>
      <c r="H316" s="36">
        <v>10437.966666666665</v>
      </c>
      <c r="I316" s="36">
        <v>10500.933333333332</v>
      </c>
      <c r="J316" s="36">
        <v>10584.866666666665</v>
      </c>
      <c r="K316" s="31">
        <v>10417</v>
      </c>
      <c r="L316" s="31">
        <v>10270.1</v>
      </c>
      <c r="M316" s="31">
        <v>3.4834200000000002</v>
      </c>
      <c r="N316" s="1"/>
      <c r="O316" s="1"/>
    </row>
    <row r="317" spans="1:15" ht="12.75" customHeight="1">
      <c r="A317" s="33">
        <v>307</v>
      </c>
      <c r="B317" s="53" t="s">
        <v>459</v>
      </c>
      <c r="C317" s="31">
        <v>2404.85</v>
      </c>
      <c r="D317" s="36">
        <v>2407.0666666666666</v>
      </c>
      <c r="E317" s="36">
        <v>2390.0333333333333</v>
      </c>
      <c r="F317" s="36">
        <v>2375.2166666666667</v>
      </c>
      <c r="G317" s="36">
        <v>2358.1833333333334</v>
      </c>
      <c r="H317" s="36">
        <v>2421.8833333333332</v>
      </c>
      <c r="I317" s="36">
        <v>2438.9166666666661</v>
      </c>
      <c r="J317" s="36">
        <v>2453.7333333333331</v>
      </c>
      <c r="K317" s="31">
        <v>2424.1</v>
      </c>
      <c r="L317" s="31">
        <v>2392.25</v>
      </c>
      <c r="M317" s="31">
        <v>0.27392</v>
      </c>
      <c r="N317" s="1"/>
      <c r="O317" s="1"/>
    </row>
    <row r="318" spans="1:15" ht="12.75" customHeight="1">
      <c r="A318" s="33">
        <v>308</v>
      </c>
      <c r="B318" s="53" t="s">
        <v>179</v>
      </c>
      <c r="C318" s="31">
        <v>893.85</v>
      </c>
      <c r="D318" s="36">
        <v>895.83333333333337</v>
      </c>
      <c r="E318" s="36">
        <v>885.41666666666674</v>
      </c>
      <c r="F318" s="36">
        <v>876.98333333333335</v>
      </c>
      <c r="G318" s="36">
        <v>866.56666666666672</v>
      </c>
      <c r="H318" s="36">
        <v>904.26666666666677</v>
      </c>
      <c r="I318" s="36">
        <v>914.68333333333351</v>
      </c>
      <c r="J318" s="36">
        <v>923.11666666666679</v>
      </c>
      <c r="K318" s="31">
        <v>906.25</v>
      </c>
      <c r="L318" s="31">
        <v>887.4</v>
      </c>
      <c r="M318" s="31">
        <v>11.460380000000001</v>
      </c>
      <c r="N318" s="1"/>
      <c r="O318" s="1"/>
    </row>
    <row r="319" spans="1:15" ht="12.75" customHeight="1">
      <c r="A319" s="33">
        <v>309</v>
      </c>
      <c r="B319" s="53" t="s">
        <v>286</v>
      </c>
      <c r="C319" s="31">
        <v>555</v>
      </c>
      <c r="D319" s="36">
        <v>559.61666666666667</v>
      </c>
      <c r="E319" s="36">
        <v>547.38333333333333</v>
      </c>
      <c r="F319" s="36">
        <v>539.76666666666665</v>
      </c>
      <c r="G319" s="36">
        <v>527.5333333333333</v>
      </c>
      <c r="H319" s="36">
        <v>567.23333333333335</v>
      </c>
      <c r="I319" s="36">
        <v>579.4666666666667</v>
      </c>
      <c r="J319" s="36">
        <v>587.08333333333337</v>
      </c>
      <c r="K319" s="31">
        <v>571.85</v>
      </c>
      <c r="L319" s="31">
        <v>552</v>
      </c>
      <c r="M319" s="31">
        <v>26.36074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2167.5500000000002</v>
      </c>
      <c r="D320" s="36">
        <v>2182.8166666666671</v>
      </c>
      <c r="E320" s="36">
        <v>2145.733333333334</v>
      </c>
      <c r="F320" s="36">
        <v>2123.916666666667</v>
      </c>
      <c r="G320" s="36">
        <v>2086.8333333333339</v>
      </c>
      <c r="H320" s="36">
        <v>2204.6333333333341</v>
      </c>
      <c r="I320" s="36">
        <v>2241.7166666666672</v>
      </c>
      <c r="J320" s="36">
        <v>2263.5333333333342</v>
      </c>
      <c r="K320" s="31">
        <v>2219.9</v>
      </c>
      <c r="L320" s="31">
        <v>2161</v>
      </c>
      <c r="M320" s="31">
        <v>19.537330000000001</v>
      </c>
      <c r="N320" s="1"/>
      <c r="O320" s="1"/>
    </row>
    <row r="321" spans="1:15" ht="12.75" customHeight="1">
      <c r="A321" s="33">
        <v>311</v>
      </c>
      <c r="B321" s="53" t="s">
        <v>461</v>
      </c>
      <c r="C321" s="31">
        <v>766.7</v>
      </c>
      <c r="D321" s="36">
        <v>771.56666666666661</v>
      </c>
      <c r="E321" s="36">
        <v>759.13333333333321</v>
      </c>
      <c r="F321" s="36">
        <v>751.56666666666661</v>
      </c>
      <c r="G321" s="36">
        <v>739.13333333333321</v>
      </c>
      <c r="H321" s="36">
        <v>779.13333333333321</v>
      </c>
      <c r="I321" s="36">
        <v>791.56666666666661</v>
      </c>
      <c r="J321" s="36">
        <v>799.13333333333321</v>
      </c>
      <c r="K321" s="31">
        <v>784</v>
      </c>
      <c r="L321" s="31">
        <v>764</v>
      </c>
      <c r="M321" s="31">
        <v>0.84460999999999997</v>
      </c>
      <c r="N321" s="1"/>
      <c r="O321" s="1"/>
    </row>
    <row r="322" spans="1:15" ht="12.75" customHeight="1">
      <c r="A322" s="33">
        <v>312</v>
      </c>
      <c r="B322" s="53" t="s">
        <v>886</v>
      </c>
      <c r="C322" s="31">
        <v>973.55</v>
      </c>
      <c r="D322" s="36">
        <v>976.83333333333337</v>
      </c>
      <c r="E322" s="36">
        <v>959.7166666666667</v>
      </c>
      <c r="F322" s="36">
        <v>945.88333333333333</v>
      </c>
      <c r="G322" s="36">
        <v>928.76666666666665</v>
      </c>
      <c r="H322" s="36">
        <v>990.66666666666674</v>
      </c>
      <c r="I322" s="36">
        <v>1007.7833333333333</v>
      </c>
      <c r="J322" s="36">
        <v>1021.6166666666668</v>
      </c>
      <c r="K322" s="31">
        <v>993.95</v>
      </c>
      <c r="L322" s="31">
        <v>963</v>
      </c>
      <c r="M322" s="31">
        <v>0.42094999999999999</v>
      </c>
      <c r="N322" s="1"/>
      <c r="O322" s="1"/>
    </row>
    <row r="323" spans="1:15" ht="12.75" customHeight="1">
      <c r="A323" s="33">
        <v>313</v>
      </c>
      <c r="B323" s="53" t="s">
        <v>462</v>
      </c>
      <c r="C323" s="31">
        <v>1161.3</v>
      </c>
      <c r="D323" s="36">
        <v>1168.0833333333333</v>
      </c>
      <c r="E323" s="36">
        <v>1150.1666666666665</v>
      </c>
      <c r="F323" s="36">
        <v>1139.0333333333333</v>
      </c>
      <c r="G323" s="36">
        <v>1121.1166666666666</v>
      </c>
      <c r="H323" s="36">
        <v>1179.2166666666665</v>
      </c>
      <c r="I323" s="36">
        <v>1197.133333333333</v>
      </c>
      <c r="J323" s="36">
        <v>1208.2666666666664</v>
      </c>
      <c r="K323" s="31">
        <v>1186</v>
      </c>
      <c r="L323" s="31">
        <v>1156.95</v>
      </c>
      <c r="M323" s="31">
        <v>1.28349</v>
      </c>
      <c r="N323" s="1"/>
      <c r="O323" s="1"/>
    </row>
    <row r="324" spans="1:15" ht="12.75" customHeight="1">
      <c r="A324" s="33">
        <v>314</v>
      </c>
      <c r="B324" s="53" t="s">
        <v>178</v>
      </c>
      <c r="C324" s="31">
        <v>1473</v>
      </c>
      <c r="D324" s="36">
        <v>1486.2</v>
      </c>
      <c r="E324" s="36">
        <v>1453.0500000000002</v>
      </c>
      <c r="F324" s="36">
        <v>1433.1000000000001</v>
      </c>
      <c r="G324" s="36">
        <v>1399.9500000000003</v>
      </c>
      <c r="H324" s="36">
        <v>1506.15</v>
      </c>
      <c r="I324" s="36">
        <v>1539.3000000000002</v>
      </c>
      <c r="J324" s="36">
        <v>1559.25</v>
      </c>
      <c r="K324" s="31">
        <v>1519.35</v>
      </c>
      <c r="L324" s="31">
        <v>1466.25</v>
      </c>
      <c r="M324" s="31">
        <v>3.11314</v>
      </c>
      <c r="N324" s="1"/>
      <c r="O324" s="1"/>
    </row>
    <row r="325" spans="1:15" ht="12.75" customHeight="1">
      <c r="A325" s="33">
        <v>315</v>
      </c>
      <c r="B325" s="53" t="s">
        <v>452</v>
      </c>
      <c r="C325" s="31">
        <v>58.3</v>
      </c>
      <c r="D325" s="36">
        <v>57.883333333333333</v>
      </c>
      <c r="E325" s="36">
        <v>56.816666666666663</v>
      </c>
      <c r="F325" s="36">
        <v>55.333333333333329</v>
      </c>
      <c r="G325" s="36">
        <v>54.266666666666659</v>
      </c>
      <c r="H325" s="36">
        <v>59.366666666666667</v>
      </c>
      <c r="I325" s="36">
        <v>60.433333333333344</v>
      </c>
      <c r="J325" s="36">
        <v>61.916666666666671</v>
      </c>
      <c r="K325" s="31">
        <v>58.95</v>
      </c>
      <c r="L325" s="31">
        <v>56.4</v>
      </c>
      <c r="M325" s="31">
        <v>41.124110000000002</v>
      </c>
      <c r="N325" s="1"/>
      <c r="O325" s="1"/>
    </row>
    <row r="326" spans="1:15" ht="12.75" customHeight="1">
      <c r="A326" s="33">
        <v>316</v>
      </c>
      <c r="B326" s="53" t="s">
        <v>287</v>
      </c>
      <c r="C326" s="31">
        <v>63.4</v>
      </c>
      <c r="D326" s="36">
        <v>62.9</v>
      </c>
      <c r="E326" s="36">
        <v>62</v>
      </c>
      <c r="F326" s="36">
        <v>60.6</v>
      </c>
      <c r="G326" s="36">
        <v>59.7</v>
      </c>
      <c r="H326" s="36">
        <v>64.3</v>
      </c>
      <c r="I326" s="36">
        <v>65.199999999999989</v>
      </c>
      <c r="J326" s="36">
        <v>66.599999999999994</v>
      </c>
      <c r="K326" s="31">
        <v>63.8</v>
      </c>
      <c r="L326" s="31">
        <v>61.5</v>
      </c>
      <c r="M326" s="31">
        <v>41.097810000000003</v>
      </c>
      <c r="N326" s="1"/>
      <c r="O326" s="1"/>
    </row>
    <row r="327" spans="1:15" ht="12.75" customHeight="1">
      <c r="A327" s="33">
        <v>317</v>
      </c>
      <c r="B327" s="53" t="s">
        <v>463</v>
      </c>
      <c r="C327" s="31">
        <v>909.15</v>
      </c>
      <c r="D327" s="36">
        <v>911.38333333333321</v>
      </c>
      <c r="E327" s="36">
        <v>899.06666666666638</v>
      </c>
      <c r="F327" s="36">
        <v>888.98333333333312</v>
      </c>
      <c r="G327" s="36">
        <v>876.66666666666629</v>
      </c>
      <c r="H327" s="36">
        <v>921.46666666666647</v>
      </c>
      <c r="I327" s="36">
        <v>933.7833333333333</v>
      </c>
      <c r="J327" s="36">
        <v>943.86666666666656</v>
      </c>
      <c r="K327" s="31">
        <v>923.7</v>
      </c>
      <c r="L327" s="31">
        <v>901.3</v>
      </c>
      <c r="M327" s="31">
        <v>0.77568999999999999</v>
      </c>
      <c r="N327" s="1"/>
      <c r="O327" s="1"/>
    </row>
    <row r="328" spans="1:15" ht="12.75" customHeight="1">
      <c r="A328" s="33">
        <v>318</v>
      </c>
      <c r="B328" s="53" t="s">
        <v>182</v>
      </c>
      <c r="C328" s="31">
        <v>2480.1999999999998</v>
      </c>
      <c r="D328" s="36">
        <v>2475.3166666666666</v>
      </c>
      <c r="E328" s="36">
        <v>2458.6333333333332</v>
      </c>
      <c r="F328" s="36">
        <v>2437.0666666666666</v>
      </c>
      <c r="G328" s="36">
        <v>2420.3833333333332</v>
      </c>
      <c r="H328" s="36">
        <v>2496.8833333333332</v>
      </c>
      <c r="I328" s="36">
        <v>2513.5666666666666</v>
      </c>
      <c r="J328" s="36">
        <v>2535.1333333333332</v>
      </c>
      <c r="K328" s="31">
        <v>2492</v>
      </c>
      <c r="L328" s="31">
        <v>2453.75</v>
      </c>
      <c r="M328" s="31">
        <v>2.3251200000000001</v>
      </c>
      <c r="N328" s="1"/>
      <c r="O328" s="1"/>
    </row>
    <row r="329" spans="1:15" ht="12.75" customHeight="1">
      <c r="A329" s="33">
        <v>319</v>
      </c>
      <c r="B329" s="53" t="s">
        <v>183</v>
      </c>
      <c r="C329" s="31">
        <v>107204.1</v>
      </c>
      <c r="D329" s="36">
        <v>107405.21666666667</v>
      </c>
      <c r="E329" s="36">
        <v>106799.88333333335</v>
      </c>
      <c r="F329" s="36">
        <v>106395.66666666667</v>
      </c>
      <c r="G329" s="36">
        <v>105790.33333333334</v>
      </c>
      <c r="H329" s="36">
        <v>107809.43333333335</v>
      </c>
      <c r="I329" s="36">
        <v>108414.76666666666</v>
      </c>
      <c r="J329" s="36">
        <v>108818.98333333335</v>
      </c>
      <c r="K329" s="31">
        <v>108010.55</v>
      </c>
      <c r="L329" s="31">
        <v>107001</v>
      </c>
      <c r="M329" s="31">
        <v>4.1029999999999997E-2</v>
      </c>
      <c r="N329" s="1"/>
      <c r="O329" s="1"/>
    </row>
    <row r="330" spans="1:15" ht="12.75" customHeight="1">
      <c r="A330" s="33">
        <v>320</v>
      </c>
      <c r="B330" s="53" t="s">
        <v>453</v>
      </c>
      <c r="C330" s="31">
        <v>2558.6999999999998</v>
      </c>
      <c r="D330" s="36">
        <v>2562</v>
      </c>
      <c r="E330" s="36">
        <v>2540</v>
      </c>
      <c r="F330" s="36">
        <v>2521.3000000000002</v>
      </c>
      <c r="G330" s="36">
        <v>2499.3000000000002</v>
      </c>
      <c r="H330" s="36">
        <v>2580.6999999999998</v>
      </c>
      <c r="I330" s="36">
        <v>2602.6999999999998</v>
      </c>
      <c r="J330" s="36">
        <v>2621.3999999999996</v>
      </c>
      <c r="K330" s="31">
        <v>2584</v>
      </c>
      <c r="L330" s="31">
        <v>2543.3000000000002</v>
      </c>
      <c r="M330" s="31">
        <v>1.6758</v>
      </c>
      <c r="N330" s="1"/>
      <c r="O330" s="1"/>
    </row>
    <row r="331" spans="1:15" ht="12.75" customHeight="1">
      <c r="A331" s="33">
        <v>321</v>
      </c>
      <c r="B331" s="53" t="s">
        <v>177</v>
      </c>
      <c r="C331" s="31">
        <v>2099.8000000000002</v>
      </c>
      <c r="D331" s="36">
        <v>2096.9666666666667</v>
      </c>
      <c r="E331" s="36">
        <v>2074.9333333333334</v>
      </c>
      <c r="F331" s="36">
        <v>2050.0666666666666</v>
      </c>
      <c r="G331" s="36">
        <v>2028.0333333333333</v>
      </c>
      <c r="H331" s="36">
        <v>2121.8333333333335</v>
      </c>
      <c r="I331" s="36">
        <v>2143.8666666666672</v>
      </c>
      <c r="J331" s="36">
        <v>2168.7333333333336</v>
      </c>
      <c r="K331" s="31">
        <v>2119</v>
      </c>
      <c r="L331" s="31">
        <v>2072.1</v>
      </c>
      <c r="M331" s="31">
        <v>11.376860000000001</v>
      </c>
      <c r="N331" s="1"/>
      <c r="O331" s="1"/>
    </row>
    <row r="332" spans="1:15" ht="12.75" customHeight="1">
      <c r="A332" s="33">
        <v>322</v>
      </c>
      <c r="B332" s="53" t="s">
        <v>184</v>
      </c>
      <c r="C332" s="31">
        <v>1218.05</v>
      </c>
      <c r="D332" s="36">
        <v>1213.3500000000001</v>
      </c>
      <c r="E332" s="36">
        <v>1196.7000000000003</v>
      </c>
      <c r="F332" s="36">
        <v>1175.3500000000001</v>
      </c>
      <c r="G332" s="36">
        <v>1158.7000000000003</v>
      </c>
      <c r="H332" s="36">
        <v>1234.7000000000003</v>
      </c>
      <c r="I332" s="36">
        <v>1251.3500000000004</v>
      </c>
      <c r="J332" s="36">
        <v>1272.7000000000003</v>
      </c>
      <c r="K332" s="31">
        <v>1230</v>
      </c>
      <c r="L332" s="31">
        <v>1192</v>
      </c>
      <c r="M332" s="31">
        <v>10.113110000000001</v>
      </c>
      <c r="N332" s="1"/>
      <c r="O332" s="1"/>
    </row>
    <row r="333" spans="1:15" ht="12.75" customHeight="1">
      <c r="A333" s="33">
        <v>323</v>
      </c>
      <c r="B333" s="53" t="s">
        <v>470</v>
      </c>
      <c r="C333" s="31">
        <v>1062.2</v>
      </c>
      <c r="D333" s="36">
        <v>1058.25</v>
      </c>
      <c r="E333" s="36">
        <v>1047.95</v>
      </c>
      <c r="F333" s="36">
        <v>1033.7</v>
      </c>
      <c r="G333" s="36">
        <v>1023.4000000000001</v>
      </c>
      <c r="H333" s="36">
        <v>1072.5</v>
      </c>
      <c r="I333" s="36">
        <v>1082.8000000000002</v>
      </c>
      <c r="J333" s="36">
        <v>1097.05</v>
      </c>
      <c r="K333" s="31">
        <v>1068.55</v>
      </c>
      <c r="L333" s="31">
        <v>1044</v>
      </c>
      <c r="M333" s="31">
        <v>1.9820199999999999</v>
      </c>
      <c r="N333" s="1"/>
      <c r="O333" s="1"/>
    </row>
    <row r="334" spans="1:15" ht="12.75" customHeight="1">
      <c r="A334" s="33">
        <v>324</v>
      </c>
      <c r="B334" s="53" t="s">
        <v>464</v>
      </c>
      <c r="C334" s="31">
        <v>847.6</v>
      </c>
      <c r="D334" s="36">
        <v>851.58333333333337</v>
      </c>
      <c r="E334" s="36">
        <v>841.61666666666679</v>
      </c>
      <c r="F334" s="36">
        <v>835.63333333333344</v>
      </c>
      <c r="G334" s="36">
        <v>825.66666666666686</v>
      </c>
      <c r="H334" s="36">
        <v>857.56666666666672</v>
      </c>
      <c r="I334" s="36">
        <v>867.53333333333319</v>
      </c>
      <c r="J334" s="36">
        <v>873.51666666666665</v>
      </c>
      <c r="K334" s="31">
        <v>861.55</v>
      </c>
      <c r="L334" s="31">
        <v>845.6</v>
      </c>
      <c r="M334" s="31">
        <v>2.1610200000000002</v>
      </c>
      <c r="N334" s="1"/>
      <c r="O334" s="1"/>
    </row>
    <row r="335" spans="1:15" ht="12.75" customHeight="1">
      <c r="A335" s="33">
        <v>325</v>
      </c>
      <c r="B335" s="53" t="s">
        <v>185</v>
      </c>
      <c r="C335" s="31">
        <v>97</v>
      </c>
      <c r="D335" s="36">
        <v>96.100000000000009</v>
      </c>
      <c r="E335" s="36">
        <v>94.90000000000002</v>
      </c>
      <c r="F335" s="36">
        <v>92.800000000000011</v>
      </c>
      <c r="G335" s="36">
        <v>91.600000000000023</v>
      </c>
      <c r="H335" s="36">
        <v>98.200000000000017</v>
      </c>
      <c r="I335" s="36">
        <v>99.4</v>
      </c>
      <c r="J335" s="36">
        <v>101.50000000000001</v>
      </c>
      <c r="K335" s="31">
        <v>97.3</v>
      </c>
      <c r="L335" s="31">
        <v>94</v>
      </c>
      <c r="M335" s="31">
        <v>71.066100000000006</v>
      </c>
      <c r="N335" s="1"/>
      <c r="O335" s="1"/>
    </row>
    <row r="336" spans="1:15" ht="12.75" customHeight="1">
      <c r="A336" s="33">
        <v>326</v>
      </c>
      <c r="B336" s="53" t="s">
        <v>187</v>
      </c>
      <c r="C336" s="31">
        <v>3703.2</v>
      </c>
      <c r="D336" s="36">
        <v>3719.6</v>
      </c>
      <c r="E336" s="36">
        <v>3679.2</v>
      </c>
      <c r="F336" s="36">
        <v>3655.2</v>
      </c>
      <c r="G336" s="36">
        <v>3614.7999999999997</v>
      </c>
      <c r="H336" s="36">
        <v>3743.6</v>
      </c>
      <c r="I336" s="36">
        <v>3784.0000000000005</v>
      </c>
      <c r="J336" s="36">
        <v>3808</v>
      </c>
      <c r="K336" s="31">
        <v>3760</v>
      </c>
      <c r="L336" s="31">
        <v>3695.6</v>
      </c>
      <c r="M336" s="31">
        <v>1.9437899999999999</v>
      </c>
      <c r="N336" s="1"/>
      <c r="O336" s="1"/>
    </row>
    <row r="337" spans="1:15" ht="12.75" customHeight="1">
      <c r="A337" s="33">
        <v>327</v>
      </c>
      <c r="B337" s="53" t="s">
        <v>471</v>
      </c>
      <c r="C337" s="31">
        <v>868.15</v>
      </c>
      <c r="D337" s="36">
        <v>874.65</v>
      </c>
      <c r="E337" s="36">
        <v>853.34999999999991</v>
      </c>
      <c r="F337" s="36">
        <v>838.55</v>
      </c>
      <c r="G337" s="36">
        <v>817.24999999999989</v>
      </c>
      <c r="H337" s="36">
        <v>889.44999999999993</v>
      </c>
      <c r="I337" s="36">
        <v>910.74999999999989</v>
      </c>
      <c r="J337" s="36">
        <v>925.55</v>
      </c>
      <c r="K337" s="31">
        <v>895.95</v>
      </c>
      <c r="L337" s="31">
        <v>859.85</v>
      </c>
      <c r="M337" s="31">
        <v>5.9921600000000002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61.85</v>
      </c>
      <c r="D338" s="36">
        <v>61.016666666666673</v>
      </c>
      <c r="E338" s="36">
        <v>58.933333333333344</v>
      </c>
      <c r="F338" s="36">
        <v>56.016666666666673</v>
      </c>
      <c r="G338" s="36">
        <v>53.933333333333344</v>
      </c>
      <c r="H338" s="36">
        <v>63.933333333333344</v>
      </c>
      <c r="I338" s="36">
        <v>66.01666666666668</v>
      </c>
      <c r="J338" s="36">
        <v>68.933333333333337</v>
      </c>
      <c r="K338" s="31">
        <v>63.1</v>
      </c>
      <c r="L338" s="31">
        <v>58.1</v>
      </c>
      <c r="M338" s="31">
        <v>592.44839999999999</v>
      </c>
      <c r="N338" s="1"/>
      <c r="O338" s="1"/>
    </row>
    <row r="339" spans="1:15" ht="12.75" customHeight="1">
      <c r="A339" s="33">
        <v>329</v>
      </c>
      <c r="B339" s="53" t="s">
        <v>466</v>
      </c>
      <c r="C339" s="31">
        <v>157.94999999999999</v>
      </c>
      <c r="D339" s="36">
        <v>157.41666666666666</v>
      </c>
      <c r="E339" s="36">
        <v>154.83333333333331</v>
      </c>
      <c r="F339" s="36">
        <v>151.71666666666667</v>
      </c>
      <c r="G339" s="36">
        <v>149.13333333333333</v>
      </c>
      <c r="H339" s="36">
        <v>160.5333333333333</v>
      </c>
      <c r="I339" s="36">
        <v>163.11666666666662</v>
      </c>
      <c r="J339" s="36">
        <v>166.23333333333329</v>
      </c>
      <c r="K339" s="31">
        <v>160</v>
      </c>
      <c r="L339" s="31">
        <v>154.30000000000001</v>
      </c>
      <c r="M339" s="31">
        <v>45.613869999999999</v>
      </c>
      <c r="N339" s="1"/>
      <c r="O339" s="1"/>
    </row>
    <row r="340" spans="1:15" ht="12.75" customHeight="1">
      <c r="A340" s="33">
        <v>330</v>
      </c>
      <c r="B340" s="53" t="s">
        <v>188</v>
      </c>
      <c r="C340" s="31">
        <v>22968.05</v>
      </c>
      <c r="D340" s="36">
        <v>22936.799999999999</v>
      </c>
      <c r="E340" s="36">
        <v>22856.6</v>
      </c>
      <c r="F340" s="36">
        <v>22745.149999999998</v>
      </c>
      <c r="G340" s="36">
        <v>22664.949999999997</v>
      </c>
      <c r="H340" s="36">
        <v>23048.25</v>
      </c>
      <c r="I340" s="36">
        <v>23128.450000000004</v>
      </c>
      <c r="J340" s="36">
        <v>23239.9</v>
      </c>
      <c r="K340" s="31">
        <v>23017</v>
      </c>
      <c r="L340" s="31">
        <v>22825.35</v>
      </c>
      <c r="M340" s="31">
        <v>0.39662999999999998</v>
      </c>
      <c r="N340" s="1"/>
      <c r="O340" s="1"/>
    </row>
    <row r="341" spans="1:15" ht="12.75" customHeight="1">
      <c r="A341" s="33">
        <v>331</v>
      </c>
      <c r="B341" s="53" t="s">
        <v>472</v>
      </c>
      <c r="C341" s="31">
        <v>71.650000000000006</v>
      </c>
      <c r="D341" s="36">
        <v>72.25</v>
      </c>
      <c r="E341" s="36">
        <v>70.650000000000006</v>
      </c>
      <c r="F341" s="36">
        <v>69.650000000000006</v>
      </c>
      <c r="G341" s="36">
        <v>68.050000000000011</v>
      </c>
      <c r="H341" s="36">
        <v>73.25</v>
      </c>
      <c r="I341" s="36">
        <v>74.849999999999994</v>
      </c>
      <c r="J341" s="36">
        <v>75.849999999999994</v>
      </c>
      <c r="K341" s="31">
        <v>73.849999999999994</v>
      </c>
      <c r="L341" s="31">
        <v>71.25</v>
      </c>
      <c r="M341" s="31">
        <v>34.620919999999998</v>
      </c>
      <c r="N341" s="1"/>
      <c r="O341" s="1"/>
    </row>
    <row r="342" spans="1:15" ht="12.75" customHeight="1">
      <c r="A342" s="33">
        <v>332</v>
      </c>
      <c r="B342" s="53" t="s">
        <v>467</v>
      </c>
      <c r="C342" s="31">
        <v>52.3</v>
      </c>
      <c r="D342" s="36">
        <v>52.266666666666673</v>
      </c>
      <c r="E342" s="36">
        <v>51.933333333333344</v>
      </c>
      <c r="F342" s="36">
        <v>51.56666666666667</v>
      </c>
      <c r="G342" s="36">
        <v>51.233333333333341</v>
      </c>
      <c r="H342" s="36">
        <v>52.633333333333347</v>
      </c>
      <c r="I342" s="36">
        <v>52.966666666666676</v>
      </c>
      <c r="J342" s="36">
        <v>53.33333333333335</v>
      </c>
      <c r="K342" s="31">
        <v>52.6</v>
      </c>
      <c r="L342" s="31">
        <v>51.9</v>
      </c>
      <c r="M342" s="31">
        <v>145.30708000000001</v>
      </c>
      <c r="N342" s="1"/>
      <c r="O342" s="1"/>
    </row>
    <row r="343" spans="1:15" ht="12.75" customHeight="1">
      <c r="A343" s="33">
        <v>333</v>
      </c>
      <c r="B343" s="53" t="s">
        <v>288</v>
      </c>
      <c r="C343" s="31">
        <v>339.25</v>
      </c>
      <c r="D343" s="36">
        <v>338.40000000000003</v>
      </c>
      <c r="E343" s="36">
        <v>334.85000000000008</v>
      </c>
      <c r="F343" s="36">
        <v>330.45000000000005</v>
      </c>
      <c r="G343" s="36">
        <v>326.90000000000009</v>
      </c>
      <c r="H343" s="36">
        <v>342.80000000000007</v>
      </c>
      <c r="I343" s="36">
        <v>346.35</v>
      </c>
      <c r="J343" s="36">
        <v>350.75000000000006</v>
      </c>
      <c r="K343" s="31">
        <v>341.95</v>
      </c>
      <c r="L343" s="31">
        <v>334</v>
      </c>
      <c r="M343" s="31">
        <v>3.327</v>
      </c>
      <c r="N343" s="1"/>
      <c r="O343" s="1"/>
    </row>
    <row r="344" spans="1:15" ht="12.75" customHeight="1">
      <c r="A344" s="33">
        <v>334</v>
      </c>
      <c r="B344" s="53" t="s">
        <v>468</v>
      </c>
      <c r="C344" s="31">
        <v>136.55000000000001</v>
      </c>
      <c r="D344" s="36">
        <v>136.35000000000002</v>
      </c>
      <c r="E344" s="36">
        <v>135.30000000000004</v>
      </c>
      <c r="F344" s="36">
        <v>134.05000000000001</v>
      </c>
      <c r="G344" s="36">
        <v>133.00000000000003</v>
      </c>
      <c r="H344" s="36">
        <v>137.60000000000005</v>
      </c>
      <c r="I344" s="36">
        <v>138.65</v>
      </c>
      <c r="J344" s="36">
        <v>139.90000000000006</v>
      </c>
      <c r="K344" s="31">
        <v>137.4</v>
      </c>
      <c r="L344" s="31">
        <v>135.1</v>
      </c>
      <c r="M344" s="31">
        <v>13.36551</v>
      </c>
      <c r="N344" s="1"/>
      <c r="O344" s="1"/>
    </row>
    <row r="345" spans="1:15" ht="12.75" customHeight="1">
      <c r="A345" s="33">
        <v>335</v>
      </c>
      <c r="B345" s="53" t="s">
        <v>189</v>
      </c>
      <c r="C345" s="31">
        <v>150.25</v>
      </c>
      <c r="D345" s="36">
        <v>148.21666666666667</v>
      </c>
      <c r="E345" s="36">
        <v>145.28333333333333</v>
      </c>
      <c r="F345" s="36">
        <v>140.31666666666666</v>
      </c>
      <c r="G345" s="36">
        <v>137.38333333333333</v>
      </c>
      <c r="H345" s="36">
        <v>153.18333333333334</v>
      </c>
      <c r="I345" s="36">
        <v>156.11666666666667</v>
      </c>
      <c r="J345" s="36">
        <v>161.08333333333334</v>
      </c>
      <c r="K345" s="31">
        <v>151.15</v>
      </c>
      <c r="L345" s="31">
        <v>143.25</v>
      </c>
      <c r="M345" s="31">
        <v>164.41933</v>
      </c>
      <c r="N345" s="1"/>
      <c r="O345" s="1"/>
    </row>
    <row r="346" spans="1:15" ht="12.75" customHeight="1">
      <c r="A346" s="33">
        <v>336</v>
      </c>
      <c r="B346" s="53" t="s">
        <v>859</v>
      </c>
      <c r="C346" s="31">
        <v>52.5</v>
      </c>
      <c r="D346" s="36">
        <v>52.333333333333336</v>
      </c>
      <c r="E346" s="36">
        <v>51.866666666666674</v>
      </c>
      <c r="F346" s="36">
        <v>51.233333333333341</v>
      </c>
      <c r="G346" s="36">
        <v>50.76666666666668</v>
      </c>
      <c r="H346" s="36">
        <v>52.966666666666669</v>
      </c>
      <c r="I346" s="36">
        <v>53.433333333333323</v>
      </c>
      <c r="J346" s="36">
        <v>54.066666666666663</v>
      </c>
      <c r="K346" s="31">
        <v>52.8</v>
      </c>
      <c r="L346" s="31">
        <v>51.7</v>
      </c>
      <c r="M346" s="31">
        <v>38.370159999999998</v>
      </c>
      <c r="N346" s="1"/>
      <c r="O346" s="1"/>
    </row>
    <row r="347" spans="1:15" ht="12.75" customHeight="1">
      <c r="A347" s="33">
        <v>337</v>
      </c>
      <c r="B347" s="53" t="s">
        <v>469</v>
      </c>
      <c r="C347" s="31">
        <v>221.65</v>
      </c>
      <c r="D347" s="36">
        <v>221.65</v>
      </c>
      <c r="E347" s="36">
        <v>219.45000000000002</v>
      </c>
      <c r="F347" s="36">
        <v>217.25</v>
      </c>
      <c r="G347" s="36">
        <v>215.05</v>
      </c>
      <c r="H347" s="36">
        <v>223.85000000000002</v>
      </c>
      <c r="I347" s="36">
        <v>226.05</v>
      </c>
      <c r="J347" s="36">
        <v>228.25000000000003</v>
      </c>
      <c r="K347" s="31">
        <v>223.85</v>
      </c>
      <c r="L347" s="31">
        <v>219.45</v>
      </c>
      <c r="M347" s="31">
        <v>3.3392400000000002</v>
      </c>
      <c r="N347" s="1"/>
      <c r="O347" s="1"/>
    </row>
    <row r="348" spans="1:15" ht="12.75" customHeight="1">
      <c r="A348" s="33">
        <v>338</v>
      </c>
      <c r="B348" s="53" t="s">
        <v>191</v>
      </c>
      <c r="C348" s="31">
        <v>235.9</v>
      </c>
      <c r="D348" s="36">
        <v>235.5</v>
      </c>
      <c r="E348" s="36">
        <v>234.15</v>
      </c>
      <c r="F348" s="36">
        <v>232.4</v>
      </c>
      <c r="G348" s="36">
        <v>231.05</v>
      </c>
      <c r="H348" s="36">
        <v>237.25</v>
      </c>
      <c r="I348" s="36">
        <v>238.60000000000002</v>
      </c>
      <c r="J348" s="36">
        <v>240.35</v>
      </c>
      <c r="K348" s="31">
        <v>236.85</v>
      </c>
      <c r="L348" s="31">
        <v>233.75</v>
      </c>
      <c r="M348" s="31">
        <v>116.65907</v>
      </c>
      <c r="N348" s="1"/>
      <c r="O348" s="1"/>
    </row>
    <row r="349" spans="1:15" ht="12.75" customHeight="1">
      <c r="A349" s="33">
        <v>339</v>
      </c>
      <c r="B349" s="53" t="s">
        <v>473</v>
      </c>
      <c r="C349" s="31">
        <v>354.8</v>
      </c>
      <c r="D349" s="36">
        <v>358.5333333333333</v>
      </c>
      <c r="E349" s="36">
        <v>350.26666666666659</v>
      </c>
      <c r="F349" s="36">
        <v>345.73333333333329</v>
      </c>
      <c r="G349" s="36">
        <v>337.46666666666658</v>
      </c>
      <c r="H349" s="36">
        <v>363.06666666666661</v>
      </c>
      <c r="I349" s="36">
        <v>371.33333333333326</v>
      </c>
      <c r="J349" s="36">
        <v>375.86666666666662</v>
      </c>
      <c r="K349" s="31">
        <v>366.8</v>
      </c>
      <c r="L349" s="31">
        <v>354</v>
      </c>
      <c r="M349" s="31">
        <v>2.1735899999999999</v>
      </c>
      <c r="N349" s="1"/>
      <c r="O349" s="1"/>
    </row>
    <row r="350" spans="1:15" ht="12.75" customHeight="1">
      <c r="A350" s="33">
        <v>340</v>
      </c>
      <c r="B350" s="53" t="s">
        <v>192</v>
      </c>
      <c r="C350" s="31">
        <v>1152.4000000000001</v>
      </c>
      <c r="D350" s="36">
        <v>1145.2333333333333</v>
      </c>
      <c r="E350" s="36">
        <v>1121.4666666666667</v>
      </c>
      <c r="F350" s="36">
        <v>1090.5333333333333</v>
      </c>
      <c r="G350" s="36">
        <v>1066.7666666666667</v>
      </c>
      <c r="H350" s="36">
        <v>1176.1666666666667</v>
      </c>
      <c r="I350" s="36">
        <v>1199.9333333333336</v>
      </c>
      <c r="J350" s="36">
        <v>1230.8666666666668</v>
      </c>
      <c r="K350" s="31">
        <v>1169</v>
      </c>
      <c r="L350" s="31">
        <v>1114.3</v>
      </c>
      <c r="M350" s="31">
        <v>8.1564399999999999</v>
      </c>
      <c r="N350" s="1"/>
      <c r="O350" s="1"/>
    </row>
    <row r="351" spans="1:15" ht="12.75" customHeight="1">
      <c r="A351" s="33">
        <v>341</v>
      </c>
      <c r="B351" s="53" t="s">
        <v>194</v>
      </c>
      <c r="C351" s="31">
        <v>183.5</v>
      </c>
      <c r="D351" s="36">
        <v>183.35</v>
      </c>
      <c r="E351" s="36">
        <v>182.2</v>
      </c>
      <c r="F351" s="36">
        <v>180.9</v>
      </c>
      <c r="G351" s="36">
        <v>179.75</v>
      </c>
      <c r="H351" s="36">
        <v>184.64999999999998</v>
      </c>
      <c r="I351" s="36">
        <v>185.8</v>
      </c>
      <c r="J351" s="36">
        <v>187.09999999999997</v>
      </c>
      <c r="K351" s="31">
        <v>184.5</v>
      </c>
      <c r="L351" s="31">
        <v>182.05</v>
      </c>
      <c r="M351" s="31">
        <v>118.1969</v>
      </c>
      <c r="N351" s="1"/>
      <c r="O351" s="1"/>
    </row>
    <row r="352" spans="1:15" ht="12.75" customHeight="1">
      <c r="A352" s="33">
        <v>342</v>
      </c>
      <c r="B352" s="53" t="s">
        <v>289</v>
      </c>
      <c r="C352" s="31">
        <v>319.45</v>
      </c>
      <c r="D352" s="36">
        <v>318.71666666666664</v>
      </c>
      <c r="E352" s="36">
        <v>314.73333333333329</v>
      </c>
      <c r="F352" s="36">
        <v>310.01666666666665</v>
      </c>
      <c r="G352" s="36">
        <v>306.0333333333333</v>
      </c>
      <c r="H352" s="36">
        <v>323.43333333333328</v>
      </c>
      <c r="I352" s="36">
        <v>327.41666666666663</v>
      </c>
      <c r="J352" s="36">
        <v>332.13333333333327</v>
      </c>
      <c r="K352" s="31">
        <v>322.7</v>
      </c>
      <c r="L352" s="31">
        <v>314</v>
      </c>
      <c r="M352" s="31">
        <v>54.331110000000002</v>
      </c>
      <c r="N352" s="1"/>
      <c r="O352" s="1"/>
    </row>
    <row r="353" spans="1:15" ht="12.75" customHeight="1">
      <c r="A353" s="33">
        <v>343</v>
      </c>
      <c r="B353" s="53" t="s">
        <v>474</v>
      </c>
      <c r="C353" s="31">
        <v>1174.7</v>
      </c>
      <c r="D353" s="36">
        <v>1167.7833333333333</v>
      </c>
      <c r="E353" s="36">
        <v>1153.5666666666666</v>
      </c>
      <c r="F353" s="36">
        <v>1132.4333333333334</v>
      </c>
      <c r="G353" s="36">
        <v>1118.2166666666667</v>
      </c>
      <c r="H353" s="36">
        <v>1188.9166666666665</v>
      </c>
      <c r="I353" s="36">
        <v>1203.1333333333332</v>
      </c>
      <c r="J353" s="36">
        <v>1224.2666666666664</v>
      </c>
      <c r="K353" s="31">
        <v>1182</v>
      </c>
      <c r="L353" s="31">
        <v>1146.6500000000001</v>
      </c>
      <c r="M353" s="31">
        <v>2.1263299999999998</v>
      </c>
      <c r="N353" s="1"/>
      <c r="O353" s="1"/>
    </row>
    <row r="354" spans="1:15" ht="12.75" customHeight="1">
      <c r="A354" s="33">
        <v>344</v>
      </c>
      <c r="B354" s="53" t="s">
        <v>290</v>
      </c>
      <c r="C354" s="31">
        <v>949.7</v>
      </c>
      <c r="D354" s="36">
        <v>938.2166666666667</v>
      </c>
      <c r="E354" s="36">
        <v>921.43333333333339</v>
      </c>
      <c r="F354" s="36">
        <v>893.16666666666674</v>
      </c>
      <c r="G354" s="36">
        <v>876.38333333333344</v>
      </c>
      <c r="H354" s="36">
        <v>966.48333333333335</v>
      </c>
      <c r="I354" s="36">
        <v>983.26666666666665</v>
      </c>
      <c r="J354" s="36">
        <v>1011.5333333333333</v>
      </c>
      <c r="K354" s="31">
        <v>955</v>
      </c>
      <c r="L354" s="31">
        <v>909.95</v>
      </c>
      <c r="M354" s="31">
        <v>45.402729999999998</v>
      </c>
      <c r="N354" s="1"/>
      <c r="O354" s="1"/>
    </row>
    <row r="355" spans="1:15" ht="12.75" customHeight="1">
      <c r="A355" s="33">
        <v>345</v>
      </c>
      <c r="B355" s="53" t="s">
        <v>193</v>
      </c>
      <c r="C355" s="31">
        <v>4161.6000000000004</v>
      </c>
      <c r="D355" s="36">
        <v>4136.6166666666668</v>
      </c>
      <c r="E355" s="36">
        <v>4088.2333333333336</v>
      </c>
      <c r="F355" s="36">
        <v>4014.8666666666668</v>
      </c>
      <c r="G355" s="36">
        <v>3966.4833333333336</v>
      </c>
      <c r="H355" s="36">
        <v>4209.9833333333336</v>
      </c>
      <c r="I355" s="36">
        <v>4258.3666666666668</v>
      </c>
      <c r="J355" s="36">
        <v>4331.7333333333336</v>
      </c>
      <c r="K355" s="31">
        <v>4185</v>
      </c>
      <c r="L355" s="31">
        <v>4063.25</v>
      </c>
      <c r="M355" s="31">
        <v>0.38846999999999998</v>
      </c>
      <c r="N355" s="1"/>
      <c r="O355" s="1"/>
    </row>
    <row r="356" spans="1:15" ht="12.75" customHeight="1">
      <c r="A356" s="33">
        <v>346</v>
      </c>
      <c r="B356" s="53" t="s">
        <v>475</v>
      </c>
      <c r="C356" s="31">
        <v>223.1</v>
      </c>
      <c r="D356" s="36">
        <v>222.51666666666665</v>
      </c>
      <c r="E356" s="36">
        <v>221.48333333333329</v>
      </c>
      <c r="F356" s="36">
        <v>219.86666666666665</v>
      </c>
      <c r="G356" s="36">
        <v>218.83333333333329</v>
      </c>
      <c r="H356" s="36">
        <v>224.1333333333333</v>
      </c>
      <c r="I356" s="36">
        <v>225.16666666666666</v>
      </c>
      <c r="J356" s="36">
        <v>226.7833333333333</v>
      </c>
      <c r="K356" s="31">
        <v>223.55</v>
      </c>
      <c r="L356" s="31">
        <v>220.9</v>
      </c>
      <c r="M356" s="31">
        <v>0.90776999999999997</v>
      </c>
      <c r="N356" s="1"/>
      <c r="O356" s="1"/>
    </row>
    <row r="357" spans="1:15" ht="12.75" customHeight="1">
      <c r="A357" s="33">
        <v>347</v>
      </c>
      <c r="B357" s="53" t="s">
        <v>195</v>
      </c>
      <c r="C357" s="31">
        <v>39334.75</v>
      </c>
      <c r="D357" s="36">
        <v>39374.699999999997</v>
      </c>
      <c r="E357" s="36">
        <v>39128.999999999993</v>
      </c>
      <c r="F357" s="36">
        <v>38923.249999999993</v>
      </c>
      <c r="G357" s="36">
        <v>38677.549999999988</v>
      </c>
      <c r="H357" s="36">
        <v>39580.449999999997</v>
      </c>
      <c r="I357" s="36">
        <v>39826.150000000009</v>
      </c>
      <c r="J357" s="36">
        <v>40031.9</v>
      </c>
      <c r="K357" s="31">
        <v>39620.400000000001</v>
      </c>
      <c r="L357" s="31">
        <v>39168.949999999997</v>
      </c>
      <c r="M357" s="31">
        <v>0.18472</v>
      </c>
      <c r="N357" s="1"/>
      <c r="O357" s="1"/>
    </row>
    <row r="358" spans="1:15" ht="12.75" customHeight="1">
      <c r="A358" s="33">
        <v>348</v>
      </c>
      <c r="B358" s="53" t="s">
        <v>292</v>
      </c>
      <c r="C358" s="31">
        <v>1299.1500000000001</v>
      </c>
      <c r="D358" s="36">
        <v>1281.4166666666667</v>
      </c>
      <c r="E358" s="36">
        <v>1253.7333333333336</v>
      </c>
      <c r="F358" s="36">
        <v>1208.3166666666668</v>
      </c>
      <c r="G358" s="36">
        <v>1180.6333333333337</v>
      </c>
      <c r="H358" s="36">
        <v>1326.8333333333335</v>
      </c>
      <c r="I358" s="36">
        <v>1354.5166666666664</v>
      </c>
      <c r="J358" s="36">
        <v>1399.9333333333334</v>
      </c>
      <c r="K358" s="31">
        <v>1309.0999999999999</v>
      </c>
      <c r="L358" s="31">
        <v>1236</v>
      </c>
      <c r="M358" s="31">
        <v>4.4778399999999996</v>
      </c>
      <c r="N358" s="1"/>
      <c r="O358" s="1"/>
    </row>
    <row r="359" spans="1:15" ht="12.75" customHeight="1">
      <c r="A359" s="33">
        <v>349</v>
      </c>
      <c r="B359" s="53" t="s">
        <v>291</v>
      </c>
      <c r="C359" s="31">
        <v>752.95</v>
      </c>
      <c r="D359" s="36">
        <v>754.03333333333342</v>
      </c>
      <c r="E359" s="36">
        <v>745.61666666666679</v>
      </c>
      <c r="F359" s="36">
        <v>738.28333333333342</v>
      </c>
      <c r="G359" s="36">
        <v>729.86666666666679</v>
      </c>
      <c r="H359" s="36">
        <v>761.36666666666679</v>
      </c>
      <c r="I359" s="36">
        <v>769.78333333333353</v>
      </c>
      <c r="J359" s="36">
        <v>777.11666666666679</v>
      </c>
      <c r="K359" s="31">
        <v>762.45</v>
      </c>
      <c r="L359" s="31">
        <v>746.7</v>
      </c>
      <c r="M359" s="31">
        <v>13.85952</v>
      </c>
      <c r="N359" s="1"/>
      <c r="O359" s="1"/>
    </row>
    <row r="360" spans="1:15" ht="12.75" customHeight="1">
      <c r="A360" s="33">
        <v>350</v>
      </c>
      <c r="B360" s="53" t="s">
        <v>476</v>
      </c>
      <c r="C360" s="31">
        <v>199.85</v>
      </c>
      <c r="D360" s="36">
        <v>200.43333333333331</v>
      </c>
      <c r="E360" s="36">
        <v>196.86666666666662</v>
      </c>
      <c r="F360" s="36">
        <v>193.8833333333333</v>
      </c>
      <c r="G360" s="36">
        <v>190.31666666666661</v>
      </c>
      <c r="H360" s="36">
        <v>203.41666666666663</v>
      </c>
      <c r="I360" s="36">
        <v>206.98333333333329</v>
      </c>
      <c r="J360" s="36">
        <v>209.96666666666664</v>
      </c>
      <c r="K360" s="31">
        <v>204</v>
      </c>
      <c r="L360" s="31">
        <v>197.45</v>
      </c>
      <c r="M360" s="31">
        <v>55.452829999999999</v>
      </c>
      <c r="N360" s="1"/>
      <c r="O360" s="1"/>
    </row>
    <row r="361" spans="1:15" ht="12.75" customHeight="1">
      <c r="A361" s="33">
        <v>351</v>
      </c>
      <c r="B361" s="53" t="s">
        <v>197</v>
      </c>
      <c r="C361" s="31">
        <v>5757.15</v>
      </c>
      <c r="D361" s="36">
        <v>5718.7</v>
      </c>
      <c r="E361" s="36">
        <v>5638.45</v>
      </c>
      <c r="F361" s="36">
        <v>5519.75</v>
      </c>
      <c r="G361" s="36">
        <v>5439.5</v>
      </c>
      <c r="H361" s="36">
        <v>5837.4</v>
      </c>
      <c r="I361" s="36">
        <v>5917.65</v>
      </c>
      <c r="J361" s="36">
        <v>6036.3499999999995</v>
      </c>
      <c r="K361" s="31">
        <v>5798.95</v>
      </c>
      <c r="L361" s="31">
        <v>5600</v>
      </c>
      <c r="M361" s="31">
        <v>4.4768600000000003</v>
      </c>
      <c r="N361" s="1"/>
      <c r="O361" s="1"/>
    </row>
    <row r="362" spans="1:15" ht="12.75" customHeight="1">
      <c r="A362" s="33">
        <v>352</v>
      </c>
      <c r="B362" s="53" t="s">
        <v>198</v>
      </c>
      <c r="C362" s="31">
        <v>224.95</v>
      </c>
      <c r="D362" s="36">
        <v>224.21666666666667</v>
      </c>
      <c r="E362" s="36">
        <v>223.23333333333335</v>
      </c>
      <c r="F362" s="36">
        <v>221.51666666666668</v>
      </c>
      <c r="G362" s="36">
        <v>220.53333333333336</v>
      </c>
      <c r="H362" s="36">
        <v>225.93333333333334</v>
      </c>
      <c r="I362" s="36">
        <v>226.91666666666663</v>
      </c>
      <c r="J362" s="36">
        <v>228.63333333333333</v>
      </c>
      <c r="K362" s="31">
        <v>225.2</v>
      </c>
      <c r="L362" s="31">
        <v>222.5</v>
      </c>
      <c r="M362" s="31">
        <v>31.25732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3958.6</v>
      </c>
      <c r="D363" s="36">
        <v>3964.2000000000003</v>
      </c>
      <c r="E363" s="36">
        <v>3933.4000000000005</v>
      </c>
      <c r="F363" s="36">
        <v>3908.2000000000003</v>
      </c>
      <c r="G363" s="36">
        <v>3877.4000000000005</v>
      </c>
      <c r="H363" s="36">
        <v>3989.4000000000005</v>
      </c>
      <c r="I363" s="36">
        <v>4020.2000000000007</v>
      </c>
      <c r="J363" s="36">
        <v>4045.4000000000005</v>
      </c>
      <c r="K363" s="31">
        <v>3995</v>
      </c>
      <c r="L363" s="31">
        <v>3939</v>
      </c>
      <c r="M363" s="31">
        <v>0.24152999999999999</v>
      </c>
      <c r="N363" s="1"/>
      <c r="O363" s="1"/>
    </row>
    <row r="364" spans="1:15" ht="12.75" customHeight="1">
      <c r="A364" s="33">
        <v>354</v>
      </c>
      <c r="B364" s="53" t="s">
        <v>480</v>
      </c>
      <c r="C364" s="31">
        <v>1865.1</v>
      </c>
      <c r="D364" s="36">
        <v>1856.8500000000001</v>
      </c>
      <c r="E364" s="36">
        <v>1828.7000000000003</v>
      </c>
      <c r="F364" s="36">
        <v>1792.3000000000002</v>
      </c>
      <c r="G364" s="36">
        <v>1764.1500000000003</v>
      </c>
      <c r="H364" s="36">
        <v>1893.2500000000002</v>
      </c>
      <c r="I364" s="36">
        <v>1921.4000000000003</v>
      </c>
      <c r="J364" s="36">
        <v>1957.8000000000002</v>
      </c>
      <c r="K364" s="31">
        <v>1885</v>
      </c>
      <c r="L364" s="31">
        <v>1820.45</v>
      </c>
      <c r="M364" s="31">
        <v>3.0236299999999998</v>
      </c>
      <c r="N364" s="1"/>
      <c r="O364" s="1"/>
    </row>
    <row r="365" spans="1:15" ht="12.75" customHeight="1">
      <c r="A365" s="33">
        <v>355</v>
      </c>
      <c r="B365" s="53" t="s">
        <v>201</v>
      </c>
      <c r="C365" s="31">
        <v>3460.85</v>
      </c>
      <c r="D365" s="36">
        <v>3451.5</v>
      </c>
      <c r="E365" s="36">
        <v>3426.1</v>
      </c>
      <c r="F365" s="36">
        <v>3391.35</v>
      </c>
      <c r="G365" s="36">
        <v>3365.95</v>
      </c>
      <c r="H365" s="36">
        <v>3486.25</v>
      </c>
      <c r="I365" s="36">
        <v>3511.6499999999996</v>
      </c>
      <c r="J365" s="36">
        <v>3546.4</v>
      </c>
      <c r="K365" s="31">
        <v>3476.9</v>
      </c>
      <c r="L365" s="31">
        <v>3416.75</v>
      </c>
      <c r="M365" s="31">
        <v>1.1032299999999999</v>
      </c>
      <c r="N365" s="1"/>
      <c r="O365" s="1"/>
    </row>
    <row r="366" spans="1:15" ht="12.75" customHeight="1">
      <c r="A366" s="33">
        <v>356</v>
      </c>
      <c r="B366" s="53" t="s">
        <v>200</v>
      </c>
      <c r="C366" s="31">
        <v>2450.1</v>
      </c>
      <c r="D366" s="36">
        <v>2443.7000000000003</v>
      </c>
      <c r="E366" s="36">
        <v>2431.4000000000005</v>
      </c>
      <c r="F366" s="36">
        <v>2412.7000000000003</v>
      </c>
      <c r="G366" s="36">
        <v>2400.4000000000005</v>
      </c>
      <c r="H366" s="36">
        <v>2462.4000000000005</v>
      </c>
      <c r="I366" s="36">
        <v>2474.7000000000007</v>
      </c>
      <c r="J366" s="36">
        <v>2493.4000000000005</v>
      </c>
      <c r="K366" s="31">
        <v>2456</v>
      </c>
      <c r="L366" s="31">
        <v>2425</v>
      </c>
      <c r="M366" s="31">
        <v>2.88124</v>
      </c>
      <c r="N366" s="1"/>
      <c r="O366" s="1"/>
    </row>
    <row r="367" spans="1:15" ht="12.75" customHeight="1">
      <c r="A367" s="33">
        <v>357</v>
      </c>
      <c r="B367" s="53" t="s">
        <v>196</v>
      </c>
      <c r="C367" s="31">
        <v>1058.05</v>
      </c>
      <c r="D367" s="36">
        <v>1056.2333333333333</v>
      </c>
      <c r="E367" s="36">
        <v>1048.4666666666667</v>
      </c>
      <c r="F367" s="36">
        <v>1038.8833333333334</v>
      </c>
      <c r="G367" s="36">
        <v>1031.1166666666668</v>
      </c>
      <c r="H367" s="36">
        <v>1065.8166666666666</v>
      </c>
      <c r="I367" s="36">
        <v>1073.5833333333335</v>
      </c>
      <c r="J367" s="36">
        <v>1083.1666666666665</v>
      </c>
      <c r="K367" s="31">
        <v>1064</v>
      </c>
      <c r="L367" s="31">
        <v>1046.6500000000001</v>
      </c>
      <c r="M367" s="31">
        <v>6.1528200000000002</v>
      </c>
      <c r="N367" s="1"/>
      <c r="O367" s="1"/>
    </row>
    <row r="368" spans="1:15" ht="12.75" customHeight="1">
      <c r="A368" s="33">
        <v>358</v>
      </c>
      <c r="B368" s="53" t="s">
        <v>481</v>
      </c>
      <c r="C368" s="31">
        <v>99.75</v>
      </c>
      <c r="D368" s="36">
        <v>99.516666666666666</v>
      </c>
      <c r="E368" s="36">
        <v>97.783333333333331</v>
      </c>
      <c r="F368" s="36">
        <v>95.816666666666663</v>
      </c>
      <c r="G368" s="36">
        <v>94.083333333333329</v>
      </c>
      <c r="H368" s="36">
        <v>101.48333333333333</v>
      </c>
      <c r="I368" s="36">
        <v>103.21666666666665</v>
      </c>
      <c r="J368" s="36">
        <v>105.18333333333334</v>
      </c>
      <c r="K368" s="31">
        <v>101.25</v>
      </c>
      <c r="L368" s="31">
        <v>97.55</v>
      </c>
      <c r="M368" s="31">
        <v>25.59901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726.95</v>
      </c>
      <c r="D369" s="36">
        <v>724.56666666666661</v>
      </c>
      <c r="E369" s="36">
        <v>715.68333333333317</v>
      </c>
      <c r="F369" s="36">
        <v>704.41666666666652</v>
      </c>
      <c r="G369" s="36">
        <v>695.53333333333308</v>
      </c>
      <c r="H369" s="36">
        <v>735.83333333333326</v>
      </c>
      <c r="I369" s="36">
        <v>744.7166666666667</v>
      </c>
      <c r="J369" s="36">
        <v>755.98333333333335</v>
      </c>
      <c r="K369" s="31">
        <v>733.45</v>
      </c>
      <c r="L369" s="31">
        <v>713.3</v>
      </c>
      <c r="M369" s="31">
        <v>4.86083</v>
      </c>
      <c r="N369" s="1"/>
      <c r="O369" s="1"/>
    </row>
    <row r="370" spans="1:15" ht="12.75" customHeight="1">
      <c r="A370" s="33">
        <v>360</v>
      </c>
      <c r="B370" s="53" t="s">
        <v>478</v>
      </c>
      <c r="C370" s="31">
        <v>372.6</v>
      </c>
      <c r="D370" s="36">
        <v>372.33333333333331</v>
      </c>
      <c r="E370" s="36">
        <v>366.76666666666665</v>
      </c>
      <c r="F370" s="36">
        <v>360.93333333333334</v>
      </c>
      <c r="G370" s="36">
        <v>355.36666666666667</v>
      </c>
      <c r="H370" s="36">
        <v>378.16666666666663</v>
      </c>
      <c r="I370" s="36">
        <v>383.73333333333335</v>
      </c>
      <c r="J370" s="36">
        <v>389.56666666666661</v>
      </c>
      <c r="K370" s="31">
        <v>377.9</v>
      </c>
      <c r="L370" s="31">
        <v>366.5</v>
      </c>
      <c r="M370" s="31">
        <v>3.34815</v>
      </c>
      <c r="N370" s="1"/>
      <c r="O370" s="1"/>
    </row>
    <row r="371" spans="1:15" ht="12.75" customHeight="1">
      <c r="A371" s="33">
        <v>361</v>
      </c>
      <c r="B371" s="53" t="s">
        <v>482</v>
      </c>
      <c r="C371" s="31">
        <v>1405.55</v>
      </c>
      <c r="D371" s="36">
        <v>1396.8833333333332</v>
      </c>
      <c r="E371" s="36">
        <v>1380.9166666666665</v>
      </c>
      <c r="F371" s="36">
        <v>1356.2833333333333</v>
      </c>
      <c r="G371" s="36">
        <v>1340.3166666666666</v>
      </c>
      <c r="H371" s="36">
        <v>1421.5166666666664</v>
      </c>
      <c r="I371" s="36">
        <v>1437.4833333333331</v>
      </c>
      <c r="J371" s="36">
        <v>1462.1166666666663</v>
      </c>
      <c r="K371" s="31">
        <v>1412.85</v>
      </c>
      <c r="L371" s="31">
        <v>1372.25</v>
      </c>
      <c r="M371" s="31">
        <v>0.25498999999999999</v>
      </c>
      <c r="N371" s="1"/>
      <c r="O371" s="1"/>
    </row>
    <row r="372" spans="1:15" ht="12.75" customHeight="1">
      <c r="A372" s="33">
        <v>362</v>
      </c>
      <c r="B372" s="53" t="s">
        <v>203</v>
      </c>
      <c r="C372" s="31">
        <v>5205.25</v>
      </c>
      <c r="D372" s="36">
        <v>5213.0999999999995</v>
      </c>
      <c r="E372" s="36">
        <v>5171.1499999999987</v>
      </c>
      <c r="F372" s="36">
        <v>5137.0499999999993</v>
      </c>
      <c r="G372" s="36">
        <v>5095.0999999999985</v>
      </c>
      <c r="H372" s="36">
        <v>5247.1999999999989</v>
      </c>
      <c r="I372" s="36">
        <v>5289.15</v>
      </c>
      <c r="J372" s="36">
        <v>5323.2499999999991</v>
      </c>
      <c r="K372" s="31">
        <v>5255.05</v>
      </c>
      <c r="L372" s="31">
        <v>5179</v>
      </c>
      <c r="M372" s="31">
        <v>3.31263</v>
      </c>
      <c r="N372" s="1"/>
      <c r="O372" s="1"/>
    </row>
    <row r="373" spans="1:15" ht="12.75" customHeight="1">
      <c r="A373" s="33">
        <v>363</v>
      </c>
      <c r="B373" s="53" t="s">
        <v>483</v>
      </c>
      <c r="C373" s="31">
        <v>1141.2</v>
      </c>
      <c r="D373" s="36">
        <v>1143.0999999999999</v>
      </c>
      <c r="E373" s="36">
        <v>1137.1999999999998</v>
      </c>
      <c r="F373" s="36">
        <v>1133.1999999999998</v>
      </c>
      <c r="G373" s="36">
        <v>1127.2999999999997</v>
      </c>
      <c r="H373" s="36">
        <v>1147.0999999999999</v>
      </c>
      <c r="I373" s="36">
        <v>1153</v>
      </c>
      <c r="J373" s="36">
        <v>1157</v>
      </c>
      <c r="K373" s="31">
        <v>1149</v>
      </c>
      <c r="L373" s="31">
        <v>1139.0999999999999</v>
      </c>
      <c r="M373" s="31">
        <v>0.44947999999999999</v>
      </c>
      <c r="N373" s="1"/>
      <c r="O373" s="1"/>
    </row>
    <row r="374" spans="1:15" ht="12.75" customHeight="1">
      <c r="A374" s="33">
        <v>364</v>
      </c>
      <c r="B374" s="53" t="s">
        <v>293</v>
      </c>
      <c r="C374" s="31">
        <v>375.45</v>
      </c>
      <c r="D374" s="36">
        <v>376.55</v>
      </c>
      <c r="E374" s="36">
        <v>372.15000000000003</v>
      </c>
      <c r="F374" s="36">
        <v>368.85</v>
      </c>
      <c r="G374" s="36">
        <v>364.45000000000005</v>
      </c>
      <c r="H374" s="36">
        <v>379.85</v>
      </c>
      <c r="I374" s="36">
        <v>384.25</v>
      </c>
      <c r="J374" s="36">
        <v>387.55</v>
      </c>
      <c r="K374" s="31">
        <v>380.95</v>
      </c>
      <c r="L374" s="31">
        <v>373.25</v>
      </c>
      <c r="M374" s="31">
        <v>15.15733</v>
      </c>
      <c r="N374" s="1"/>
      <c r="O374" s="1"/>
    </row>
    <row r="375" spans="1:15" ht="12.75" customHeight="1">
      <c r="A375" s="33">
        <v>365</v>
      </c>
      <c r="B375" s="53" t="s">
        <v>199</v>
      </c>
      <c r="C375" s="31">
        <v>249.95</v>
      </c>
      <c r="D375" s="36">
        <v>247.1</v>
      </c>
      <c r="E375" s="36">
        <v>242.95</v>
      </c>
      <c r="F375" s="36">
        <v>235.95</v>
      </c>
      <c r="G375" s="36">
        <v>231.79999999999998</v>
      </c>
      <c r="H375" s="36">
        <v>254.1</v>
      </c>
      <c r="I375" s="36">
        <v>258.25</v>
      </c>
      <c r="J375" s="36">
        <v>265.25</v>
      </c>
      <c r="K375" s="31">
        <v>251.25</v>
      </c>
      <c r="L375" s="31">
        <v>240.1</v>
      </c>
      <c r="M375" s="31">
        <v>211.20310000000001</v>
      </c>
      <c r="N375" s="1"/>
      <c r="O375" s="1"/>
    </row>
    <row r="376" spans="1:15" ht="12.75" customHeight="1">
      <c r="A376" s="33">
        <v>366</v>
      </c>
      <c r="B376" s="53" t="s">
        <v>204</v>
      </c>
      <c r="C376" s="31">
        <v>197.95</v>
      </c>
      <c r="D376" s="36">
        <v>197.4</v>
      </c>
      <c r="E376" s="36">
        <v>196.25</v>
      </c>
      <c r="F376" s="36">
        <v>194.54999999999998</v>
      </c>
      <c r="G376" s="36">
        <v>193.39999999999998</v>
      </c>
      <c r="H376" s="36">
        <v>199.10000000000002</v>
      </c>
      <c r="I376" s="36">
        <v>200.25000000000006</v>
      </c>
      <c r="J376" s="36">
        <v>201.95000000000005</v>
      </c>
      <c r="K376" s="31">
        <v>198.55</v>
      </c>
      <c r="L376" s="31">
        <v>195.7</v>
      </c>
      <c r="M376" s="31">
        <v>74.405270000000002</v>
      </c>
      <c r="N376" s="1"/>
      <c r="O376" s="1"/>
    </row>
    <row r="377" spans="1:15" ht="12.75" customHeight="1">
      <c r="A377" s="33">
        <v>367</v>
      </c>
      <c r="B377" s="53" t="s">
        <v>484</v>
      </c>
      <c r="C377" s="31">
        <v>585.54999999999995</v>
      </c>
      <c r="D377" s="36">
        <v>584.1</v>
      </c>
      <c r="E377" s="36">
        <v>578.25</v>
      </c>
      <c r="F377" s="36">
        <v>570.94999999999993</v>
      </c>
      <c r="G377" s="36">
        <v>565.09999999999991</v>
      </c>
      <c r="H377" s="36">
        <v>591.40000000000009</v>
      </c>
      <c r="I377" s="36">
        <v>597.25000000000023</v>
      </c>
      <c r="J377" s="36">
        <v>604.55000000000018</v>
      </c>
      <c r="K377" s="31">
        <v>589.95000000000005</v>
      </c>
      <c r="L377" s="31">
        <v>576.79999999999995</v>
      </c>
      <c r="M377" s="31">
        <v>6.0134299999999996</v>
      </c>
      <c r="N377" s="1"/>
      <c r="O377" s="1"/>
    </row>
    <row r="378" spans="1:15" ht="12.75" customHeight="1">
      <c r="A378" s="33">
        <v>368</v>
      </c>
      <c r="B378" s="53" t="s">
        <v>294</v>
      </c>
      <c r="C378" s="31">
        <v>727.5</v>
      </c>
      <c r="D378" s="36">
        <v>730.28333333333342</v>
      </c>
      <c r="E378" s="36">
        <v>664.16666666666686</v>
      </c>
      <c r="F378" s="36">
        <v>600.83333333333348</v>
      </c>
      <c r="G378" s="36">
        <v>534.71666666666692</v>
      </c>
      <c r="H378" s="36">
        <v>793.61666666666679</v>
      </c>
      <c r="I378" s="36">
        <v>859.73333333333335</v>
      </c>
      <c r="J378" s="36">
        <v>923.06666666666672</v>
      </c>
      <c r="K378" s="31">
        <v>796.4</v>
      </c>
      <c r="L378" s="31">
        <v>666.95</v>
      </c>
      <c r="M378" s="31">
        <v>97.177549999999997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659.1</v>
      </c>
      <c r="D379" s="36">
        <v>661</v>
      </c>
      <c r="E379" s="36">
        <v>652.1</v>
      </c>
      <c r="F379" s="36">
        <v>645.1</v>
      </c>
      <c r="G379" s="36">
        <v>636.20000000000005</v>
      </c>
      <c r="H379" s="36">
        <v>668</v>
      </c>
      <c r="I379" s="36">
        <v>676.90000000000009</v>
      </c>
      <c r="J379" s="36">
        <v>683.9</v>
      </c>
      <c r="K379" s="31">
        <v>669.9</v>
      </c>
      <c r="L379" s="31">
        <v>654</v>
      </c>
      <c r="M379" s="31">
        <v>0.74309000000000003</v>
      </c>
      <c r="N379" s="1"/>
      <c r="O379" s="1"/>
    </row>
    <row r="380" spans="1:15" ht="12.75" customHeight="1">
      <c r="A380" s="33">
        <v>370</v>
      </c>
      <c r="B380" s="53" t="s">
        <v>486</v>
      </c>
      <c r="C380" s="31">
        <v>126.45</v>
      </c>
      <c r="D380" s="36">
        <v>126.31666666666666</v>
      </c>
      <c r="E380" s="36">
        <v>125.63333333333333</v>
      </c>
      <c r="F380" s="36">
        <v>124.81666666666666</v>
      </c>
      <c r="G380" s="36">
        <v>124.13333333333333</v>
      </c>
      <c r="H380" s="36">
        <v>127.13333333333333</v>
      </c>
      <c r="I380" s="36">
        <v>127.81666666666666</v>
      </c>
      <c r="J380" s="36">
        <v>128.63333333333333</v>
      </c>
      <c r="K380" s="31">
        <v>127</v>
      </c>
      <c r="L380" s="31">
        <v>125.5</v>
      </c>
      <c r="M380" s="31">
        <v>0.86192999999999997</v>
      </c>
      <c r="N380" s="1"/>
      <c r="O380" s="1"/>
    </row>
    <row r="381" spans="1:15" ht="12.75" customHeight="1">
      <c r="A381" s="33">
        <v>371</v>
      </c>
      <c r="B381" s="53" t="s">
        <v>295</v>
      </c>
      <c r="C381" s="31">
        <v>17769.349999999999</v>
      </c>
      <c r="D381" s="36">
        <v>17755.133333333331</v>
      </c>
      <c r="E381" s="36">
        <v>17625.266666666663</v>
      </c>
      <c r="F381" s="36">
        <v>17481.183333333331</v>
      </c>
      <c r="G381" s="36">
        <v>17351.316666666662</v>
      </c>
      <c r="H381" s="36">
        <v>17899.216666666664</v>
      </c>
      <c r="I381" s="36">
        <v>18029.083333333332</v>
      </c>
      <c r="J381" s="36">
        <v>18173.166666666664</v>
      </c>
      <c r="K381" s="31">
        <v>17885</v>
      </c>
      <c r="L381" s="31">
        <v>17611.05</v>
      </c>
      <c r="M381" s="31">
        <v>7.689E-2</v>
      </c>
      <c r="N381" s="1"/>
      <c r="O381" s="1"/>
    </row>
    <row r="382" spans="1:15" ht="12.75" customHeight="1">
      <c r="A382" s="33">
        <v>372</v>
      </c>
      <c r="B382" s="53" t="s">
        <v>202</v>
      </c>
      <c r="C382" s="31">
        <v>75.25</v>
      </c>
      <c r="D382" s="36">
        <v>74.95</v>
      </c>
      <c r="E382" s="36">
        <v>74.300000000000011</v>
      </c>
      <c r="F382" s="36">
        <v>73.350000000000009</v>
      </c>
      <c r="G382" s="36">
        <v>72.700000000000017</v>
      </c>
      <c r="H382" s="36">
        <v>75.900000000000006</v>
      </c>
      <c r="I382" s="36">
        <v>76.550000000000011</v>
      </c>
      <c r="J382" s="36">
        <v>77.5</v>
      </c>
      <c r="K382" s="31">
        <v>75.599999999999994</v>
      </c>
      <c r="L382" s="31">
        <v>74</v>
      </c>
      <c r="M382" s="31">
        <v>452.97302000000002</v>
      </c>
      <c r="N382" s="1"/>
      <c r="O382" s="1"/>
    </row>
    <row r="383" spans="1:15" ht="12.75" customHeight="1">
      <c r="A383" s="33">
        <v>373</v>
      </c>
      <c r="B383" s="53" t="s">
        <v>206</v>
      </c>
      <c r="C383" s="31">
        <v>1687.25</v>
      </c>
      <c r="D383" s="36">
        <v>1686.1166666666668</v>
      </c>
      <c r="E383" s="36">
        <v>1672.5833333333335</v>
      </c>
      <c r="F383" s="36">
        <v>1657.9166666666667</v>
      </c>
      <c r="G383" s="36">
        <v>1644.3833333333334</v>
      </c>
      <c r="H383" s="36">
        <v>1700.7833333333335</v>
      </c>
      <c r="I383" s="36">
        <v>1714.3166666666668</v>
      </c>
      <c r="J383" s="36">
        <v>1728.9833333333336</v>
      </c>
      <c r="K383" s="31">
        <v>1699.65</v>
      </c>
      <c r="L383" s="31">
        <v>1671.45</v>
      </c>
      <c r="M383" s="31">
        <v>1.99725</v>
      </c>
      <c r="N383" s="1"/>
      <c r="O383" s="1"/>
    </row>
    <row r="384" spans="1:15" ht="12.75" customHeight="1">
      <c r="A384" s="33">
        <v>374</v>
      </c>
      <c r="B384" s="53" t="s">
        <v>487</v>
      </c>
      <c r="C384" s="31">
        <v>421.25</v>
      </c>
      <c r="D384" s="36">
        <v>423.10000000000008</v>
      </c>
      <c r="E384" s="36">
        <v>418.25000000000017</v>
      </c>
      <c r="F384" s="36">
        <v>415.25000000000011</v>
      </c>
      <c r="G384" s="36">
        <v>410.4000000000002</v>
      </c>
      <c r="H384" s="36">
        <v>426.10000000000014</v>
      </c>
      <c r="I384" s="36">
        <v>430.95000000000005</v>
      </c>
      <c r="J384" s="36">
        <v>433.9500000000001</v>
      </c>
      <c r="K384" s="31">
        <v>427.95</v>
      </c>
      <c r="L384" s="31">
        <v>420.1</v>
      </c>
      <c r="M384" s="31">
        <v>0.87222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1213.1500000000001</v>
      </c>
      <c r="D385" s="36">
        <v>1218.2</v>
      </c>
      <c r="E385" s="36">
        <v>1204.95</v>
      </c>
      <c r="F385" s="36">
        <v>1196.75</v>
      </c>
      <c r="G385" s="36">
        <v>1183.5</v>
      </c>
      <c r="H385" s="36">
        <v>1226.4000000000001</v>
      </c>
      <c r="I385" s="36">
        <v>1239.6500000000001</v>
      </c>
      <c r="J385" s="36">
        <v>1247.8500000000001</v>
      </c>
      <c r="K385" s="31">
        <v>1231.45</v>
      </c>
      <c r="L385" s="31">
        <v>1210</v>
      </c>
      <c r="M385" s="31">
        <v>1.0592299999999999</v>
      </c>
      <c r="N385" s="1"/>
      <c r="O385" s="1"/>
    </row>
    <row r="386" spans="1:15" ht="12.75" customHeight="1">
      <c r="A386" s="33">
        <v>376</v>
      </c>
      <c r="B386" s="53" t="s">
        <v>491</v>
      </c>
      <c r="C386" s="31">
        <v>165.35</v>
      </c>
      <c r="D386" s="36">
        <v>165.06666666666666</v>
      </c>
      <c r="E386" s="36">
        <v>162.78333333333333</v>
      </c>
      <c r="F386" s="36">
        <v>160.21666666666667</v>
      </c>
      <c r="G386" s="36">
        <v>157.93333333333334</v>
      </c>
      <c r="H386" s="36">
        <v>167.63333333333333</v>
      </c>
      <c r="I386" s="36">
        <v>169.91666666666663</v>
      </c>
      <c r="J386" s="36">
        <v>172.48333333333332</v>
      </c>
      <c r="K386" s="31">
        <v>167.35</v>
      </c>
      <c r="L386" s="31">
        <v>162.5</v>
      </c>
      <c r="M386" s="31">
        <v>168.19515000000001</v>
      </c>
      <c r="N386" s="1"/>
      <c r="O386" s="1"/>
    </row>
    <row r="387" spans="1:15" ht="12.75" customHeight="1">
      <c r="A387" s="33">
        <v>377</v>
      </c>
      <c r="B387" s="53" t="s">
        <v>207</v>
      </c>
      <c r="C387" s="31">
        <v>165.45</v>
      </c>
      <c r="D387" s="36">
        <v>165.04999999999998</v>
      </c>
      <c r="E387" s="36">
        <v>163.74999999999997</v>
      </c>
      <c r="F387" s="36">
        <v>162.04999999999998</v>
      </c>
      <c r="G387" s="36">
        <v>160.74999999999997</v>
      </c>
      <c r="H387" s="36">
        <v>166.74999999999997</v>
      </c>
      <c r="I387" s="36">
        <v>168.04999999999998</v>
      </c>
      <c r="J387" s="36">
        <v>169.74999999999997</v>
      </c>
      <c r="K387" s="31">
        <v>166.35</v>
      </c>
      <c r="L387" s="31">
        <v>163.35</v>
      </c>
      <c r="M387" s="31">
        <v>7.0106400000000004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1060.45</v>
      </c>
      <c r="D388" s="36">
        <v>1060.3333333333333</v>
      </c>
      <c r="E388" s="36">
        <v>1048.6666666666665</v>
      </c>
      <c r="F388" s="36">
        <v>1036.8833333333332</v>
      </c>
      <c r="G388" s="36">
        <v>1025.2166666666665</v>
      </c>
      <c r="H388" s="36">
        <v>1072.1166666666666</v>
      </c>
      <c r="I388" s="36">
        <v>1083.7833333333331</v>
      </c>
      <c r="J388" s="36">
        <v>1095.5666666666666</v>
      </c>
      <c r="K388" s="31">
        <v>1072</v>
      </c>
      <c r="L388" s="31">
        <v>1048.55</v>
      </c>
      <c r="M388" s="31">
        <v>2.3043300000000002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469.25</v>
      </c>
      <c r="D389" s="36">
        <v>473.41666666666669</v>
      </c>
      <c r="E389" s="36">
        <v>460.98333333333335</v>
      </c>
      <c r="F389" s="36">
        <v>452.71666666666664</v>
      </c>
      <c r="G389" s="36">
        <v>440.2833333333333</v>
      </c>
      <c r="H389" s="36">
        <v>481.68333333333339</v>
      </c>
      <c r="I389" s="36">
        <v>494.11666666666667</v>
      </c>
      <c r="J389" s="36">
        <v>502.38333333333344</v>
      </c>
      <c r="K389" s="31">
        <v>485.85</v>
      </c>
      <c r="L389" s="31">
        <v>465.15</v>
      </c>
      <c r="M389" s="31">
        <v>21.753360000000001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211.7</v>
      </c>
      <c r="D390" s="36">
        <v>211.65</v>
      </c>
      <c r="E390" s="36">
        <v>210.05</v>
      </c>
      <c r="F390" s="36">
        <v>208.4</v>
      </c>
      <c r="G390" s="36">
        <v>206.8</v>
      </c>
      <c r="H390" s="36">
        <v>213.3</v>
      </c>
      <c r="I390" s="36">
        <v>214.89999999999998</v>
      </c>
      <c r="J390" s="36">
        <v>216.55</v>
      </c>
      <c r="K390" s="31">
        <v>213.25</v>
      </c>
      <c r="L390" s="31">
        <v>210</v>
      </c>
      <c r="M390" s="31">
        <v>3.3124500000000001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121.8</v>
      </c>
      <c r="D391" s="36">
        <v>121.78333333333335</v>
      </c>
      <c r="E391" s="36">
        <v>120.81666666666669</v>
      </c>
      <c r="F391" s="36">
        <v>119.83333333333334</v>
      </c>
      <c r="G391" s="36">
        <v>118.86666666666669</v>
      </c>
      <c r="H391" s="36">
        <v>122.76666666666669</v>
      </c>
      <c r="I391" s="36">
        <v>123.73333333333336</v>
      </c>
      <c r="J391" s="36">
        <v>124.7166666666667</v>
      </c>
      <c r="K391" s="31">
        <v>122.75</v>
      </c>
      <c r="L391" s="31">
        <v>120.8</v>
      </c>
      <c r="M391" s="31">
        <v>27.070509999999999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2623.2</v>
      </c>
      <c r="D392" s="36">
        <v>2611.5499999999997</v>
      </c>
      <c r="E392" s="36">
        <v>2591.6499999999996</v>
      </c>
      <c r="F392" s="36">
        <v>2560.1</v>
      </c>
      <c r="G392" s="36">
        <v>2540.1999999999998</v>
      </c>
      <c r="H392" s="36">
        <v>2643.0999999999995</v>
      </c>
      <c r="I392" s="36">
        <v>2663</v>
      </c>
      <c r="J392" s="36">
        <v>2694.5499999999993</v>
      </c>
      <c r="K392" s="31">
        <v>2631.45</v>
      </c>
      <c r="L392" s="31">
        <v>2580</v>
      </c>
      <c r="M392" s="31">
        <v>0.15806000000000001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55.75</v>
      </c>
      <c r="D393" s="36">
        <v>55.916666666666664</v>
      </c>
      <c r="E393" s="36">
        <v>55.283333333333331</v>
      </c>
      <c r="F393" s="36">
        <v>54.81666666666667</v>
      </c>
      <c r="G393" s="36">
        <v>54.183333333333337</v>
      </c>
      <c r="H393" s="36">
        <v>56.383333333333326</v>
      </c>
      <c r="I393" s="36">
        <v>57.016666666666666</v>
      </c>
      <c r="J393" s="36">
        <v>57.48333333333332</v>
      </c>
      <c r="K393" s="31">
        <v>56.55</v>
      </c>
      <c r="L393" s="31">
        <v>55.45</v>
      </c>
      <c r="M393" s="31">
        <v>15.90827</v>
      </c>
      <c r="N393" s="1"/>
      <c r="O393" s="1"/>
    </row>
    <row r="394" spans="1:15" ht="12.75" customHeight="1">
      <c r="A394" s="33">
        <v>384</v>
      </c>
      <c r="B394" s="53" t="s">
        <v>498</v>
      </c>
      <c r="C394" s="31">
        <v>1810.65</v>
      </c>
      <c r="D394" s="36">
        <v>1798.95</v>
      </c>
      <c r="E394" s="36">
        <v>1753.9</v>
      </c>
      <c r="F394" s="36">
        <v>1697.15</v>
      </c>
      <c r="G394" s="36">
        <v>1652.1000000000001</v>
      </c>
      <c r="H394" s="36">
        <v>1855.7</v>
      </c>
      <c r="I394" s="36">
        <v>1900.7499999999998</v>
      </c>
      <c r="J394" s="36">
        <v>1957.5</v>
      </c>
      <c r="K394" s="31">
        <v>1844</v>
      </c>
      <c r="L394" s="31">
        <v>1742.2</v>
      </c>
      <c r="M394" s="31">
        <v>4.9907199999999996</v>
      </c>
      <c r="N394" s="1"/>
      <c r="O394" s="1"/>
    </row>
    <row r="395" spans="1:15" ht="12.75" customHeight="1">
      <c r="A395" s="33">
        <v>385</v>
      </c>
      <c r="B395" s="53" t="s">
        <v>209</v>
      </c>
      <c r="C395" s="31">
        <v>248.55</v>
      </c>
      <c r="D395" s="36">
        <v>247.85000000000002</v>
      </c>
      <c r="E395" s="36">
        <v>245.80000000000004</v>
      </c>
      <c r="F395" s="36">
        <v>243.05</v>
      </c>
      <c r="G395" s="36">
        <v>241.00000000000003</v>
      </c>
      <c r="H395" s="36">
        <v>250.60000000000005</v>
      </c>
      <c r="I395" s="36">
        <v>252.65</v>
      </c>
      <c r="J395" s="36">
        <v>255.40000000000006</v>
      </c>
      <c r="K395" s="31">
        <v>249.9</v>
      </c>
      <c r="L395" s="31">
        <v>245.1</v>
      </c>
      <c r="M395" s="31">
        <v>49.154609999999998</v>
      </c>
      <c r="N395" s="1"/>
      <c r="O395" s="1"/>
    </row>
    <row r="396" spans="1:15" ht="12.75" customHeight="1">
      <c r="A396" s="33">
        <v>386</v>
      </c>
      <c r="B396" s="53" t="s">
        <v>210</v>
      </c>
      <c r="C396" s="31">
        <v>290.89999999999998</v>
      </c>
      <c r="D396" s="36">
        <v>287.41666666666669</v>
      </c>
      <c r="E396" s="36">
        <v>283.18333333333339</v>
      </c>
      <c r="F396" s="36">
        <v>275.4666666666667</v>
      </c>
      <c r="G396" s="36">
        <v>271.23333333333341</v>
      </c>
      <c r="H396" s="36">
        <v>295.13333333333338</v>
      </c>
      <c r="I396" s="36">
        <v>299.36666666666662</v>
      </c>
      <c r="J396" s="36">
        <v>307.08333333333337</v>
      </c>
      <c r="K396" s="31">
        <v>291.64999999999998</v>
      </c>
      <c r="L396" s="31">
        <v>279.7</v>
      </c>
      <c r="M396" s="31">
        <v>162.15693999999999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153.4</v>
      </c>
      <c r="D397" s="36">
        <v>154.5</v>
      </c>
      <c r="E397" s="36">
        <v>151.35</v>
      </c>
      <c r="F397" s="36">
        <v>149.29999999999998</v>
      </c>
      <c r="G397" s="36">
        <v>146.14999999999998</v>
      </c>
      <c r="H397" s="36">
        <v>156.55000000000001</v>
      </c>
      <c r="I397" s="36">
        <v>159.69999999999999</v>
      </c>
      <c r="J397" s="36">
        <v>161.75000000000003</v>
      </c>
      <c r="K397" s="31">
        <v>157.65</v>
      </c>
      <c r="L397" s="31">
        <v>152.44999999999999</v>
      </c>
      <c r="M397" s="31">
        <v>9.6803100000000004</v>
      </c>
      <c r="N397" s="1"/>
      <c r="O397" s="1"/>
    </row>
    <row r="398" spans="1:15" ht="12.75" customHeight="1">
      <c r="A398" s="33">
        <v>388</v>
      </c>
      <c r="B398" s="53" t="s">
        <v>500</v>
      </c>
      <c r="C398" s="31">
        <v>903.55</v>
      </c>
      <c r="D398" s="36">
        <v>906.11666666666667</v>
      </c>
      <c r="E398" s="36">
        <v>897.2833333333333</v>
      </c>
      <c r="F398" s="36">
        <v>891.01666666666665</v>
      </c>
      <c r="G398" s="36">
        <v>882.18333333333328</v>
      </c>
      <c r="H398" s="36">
        <v>912.38333333333333</v>
      </c>
      <c r="I398" s="36">
        <v>921.21666666666658</v>
      </c>
      <c r="J398" s="36">
        <v>927.48333333333335</v>
      </c>
      <c r="K398" s="31">
        <v>914.95</v>
      </c>
      <c r="L398" s="31">
        <v>899.85</v>
      </c>
      <c r="M398" s="31">
        <v>0.66322000000000003</v>
      </c>
      <c r="N398" s="1"/>
      <c r="O398" s="1"/>
    </row>
    <row r="399" spans="1:15" ht="12.75" customHeight="1">
      <c r="A399" s="33">
        <v>389</v>
      </c>
      <c r="B399" s="53" t="s">
        <v>211</v>
      </c>
      <c r="C399" s="31">
        <v>2308.4</v>
      </c>
      <c r="D399" s="36">
        <v>2310.0166666666669</v>
      </c>
      <c r="E399" s="36">
        <v>2302.1333333333337</v>
      </c>
      <c r="F399" s="36">
        <v>2295.8666666666668</v>
      </c>
      <c r="G399" s="36">
        <v>2287.9833333333336</v>
      </c>
      <c r="H399" s="36">
        <v>2316.2833333333338</v>
      </c>
      <c r="I399" s="36">
        <v>2324.166666666667</v>
      </c>
      <c r="J399" s="36">
        <v>2330.4333333333338</v>
      </c>
      <c r="K399" s="31">
        <v>2317.9</v>
      </c>
      <c r="L399" s="31">
        <v>2303.75</v>
      </c>
      <c r="M399" s="31">
        <v>51.180160000000001</v>
      </c>
      <c r="N399" s="1"/>
      <c r="O399" s="1"/>
    </row>
    <row r="400" spans="1:15" ht="12.75" customHeight="1">
      <c r="A400" s="33">
        <v>390</v>
      </c>
      <c r="B400" s="53" t="s">
        <v>501</v>
      </c>
      <c r="C400" s="31">
        <v>124.3</v>
      </c>
      <c r="D400" s="36">
        <v>124.15000000000002</v>
      </c>
      <c r="E400" s="36">
        <v>123.05000000000004</v>
      </c>
      <c r="F400" s="36">
        <v>121.80000000000003</v>
      </c>
      <c r="G400" s="36">
        <v>120.70000000000005</v>
      </c>
      <c r="H400" s="36">
        <v>125.40000000000003</v>
      </c>
      <c r="I400" s="36">
        <v>126.50000000000003</v>
      </c>
      <c r="J400" s="36">
        <v>127.75000000000003</v>
      </c>
      <c r="K400" s="31">
        <v>125.25</v>
      </c>
      <c r="L400" s="31">
        <v>122.9</v>
      </c>
      <c r="M400" s="31">
        <v>7.0316799999999997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710.6</v>
      </c>
      <c r="D401" s="36">
        <v>713.61666666666667</v>
      </c>
      <c r="E401" s="36">
        <v>702.23333333333335</v>
      </c>
      <c r="F401" s="36">
        <v>693.86666666666667</v>
      </c>
      <c r="G401" s="36">
        <v>682.48333333333335</v>
      </c>
      <c r="H401" s="36">
        <v>721.98333333333335</v>
      </c>
      <c r="I401" s="36">
        <v>733.36666666666679</v>
      </c>
      <c r="J401" s="36">
        <v>741.73333333333335</v>
      </c>
      <c r="K401" s="31">
        <v>725</v>
      </c>
      <c r="L401" s="31">
        <v>705.25</v>
      </c>
      <c r="M401" s="31">
        <v>1.18608</v>
      </c>
      <c r="N401" s="1"/>
      <c r="O401" s="1"/>
    </row>
    <row r="402" spans="1:15" ht="12.75" customHeight="1">
      <c r="A402" s="33">
        <v>392</v>
      </c>
      <c r="B402" s="53" t="s">
        <v>489</v>
      </c>
      <c r="C402" s="31">
        <v>474.95</v>
      </c>
      <c r="D402" s="36">
        <v>477.8</v>
      </c>
      <c r="E402" s="36">
        <v>470.15000000000003</v>
      </c>
      <c r="F402" s="36">
        <v>465.35</v>
      </c>
      <c r="G402" s="36">
        <v>457.70000000000005</v>
      </c>
      <c r="H402" s="36">
        <v>482.6</v>
      </c>
      <c r="I402" s="36">
        <v>490.25</v>
      </c>
      <c r="J402" s="36">
        <v>495.05</v>
      </c>
      <c r="K402" s="31">
        <v>485.45</v>
      </c>
      <c r="L402" s="31">
        <v>473</v>
      </c>
      <c r="M402" s="31">
        <v>7.4544300000000003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820.85</v>
      </c>
      <c r="D403" s="36">
        <v>822.2833333333333</v>
      </c>
      <c r="E403" s="36">
        <v>814.66666666666663</v>
      </c>
      <c r="F403" s="36">
        <v>808.48333333333335</v>
      </c>
      <c r="G403" s="36">
        <v>800.86666666666667</v>
      </c>
      <c r="H403" s="36">
        <v>828.46666666666658</v>
      </c>
      <c r="I403" s="36">
        <v>836.08333333333337</v>
      </c>
      <c r="J403" s="36">
        <v>842.26666666666654</v>
      </c>
      <c r="K403" s="31">
        <v>829.9</v>
      </c>
      <c r="L403" s="31">
        <v>816.1</v>
      </c>
      <c r="M403" s="31">
        <v>0.28183000000000002</v>
      </c>
      <c r="N403" s="1"/>
      <c r="O403" s="1"/>
    </row>
    <row r="404" spans="1:15" ht="12.75" customHeight="1">
      <c r="A404" s="33">
        <v>394</v>
      </c>
      <c r="B404" s="53" t="s">
        <v>503</v>
      </c>
      <c r="C404" s="31">
        <v>1560.55</v>
      </c>
      <c r="D404" s="36">
        <v>1558.5166666666667</v>
      </c>
      <c r="E404" s="36">
        <v>1554.0333333333333</v>
      </c>
      <c r="F404" s="36">
        <v>1547.5166666666667</v>
      </c>
      <c r="G404" s="36">
        <v>1543.0333333333333</v>
      </c>
      <c r="H404" s="36">
        <v>1565.0333333333333</v>
      </c>
      <c r="I404" s="36">
        <v>1569.5166666666664</v>
      </c>
      <c r="J404" s="36">
        <v>1576.0333333333333</v>
      </c>
      <c r="K404" s="31">
        <v>1563</v>
      </c>
      <c r="L404" s="31">
        <v>1552</v>
      </c>
      <c r="M404" s="31">
        <v>0.66098999999999997</v>
      </c>
      <c r="N404" s="1"/>
      <c r="O404" s="1"/>
    </row>
    <row r="405" spans="1:15" ht="12.75" customHeight="1">
      <c r="A405" s="33">
        <v>395</v>
      </c>
      <c r="B405" s="53" t="s">
        <v>181</v>
      </c>
      <c r="C405" s="31">
        <v>93.3</v>
      </c>
      <c r="D405" s="36">
        <v>92.5</v>
      </c>
      <c r="E405" s="36">
        <v>91.3</v>
      </c>
      <c r="F405" s="36">
        <v>89.3</v>
      </c>
      <c r="G405" s="36">
        <v>88.1</v>
      </c>
      <c r="H405" s="36">
        <v>94.5</v>
      </c>
      <c r="I405" s="36">
        <v>95.699999999999989</v>
      </c>
      <c r="J405" s="36">
        <v>97.7</v>
      </c>
      <c r="K405" s="31">
        <v>93.7</v>
      </c>
      <c r="L405" s="31">
        <v>90.5</v>
      </c>
      <c r="M405" s="31">
        <v>126.62153000000001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7399.5</v>
      </c>
      <c r="D406" s="36">
        <v>7357.1166666666659</v>
      </c>
      <c r="E406" s="36">
        <v>7298.7333333333318</v>
      </c>
      <c r="F406" s="36">
        <v>7197.9666666666662</v>
      </c>
      <c r="G406" s="36">
        <v>7139.5833333333321</v>
      </c>
      <c r="H406" s="36">
        <v>7457.8833333333314</v>
      </c>
      <c r="I406" s="36">
        <v>7516.2666666666646</v>
      </c>
      <c r="J406" s="36">
        <v>7617.033333333331</v>
      </c>
      <c r="K406" s="31">
        <v>7415.5</v>
      </c>
      <c r="L406" s="31">
        <v>7256.35</v>
      </c>
      <c r="M406" s="31">
        <v>0.22839999999999999</v>
      </c>
      <c r="N406" s="1"/>
      <c r="O406" s="1"/>
    </row>
    <row r="407" spans="1:15" ht="12.75" customHeight="1">
      <c r="A407" s="33">
        <v>397</v>
      </c>
      <c r="B407" s="53" t="s">
        <v>507</v>
      </c>
      <c r="C407" s="31">
        <v>1406.4</v>
      </c>
      <c r="D407" s="36">
        <v>1414.4666666666665</v>
      </c>
      <c r="E407" s="36">
        <v>1394.9333333333329</v>
      </c>
      <c r="F407" s="36">
        <v>1383.4666666666665</v>
      </c>
      <c r="G407" s="36">
        <v>1363.9333333333329</v>
      </c>
      <c r="H407" s="36">
        <v>1425.9333333333329</v>
      </c>
      <c r="I407" s="36">
        <v>1445.4666666666662</v>
      </c>
      <c r="J407" s="36">
        <v>1456.9333333333329</v>
      </c>
      <c r="K407" s="31">
        <v>1434</v>
      </c>
      <c r="L407" s="31">
        <v>1403</v>
      </c>
      <c r="M407" s="31">
        <v>1.1941600000000001</v>
      </c>
      <c r="N407" s="1"/>
      <c r="O407" s="1"/>
    </row>
    <row r="408" spans="1:15" ht="12.75" customHeight="1">
      <c r="A408" s="33">
        <v>398</v>
      </c>
      <c r="B408" s="53" t="s">
        <v>213</v>
      </c>
      <c r="C408" s="31">
        <v>791.4</v>
      </c>
      <c r="D408" s="36">
        <v>786.78333333333342</v>
      </c>
      <c r="E408" s="36">
        <v>778.31666666666683</v>
      </c>
      <c r="F408" s="36">
        <v>765.23333333333346</v>
      </c>
      <c r="G408" s="36">
        <v>756.76666666666688</v>
      </c>
      <c r="H408" s="36">
        <v>799.86666666666679</v>
      </c>
      <c r="I408" s="36">
        <v>808.33333333333326</v>
      </c>
      <c r="J408" s="36">
        <v>821.41666666666674</v>
      </c>
      <c r="K408" s="31">
        <v>795.25</v>
      </c>
      <c r="L408" s="31">
        <v>773.7</v>
      </c>
      <c r="M408" s="31">
        <v>24.361049999999999</v>
      </c>
      <c r="N408" s="1"/>
      <c r="O408" s="1"/>
    </row>
    <row r="409" spans="1:15" ht="12.75" customHeight="1">
      <c r="A409" s="33">
        <v>399</v>
      </c>
      <c r="B409" s="53" t="s">
        <v>214</v>
      </c>
      <c r="C409" s="31">
        <v>1302.05</v>
      </c>
      <c r="D409" s="36">
        <v>1298.1499999999999</v>
      </c>
      <c r="E409" s="36">
        <v>1283.6999999999998</v>
      </c>
      <c r="F409" s="36">
        <v>1265.3499999999999</v>
      </c>
      <c r="G409" s="36">
        <v>1250.8999999999999</v>
      </c>
      <c r="H409" s="36">
        <v>1316.4999999999998</v>
      </c>
      <c r="I409" s="36">
        <v>1330.95</v>
      </c>
      <c r="J409" s="36">
        <v>1349.2999999999997</v>
      </c>
      <c r="K409" s="31">
        <v>1312.6</v>
      </c>
      <c r="L409" s="31">
        <v>1279.8</v>
      </c>
      <c r="M409" s="31">
        <v>12.21002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3114.95</v>
      </c>
      <c r="D410" s="36">
        <v>3124.35</v>
      </c>
      <c r="E410" s="36">
        <v>3095.2</v>
      </c>
      <c r="F410" s="36">
        <v>3075.45</v>
      </c>
      <c r="G410" s="36">
        <v>3046.2999999999997</v>
      </c>
      <c r="H410" s="36">
        <v>3144.1</v>
      </c>
      <c r="I410" s="36">
        <v>3173.2500000000005</v>
      </c>
      <c r="J410" s="36">
        <v>3193</v>
      </c>
      <c r="K410" s="31">
        <v>3153.5</v>
      </c>
      <c r="L410" s="31">
        <v>3104.6</v>
      </c>
      <c r="M410" s="31">
        <v>0.50248999999999999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418.1</v>
      </c>
      <c r="D411" s="36">
        <v>419.05</v>
      </c>
      <c r="E411" s="36">
        <v>416.05</v>
      </c>
      <c r="F411" s="36">
        <v>414</v>
      </c>
      <c r="G411" s="36">
        <v>411</v>
      </c>
      <c r="H411" s="36">
        <v>421.1</v>
      </c>
      <c r="I411" s="36">
        <v>424.1</v>
      </c>
      <c r="J411" s="36">
        <v>426.15000000000003</v>
      </c>
      <c r="K411" s="31">
        <v>422.05</v>
      </c>
      <c r="L411" s="31">
        <v>417</v>
      </c>
      <c r="M411" s="31">
        <v>0.51905999999999997</v>
      </c>
      <c r="N411" s="1"/>
      <c r="O411" s="1"/>
    </row>
    <row r="412" spans="1:15" ht="12.75" customHeight="1">
      <c r="A412" s="33">
        <v>402</v>
      </c>
      <c r="B412" t="s">
        <v>510</v>
      </c>
      <c r="C412" s="31">
        <v>658.5</v>
      </c>
      <c r="D412" s="36">
        <v>659</v>
      </c>
      <c r="E412" s="36">
        <v>653</v>
      </c>
      <c r="F412" s="36">
        <v>647.5</v>
      </c>
      <c r="G412" s="36">
        <v>641.5</v>
      </c>
      <c r="H412" s="36">
        <v>664.5</v>
      </c>
      <c r="I412" s="36">
        <v>670.5</v>
      </c>
      <c r="J412" s="36">
        <v>676</v>
      </c>
      <c r="K412" s="31">
        <v>665</v>
      </c>
      <c r="L412" s="31">
        <v>653.5</v>
      </c>
      <c r="M412" s="31">
        <v>0.26796999999999999</v>
      </c>
      <c r="N412" s="1"/>
      <c r="O412" s="1"/>
    </row>
    <row r="413" spans="1:15" ht="12.75" customHeight="1">
      <c r="A413" s="33">
        <v>403</v>
      </c>
      <c r="B413" s="53" t="s">
        <v>216</v>
      </c>
      <c r="C413" s="31">
        <v>26163.75</v>
      </c>
      <c r="D413" s="36">
        <v>26045.266666666666</v>
      </c>
      <c r="E413" s="36">
        <v>25868.533333333333</v>
      </c>
      <c r="F413" s="36">
        <v>25573.316666666666</v>
      </c>
      <c r="G413" s="36">
        <v>25396.583333333332</v>
      </c>
      <c r="H413" s="36">
        <v>26340.483333333334</v>
      </c>
      <c r="I413" s="36">
        <v>26517.216666666664</v>
      </c>
      <c r="J413" s="36">
        <v>26812.433333333334</v>
      </c>
      <c r="K413" s="31">
        <v>26222</v>
      </c>
      <c r="L413" s="31">
        <v>25750.05</v>
      </c>
      <c r="M413" s="31">
        <v>0.11971999999999999</v>
      </c>
      <c r="N413" s="1"/>
      <c r="O413" s="1"/>
    </row>
    <row r="414" spans="1:15" ht="12.75" customHeight="1">
      <c r="A414" s="33">
        <v>404</v>
      </c>
      <c r="B414" s="53" t="s">
        <v>511</v>
      </c>
      <c r="C414" s="31">
        <v>54.3</v>
      </c>
      <c r="D414" s="36">
        <v>54.25</v>
      </c>
      <c r="E414" s="36">
        <v>53.85</v>
      </c>
      <c r="F414" s="36">
        <v>53.4</v>
      </c>
      <c r="G414" s="36">
        <v>53</v>
      </c>
      <c r="H414" s="36">
        <v>54.7</v>
      </c>
      <c r="I414" s="36">
        <v>55.100000000000009</v>
      </c>
      <c r="J414" s="36">
        <v>55.550000000000004</v>
      </c>
      <c r="K414" s="31">
        <v>54.65</v>
      </c>
      <c r="L414" s="31">
        <v>53.8</v>
      </c>
      <c r="M414" s="31">
        <v>71.681110000000004</v>
      </c>
      <c r="N414" s="1"/>
      <c r="O414" s="1"/>
    </row>
    <row r="415" spans="1:15" ht="12.75" customHeight="1">
      <c r="A415" s="33">
        <v>405</v>
      </c>
      <c r="B415" s="53" t="s">
        <v>219</v>
      </c>
      <c r="C415" s="31">
        <v>1892.85</v>
      </c>
      <c r="D415" s="36">
        <v>1868.2666666666667</v>
      </c>
      <c r="E415" s="36">
        <v>1839.7833333333333</v>
      </c>
      <c r="F415" s="36">
        <v>1786.7166666666667</v>
      </c>
      <c r="G415" s="36">
        <v>1758.2333333333333</v>
      </c>
      <c r="H415" s="36">
        <v>1921.3333333333333</v>
      </c>
      <c r="I415" s="36">
        <v>1949.8166666666664</v>
      </c>
      <c r="J415" s="36">
        <v>2002.8833333333332</v>
      </c>
      <c r="K415" s="31">
        <v>1896.75</v>
      </c>
      <c r="L415" s="31">
        <v>1815.2</v>
      </c>
      <c r="M415" s="31">
        <v>16.755120000000002</v>
      </c>
      <c r="N415" s="1"/>
      <c r="O415" s="1"/>
    </row>
    <row r="416" spans="1:15" ht="12.75" customHeight="1">
      <c r="A416" s="33">
        <v>406</v>
      </c>
      <c r="B416" s="53" t="s">
        <v>512</v>
      </c>
      <c r="C416" s="31">
        <v>434.75</v>
      </c>
      <c r="D416" s="36">
        <v>434.86666666666662</v>
      </c>
      <c r="E416" s="36">
        <v>430.98333333333323</v>
      </c>
      <c r="F416" s="36">
        <v>427.21666666666664</v>
      </c>
      <c r="G416" s="36">
        <v>423.33333333333326</v>
      </c>
      <c r="H416" s="36">
        <v>438.63333333333321</v>
      </c>
      <c r="I416" s="36">
        <v>442.51666666666654</v>
      </c>
      <c r="J416" s="36">
        <v>446.28333333333319</v>
      </c>
      <c r="K416" s="31">
        <v>438.75</v>
      </c>
      <c r="L416" s="31">
        <v>431.1</v>
      </c>
      <c r="M416" s="31">
        <v>5.9095700000000004</v>
      </c>
      <c r="N416" s="1"/>
      <c r="O416" s="1"/>
    </row>
    <row r="417" spans="1:15" ht="12.75" customHeight="1">
      <c r="A417" s="33">
        <v>407</v>
      </c>
      <c r="B417" s="53" t="s">
        <v>217</v>
      </c>
      <c r="C417" s="31">
        <v>3591.05</v>
      </c>
      <c r="D417" s="36">
        <v>3577.3833333333332</v>
      </c>
      <c r="E417" s="36">
        <v>3550.6666666666665</v>
      </c>
      <c r="F417" s="36">
        <v>3510.2833333333333</v>
      </c>
      <c r="G417" s="36">
        <v>3483.5666666666666</v>
      </c>
      <c r="H417" s="36">
        <v>3617.7666666666664</v>
      </c>
      <c r="I417" s="36">
        <v>3644.4833333333336</v>
      </c>
      <c r="J417" s="36">
        <v>3684.8666666666663</v>
      </c>
      <c r="K417" s="31">
        <v>3604.1</v>
      </c>
      <c r="L417" s="31">
        <v>3537</v>
      </c>
      <c r="M417" s="31">
        <v>2.35853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71.05</v>
      </c>
      <c r="D418" s="36">
        <v>70.86666666666666</v>
      </c>
      <c r="E418" s="36">
        <v>70.033333333333317</v>
      </c>
      <c r="F418" s="36">
        <v>69.016666666666652</v>
      </c>
      <c r="G418" s="36">
        <v>68.183333333333309</v>
      </c>
      <c r="H418" s="36">
        <v>71.883333333333326</v>
      </c>
      <c r="I418" s="36">
        <v>72.716666666666669</v>
      </c>
      <c r="J418" s="36">
        <v>73.733333333333334</v>
      </c>
      <c r="K418" s="31">
        <v>71.7</v>
      </c>
      <c r="L418" s="31">
        <v>69.849999999999994</v>
      </c>
      <c r="M418" s="31">
        <v>195.79615999999999</v>
      </c>
      <c r="N418" s="1"/>
      <c r="O418" s="1"/>
    </row>
    <row r="419" spans="1:15" ht="12.75" customHeight="1">
      <c r="A419" s="33">
        <v>409</v>
      </c>
      <c r="B419" s="53" t="s">
        <v>505</v>
      </c>
      <c r="C419" s="31">
        <v>5254.35</v>
      </c>
      <c r="D419" s="36">
        <v>5254.95</v>
      </c>
      <c r="E419" s="36">
        <v>5184.8999999999996</v>
      </c>
      <c r="F419" s="36">
        <v>5115.45</v>
      </c>
      <c r="G419" s="36">
        <v>5045.3999999999996</v>
      </c>
      <c r="H419" s="36">
        <v>5324.4</v>
      </c>
      <c r="I419" s="36">
        <v>5394.4500000000007</v>
      </c>
      <c r="J419" s="36">
        <v>5463.9</v>
      </c>
      <c r="K419" s="31">
        <v>5325</v>
      </c>
      <c r="L419" s="31">
        <v>5185.5</v>
      </c>
      <c r="M419" s="31">
        <v>0.13220000000000001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762.85</v>
      </c>
      <c r="D420" s="36">
        <v>751.2166666666667</v>
      </c>
      <c r="E420" s="36">
        <v>729.58333333333337</v>
      </c>
      <c r="F420" s="36">
        <v>696.31666666666672</v>
      </c>
      <c r="G420" s="36">
        <v>674.68333333333339</v>
      </c>
      <c r="H420" s="36">
        <v>784.48333333333335</v>
      </c>
      <c r="I420" s="36">
        <v>806.11666666666656</v>
      </c>
      <c r="J420" s="36">
        <v>839.38333333333333</v>
      </c>
      <c r="K420" s="31">
        <v>772.85</v>
      </c>
      <c r="L420" s="31">
        <v>717.95</v>
      </c>
      <c r="M420" s="31">
        <v>42.088520000000003</v>
      </c>
      <c r="N420" s="1"/>
      <c r="O420" s="1"/>
    </row>
    <row r="421" spans="1:15" ht="12.75" customHeight="1">
      <c r="A421" s="33">
        <v>411</v>
      </c>
      <c r="B421" s="53" t="s">
        <v>514</v>
      </c>
      <c r="C421" s="31">
        <v>5211.25</v>
      </c>
      <c r="D421" s="36">
        <v>5203.0166666666664</v>
      </c>
      <c r="E421" s="36">
        <v>5157.2333333333327</v>
      </c>
      <c r="F421" s="36">
        <v>5103.2166666666662</v>
      </c>
      <c r="G421" s="36">
        <v>5057.4333333333325</v>
      </c>
      <c r="H421" s="36">
        <v>5257.0333333333328</v>
      </c>
      <c r="I421" s="36">
        <v>5302.8166666666657</v>
      </c>
      <c r="J421" s="36">
        <v>5356.833333333333</v>
      </c>
      <c r="K421" s="31">
        <v>5248.8</v>
      </c>
      <c r="L421" s="31">
        <v>5149</v>
      </c>
      <c r="M421" s="31">
        <v>0.52619000000000005</v>
      </c>
      <c r="N421" s="1"/>
      <c r="O421" s="1"/>
    </row>
    <row r="422" spans="1:15" ht="12.75" customHeight="1">
      <c r="A422" s="33">
        <v>412</v>
      </c>
      <c r="B422" s="53" t="s">
        <v>296</v>
      </c>
      <c r="C422" s="31">
        <v>554.25</v>
      </c>
      <c r="D422" s="36">
        <v>556.25</v>
      </c>
      <c r="E422" s="36">
        <v>549.5</v>
      </c>
      <c r="F422" s="36">
        <v>544.75</v>
      </c>
      <c r="G422" s="36">
        <v>538</v>
      </c>
      <c r="H422" s="36">
        <v>561</v>
      </c>
      <c r="I422" s="36">
        <v>567.75</v>
      </c>
      <c r="J422" s="36">
        <v>572.5</v>
      </c>
      <c r="K422" s="31">
        <v>563</v>
      </c>
      <c r="L422" s="31">
        <v>551.5</v>
      </c>
      <c r="M422" s="31">
        <v>10.08953</v>
      </c>
      <c r="N422" s="1"/>
      <c r="O422" s="1"/>
    </row>
    <row r="423" spans="1:15" ht="12.75" customHeight="1">
      <c r="A423" s="33">
        <v>413</v>
      </c>
      <c r="B423" s="53" t="s">
        <v>515</v>
      </c>
      <c r="C423" s="31">
        <v>1065.25</v>
      </c>
      <c r="D423" s="36">
        <v>1057.0666666666666</v>
      </c>
      <c r="E423" s="36">
        <v>1045.1833333333332</v>
      </c>
      <c r="F423" s="36">
        <v>1025.1166666666666</v>
      </c>
      <c r="G423" s="36">
        <v>1013.2333333333331</v>
      </c>
      <c r="H423" s="36">
        <v>1077.1333333333332</v>
      </c>
      <c r="I423" s="36">
        <v>1089.0166666666664</v>
      </c>
      <c r="J423" s="36">
        <v>1109.0833333333333</v>
      </c>
      <c r="K423" s="31">
        <v>1068.95</v>
      </c>
      <c r="L423" s="31">
        <v>1037</v>
      </c>
      <c r="M423" s="31">
        <v>1.3479399999999999</v>
      </c>
      <c r="N423" s="1"/>
      <c r="O423" s="1"/>
    </row>
    <row r="424" spans="1:15" ht="12.75" customHeight="1">
      <c r="A424" s="33">
        <v>414</v>
      </c>
      <c r="B424" s="53" t="s">
        <v>218</v>
      </c>
      <c r="C424" s="31">
        <v>2230.35</v>
      </c>
      <c r="D424" s="36">
        <v>2222.0333333333333</v>
      </c>
      <c r="E424" s="36">
        <v>2208.0666666666666</v>
      </c>
      <c r="F424" s="36">
        <v>2185.7833333333333</v>
      </c>
      <c r="G424" s="36">
        <v>2171.8166666666666</v>
      </c>
      <c r="H424" s="36">
        <v>2244.3166666666666</v>
      </c>
      <c r="I424" s="36">
        <v>2258.2833333333328</v>
      </c>
      <c r="J424" s="36">
        <v>2280.5666666666666</v>
      </c>
      <c r="K424" s="31">
        <v>2236</v>
      </c>
      <c r="L424" s="31">
        <v>2199.75</v>
      </c>
      <c r="M424" s="31">
        <v>3.7441599999999999</v>
      </c>
      <c r="N424" s="1"/>
      <c r="O424" s="1"/>
    </row>
    <row r="425" spans="1:15" ht="12.75" customHeight="1">
      <c r="A425" s="33">
        <v>415</v>
      </c>
      <c r="B425" s="53" t="s">
        <v>516</v>
      </c>
      <c r="C425" s="31">
        <v>575.20000000000005</v>
      </c>
      <c r="D425" s="36">
        <v>577.15</v>
      </c>
      <c r="E425" s="36">
        <v>570.09999999999991</v>
      </c>
      <c r="F425" s="36">
        <v>564.99999999999989</v>
      </c>
      <c r="G425" s="36">
        <v>557.94999999999982</v>
      </c>
      <c r="H425" s="36">
        <v>582.25</v>
      </c>
      <c r="I425" s="36">
        <v>589.29999999999995</v>
      </c>
      <c r="J425" s="36">
        <v>594.40000000000009</v>
      </c>
      <c r="K425" s="31">
        <v>584.20000000000005</v>
      </c>
      <c r="L425" s="31">
        <v>572.04999999999995</v>
      </c>
      <c r="M425" s="31">
        <v>2.5519500000000002</v>
      </c>
      <c r="N425" s="1"/>
      <c r="O425" s="1"/>
    </row>
    <row r="426" spans="1:15" ht="12.75" customHeight="1">
      <c r="A426" s="33">
        <v>416</v>
      </c>
      <c r="B426" s="53" t="s">
        <v>215</v>
      </c>
      <c r="C426" s="31">
        <v>591.65</v>
      </c>
      <c r="D426" s="36">
        <v>590.80000000000007</v>
      </c>
      <c r="E426" s="36">
        <v>586.60000000000014</v>
      </c>
      <c r="F426" s="36">
        <v>581.55000000000007</v>
      </c>
      <c r="G426" s="36">
        <v>577.35000000000014</v>
      </c>
      <c r="H426" s="36">
        <v>595.85000000000014</v>
      </c>
      <c r="I426" s="36">
        <v>600.05000000000018</v>
      </c>
      <c r="J426" s="36">
        <v>605.10000000000014</v>
      </c>
      <c r="K426" s="31">
        <v>595</v>
      </c>
      <c r="L426" s="31">
        <v>585.75</v>
      </c>
      <c r="M426" s="31">
        <v>103.73508</v>
      </c>
      <c r="N426" s="1"/>
      <c r="O426" s="1"/>
    </row>
    <row r="427" spans="1:15" ht="12.75" customHeight="1">
      <c r="A427" s="33">
        <v>417</v>
      </c>
      <c r="B427" s="53" t="s">
        <v>212</v>
      </c>
      <c r="C427" s="31">
        <v>88.8</v>
      </c>
      <c r="D427" s="36">
        <v>88.133333333333326</v>
      </c>
      <c r="E427" s="36">
        <v>87.166666666666657</v>
      </c>
      <c r="F427" s="36">
        <v>85.533333333333331</v>
      </c>
      <c r="G427" s="36">
        <v>84.566666666666663</v>
      </c>
      <c r="H427" s="36">
        <v>89.766666666666652</v>
      </c>
      <c r="I427" s="36">
        <v>90.73333333333332</v>
      </c>
      <c r="J427" s="36">
        <v>92.366666666666646</v>
      </c>
      <c r="K427" s="31">
        <v>89.1</v>
      </c>
      <c r="L427" s="31">
        <v>86.5</v>
      </c>
      <c r="M427" s="31">
        <v>127.62654000000001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330.3</v>
      </c>
      <c r="D428" s="36">
        <v>329.86666666666667</v>
      </c>
      <c r="E428" s="36">
        <v>326.93333333333334</v>
      </c>
      <c r="F428" s="36">
        <v>323.56666666666666</v>
      </c>
      <c r="G428" s="36">
        <v>320.63333333333333</v>
      </c>
      <c r="H428" s="36">
        <v>333.23333333333335</v>
      </c>
      <c r="I428" s="36">
        <v>336.16666666666674</v>
      </c>
      <c r="J428" s="36">
        <v>339.53333333333336</v>
      </c>
      <c r="K428" s="31">
        <v>332.8</v>
      </c>
      <c r="L428" s="31">
        <v>326.5</v>
      </c>
      <c r="M428" s="31">
        <v>1.2198100000000001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155.94999999999999</v>
      </c>
      <c r="D429" s="36">
        <v>156.54999999999998</v>
      </c>
      <c r="E429" s="36">
        <v>154.59999999999997</v>
      </c>
      <c r="F429" s="36">
        <v>153.24999999999997</v>
      </c>
      <c r="G429" s="36">
        <v>151.29999999999995</v>
      </c>
      <c r="H429" s="36">
        <v>157.89999999999998</v>
      </c>
      <c r="I429" s="36">
        <v>159.84999999999997</v>
      </c>
      <c r="J429" s="36">
        <v>161.19999999999999</v>
      </c>
      <c r="K429" s="31">
        <v>158.5</v>
      </c>
      <c r="L429" s="31">
        <v>155.19999999999999</v>
      </c>
      <c r="M429" s="31">
        <v>8.6780200000000001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422.35</v>
      </c>
      <c r="D430" s="36">
        <v>424.75</v>
      </c>
      <c r="E430" s="36">
        <v>419.6</v>
      </c>
      <c r="F430" s="36">
        <v>416.85</v>
      </c>
      <c r="G430" s="36">
        <v>411.70000000000005</v>
      </c>
      <c r="H430" s="36">
        <v>427.5</v>
      </c>
      <c r="I430" s="36">
        <v>432.65</v>
      </c>
      <c r="J430" s="36">
        <v>435.4</v>
      </c>
      <c r="K430" s="31">
        <v>429.9</v>
      </c>
      <c r="L430" s="31">
        <v>422</v>
      </c>
      <c r="M430" s="31">
        <v>1.6839200000000001</v>
      </c>
      <c r="N430" s="1"/>
      <c r="O430" s="1"/>
    </row>
    <row r="431" spans="1:15" ht="12.75" customHeight="1">
      <c r="A431" s="33">
        <v>421</v>
      </c>
      <c r="B431" s="53" t="s">
        <v>520</v>
      </c>
      <c r="C431" s="31">
        <v>228.35</v>
      </c>
      <c r="D431" s="36">
        <v>228.25</v>
      </c>
      <c r="E431" s="36">
        <v>226.5</v>
      </c>
      <c r="F431" s="36">
        <v>224.65</v>
      </c>
      <c r="G431" s="36">
        <v>222.9</v>
      </c>
      <c r="H431" s="36">
        <v>230.1</v>
      </c>
      <c r="I431" s="36">
        <v>231.85</v>
      </c>
      <c r="J431" s="36">
        <v>233.7</v>
      </c>
      <c r="K431" s="31">
        <v>230</v>
      </c>
      <c r="L431" s="31">
        <v>226.4</v>
      </c>
      <c r="M431" s="31">
        <v>1.24465</v>
      </c>
      <c r="N431" s="1"/>
      <c r="O431" s="1"/>
    </row>
    <row r="432" spans="1:15" ht="12.75" customHeight="1">
      <c r="A432" s="33">
        <v>422</v>
      </c>
      <c r="B432" s="53" t="s">
        <v>220</v>
      </c>
      <c r="C432" s="31">
        <v>1126.5</v>
      </c>
      <c r="D432" s="36">
        <v>1125.5666666666666</v>
      </c>
      <c r="E432" s="36">
        <v>1120.7333333333331</v>
      </c>
      <c r="F432" s="36">
        <v>1114.9666666666665</v>
      </c>
      <c r="G432" s="36">
        <v>1110.133333333333</v>
      </c>
      <c r="H432" s="36">
        <v>1131.3333333333333</v>
      </c>
      <c r="I432" s="36">
        <v>1136.1666666666667</v>
      </c>
      <c r="J432" s="36">
        <v>1141.9333333333334</v>
      </c>
      <c r="K432" s="31">
        <v>1130.4000000000001</v>
      </c>
      <c r="L432" s="31">
        <v>1119.8</v>
      </c>
      <c r="M432" s="31">
        <v>10.92093</v>
      </c>
      <c r="N432" s="1"/>
      <c r="O432" s="1"/>
    </row>
    <row r="433" spans="1:15" ht="12.75" customHeight="1">
      <c r="A433" s="33">
        <v>423</v>
      </c>
      <c r="B433" s="53" t="s">
        <v>221</v>
      </c>
      <c r="C433" s="31">
        <v>615.75</v>
      </c>
      <c r="D433" s="36">
        <v>616.05000000000007</v>
      </c>
      <c r="E433" s="36">
        <v>612.70000000000016</v>
      </c>
      <c r="F433" s="36">
        <v>609.65000000000009</v>
      </c>
      <c r="G433" s="36">
        <v>606.30000000000018</v>
      </c>
      <c r="H433" s="36">
        <v>619.10000000000014</v>
      </c>
      <c r="I433" s="36">
        <v>622.45000000000005</v>
      </c>
      <c r="J433" s="36">
        <v>625.50000000000011</v>
      </c>
      <c r="K433" s="31">
        <v>619.4</v>
      </c>
      <c r="L433" s="31">
        <v>613</v>
      </c>
      <c r="M433" s="31">
        <v>3.7821199999999999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3275</v>
      </c>
      <c r="D434" s="36">
        <v>3244.7666666666664</v>
      </c>
      <c r="E434" s="36">
        <v>3171.333333333333</v>
      </c>
      <c r="F434" s="36">
        <v>3067.6666666666665</v>
      </c>
      <c r="G434" s="36">
        <v>2994.2333333333331</v>
      </c>
      <c r="H434" s="36">
        <v>3348.4333333333329</v>
      </c>
      <c r="I434" s="36">
        <v>3421.8666666666663</v>
      </c>
      <c r="J434" s="36">
        <v>3525.5333333333328</v>
      </c>
      <c r="K434" s="31">
        <v>3318.2</v>
      </c>
      <c r="L434" s="31">
        <v>3141.1</v>
      </c>
      <c r="M434" s="31">
        <v>1.96438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1239.1500000000001</v>
      </c>
      <c r="D435" s="36">
        <v>1241.05</v>
      </c>
      <c r="E435" s="36">
        <v>1223.0999999999999</v>
      </c>
      <c r="F435" s="36">
        <v>1207.05</v>
      </c>
      <c r="G435" s="36">
        <v>1189.0999999999999</v>
      </c>
      <c r="H435" s="36">
        <v>1257.0999999999999</v>
      </c>
      <c r="I435" s="36">
        <v>1275.0500000000002</v>
      </c>
      <c r="J435" s="36">
        <v>1291.0999999999999</v>
      </c>
      <c r="K435" s="31">
        <v>1259</v>
      </c>
      <c r="L435" s="31">
        <v>1225</v>
      </c>
      <c r="M435" s="31">
        <v>0.54178999999999999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450.5</v>
      </c>
      <c r="D436" s="36">
        <v>446.01666666666665</v>
      </c>
      <c r="E436" s="36">
        <v>437.7833333333333</v>
      </c>
      <c r="F436" s="36">
        <v>425.06666666666666</v>
      </c>
      <c r="G436" s="36">
        <v>416.83333333333331</v>
      </c>
      <c r="H436" s="36">
        <v>458.73333333333329</v>
      </c>
      <c r="I436" s="36">
        <v>466.96666666666664</v>
      </c>
      <c r="J436" s="36">
        <v>479.68333333333328</v>
      </c>
      <c r="K436" s="31">
        <v>454.25</v>
      </c>
      <c r="L436" s="31">
        <v>433.3</v>
      </c>
      <c r="M436" s="31">
        <v>11.40409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391.3</v>
      </c>
      <c r="D437" s="36">
        <v>391.66666666666669</v>
      </c>
      <c r="E437" s="36">
        <v>385.63333333333338</v>
      </c>
      <c r="F437" s="36">
        <v>379.9666666666667</v>
      </c>
      <c r="G437" s="36">
        <v>373.93333333333339</v>
      </c>
      <c r="H437" s="36">
        <v>397.33333333333337</v>
      </c>
      <c r="I437" s="36">
        <v>403.36666666666667</v>
      </c>
      <c r="J437" s="36">
        <v>409.03333333333336</v>
      </c>
      <c r="K437" s="31">
        <v>397.7</v>
      </c>
      <c r="L437" s="31">
        <v>386</v>
      </c>
      <c r="M437" s="31">
        <v>1.4082399999999999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4027.65</v>
      </c>
      <c r="D438" s="36">
        <v>4054.0499999999997</v>
      </c>
      <c r="E438" s="36">
        <v>3973.3499999999995</v>
      </c>
      <c r="F438" s="36">
        <v>3919.0499999999997</v>
      </c>
      <c r="G438" s="36">
        <v>3838.3499999999995</v>
      </c>
      <c r="H438" s="36">
        <v>4108.3499999999995</v>
      </c>
      <c r="I438" s="36">
        <v>4189.0499999999993</v>
      </c>
      <c r="J438" s="36">
        <v>4243.3499999999995</v>
      </c>
      <c r="K438" s="31">
        <v>4134.75</v>
      </c>
      <c r="L438" s="31">
        <v>3999.75</v>
      </c>
      <c r="M438" s="31">
        <v>1.6219300000000001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562.15</v>
      </c>
      <c r="D439" s="36">
        <v>562.33333333333337</v>
      </c>
      <c r="E439" s="36">
        <v>557.31666666666672</v>
      </c>
      <c r="F439" s="36">
        <v>552.48333333333335</v>
      </c>
      <c r="G439" s="36">
        <v>547.4666666666667</v>
      </c>
      <c r="H439" s="36">
        <v>567.16666666666674</v>
      </c>
      <c r="I439" s="36">
        <v>572.18333333333339</v>
      </c>
      <c r="J439" s="36">
        <v>577.01666666666677</v>
      </c>
      <c r="K439" s="31">
        <v>567.35</v>
      </c>
      <c r="L439" s="31">
        <v>557.5</v>
      </c>
      <c r="M439" s="31">
        <v>4.1440299999999999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26.35</v>
      </c>
      <c r="D440" s="36">
        <v>26.683333333333334</v>
      </c>
      <c r="E440" s="36">
        <v>25.966666666666669</v>
      </c>
      <c r="F440" s="36">
        <v>25.583333333333336</v>
      </c>
      <c r="G440" s="36">
        <v>24.866666666666671</v>
      </c>
      <c r="H440" s="36">
        <v>27.066666666666666</v>
      </c>
      <c r="I440" s="36">
        <v>27.783333333333328</v>
      </c>
      <c r="J440" s="36">
        <v>28.166666666666664</v>
      </c>
      <c r="K440" s="31">
        <v>27.4</v>
      </c>
      <c r="L440" s="31">
        <v>26.3</v>
      </c>
      <c r="M440" s="31">
        <v>801.86599000000001</v>
      </c>
      <c r="N440" s="1"/>
      <c r="O440" s="1"/>
    </row>
    <row r="441" spans="1:15" ht="12.75" customHeight="1">
      <c r="A441" s="33">
        <v>431</v>
      </c>
      <c r="B441" s="53" t="s">
        <v>528</v>
      </c>
      <c r="C441" s="31">
        <v>294.39999999999998</v>
      </c>
      <c r="D441" s="36">
        <v>294.18333333333334</v>
      </c>
      <c r="E441" s="36">
        <v>291.31666666666666</v>
      </c>
      <c r="F441" s="36">
        <v>288.23333333333335</v>
      </c>
      <c r="G441" s="36">
        <v>285.36666666666667</v>
      </c>
      <c r="H441" s="36">
        <v>297.26666666666665</v>
      </c>
      <c r="I441" s="36">
        <v>300.13333333333333</v>
      </c>
      <c r="J441" s="36">
        <v>303.21666666666664</v>
      </c>
      <c r="K441" s="31">
        <v>297.05</v>
      </c>
      <c r="L441" s="31">
        <v>291.10000000000002</v>
      </c>
      <c r="M441" s="31">
        <v>10.041090000000001</v>
      </c>
      <c r="N441" s="1"/>
      <c r="O441" s="1"/>
    </row>
    <row r="442" spans="1:15" ht="12.75" customHeight="1">
      <c r="A442" s="33">
        <v>432</v>
      </c>
      <c r="B442" s="53" t="s">
        <v>222</v>
      </c>
      <c r="C442" s="31">
        <v>786.2</v>
      </c>
      <c r="D442" s="36">
        <v>785.30000000000007</v>
      </c>
      <c r="E442" s="36">
        <v>778.35000000000014</v>
      </c>
      <c r="F442" s="36">
        <v>770.50000000000011</v>
      </c>
      <c r="G442" s="36">
        <v>763.55000000000018</v>
      </c>
      <c r="H442" s="36">
        <v>793.15000000000009</v>
      </c>
      <c r="I442" s="36">
        <v>800.10000000000014</v>
      </c>
      <c r="J442" s="36">
        <v>807.95</v>
      </c>
      <c r="K442" s="31">
        <v>792.25</v>
      </c>
      <c r="L442" s="31">
        <v>777.45</v>
      </c>
      <c r="M442" s="31">
        <v>2.6699099999999998</v>
      </c>
      <c r="N442" s="1"/>
      <c r="O442" s="1"/>
    </row>
    <row r="443" spans="1:15" ht="12.75" customHeight="1">
      <c r="A443" s="33">
        <v>433</v>
      </c>
      <c r="B443" s="53" t="s">
        <v>861</v>
      </c>
      <c r="C443" s="31">
        <v>552.5</v>
      </c>
      <c r="D443" s="36">
        <v>555.58333333333337</v>
      </c>
      <c r="E443" s="36">
        <v>548.11666666666679</v>
      </c>
      <c r="F443" s="36">
        <v>543.73333333333346</v>
      </c>
      <c r="G443" s="36">
        <v>536.26666666666688</v>
      </c>
      <c r="H443" s="36">
        <v>559.9666666666667</v>
      </c>
      <c r="I443" s="36">
        <v>567.43333333333317</v>
      </c>
      <c r="J443" s="36">
        <v>571.81666666666661</v>
      </c>
      <c r="K443" s="31">
        <v>563.04999999999995</v>
      </c>
      <c r="L443" s="31">
        <v>551.20000000000005</v>
      </c>
      <c r="M443" s="31">
        <v>0.88414999999999999</v>
      </c>
      <c r="N443" s="1"/>
      <c r="O443" s="1"/>
    </row>
    <row r="444" spans="1:15" ht="12.75" customHeight="1">
      <c r="A444" s="33">
        <v>434</v>
      </c>
      <c r="B444" s="53" t="s">
        <v>533</v>
      </c>
      <c r="C444" s="31">
        <v>1030.95</v>
      </c>
      <c r="D444" s="36">
        <v>1029.8500000000001</v>
      </c>
      <c r="E444" s="36">
        <v>1021.1000000000004</v>
      </c>
      <c r="F444" s="36">
        <v>1011.2500000000002</v>
      </c>
      <c r="G444" s="36">
        <v>1002.5000000000005</v>
      </c>
      <c r="H444" s="36">
        <v>1039.7000000000003</v>
      </c>
      <c r="I444" s="36">
        <v>1048.4499999999998</v>
      </c>
      <c r="J444" s="36">
        <v>1058.3000000000002</v>
      </c>
      <c r="K444" s="31">
        <v>1038.5999999999999</v>
      </c>
      <c r="L444" s="31">
        <v>1020</v>
      </c>
      <c r="M444" s="31">
        <v>2.5809500000000001</v>
      </c>
      <c r="N444" s="1"/>
      <c r="O444" s="1"/>
    </row>
    <row r="445" spans="1:15" ht="12.75" customHeight="1">
      <c r="A445" s="33">
        <v>435</v>
      </c>
      <c r="B445" s="53" t="s">
        <v>223</v>
      </c>
      <c r="C445" s="31">
        <v>1016.8</v>
      </c>
      <c r="D445" s="36">
        <v>1015.9333333333334</v>
      </c>
      <c r="E445" s="36">
        <v>1008.8666666666668</v>
      </c>
      <c r="F445" s="36">
        <v>1000.9333333333334</v>
      </c>
      <c r="G445" s="36">
        <v>993.86666666666679</v>
      </c>
      <c r="H445" s="36">
        <v>1023.8666666666668</v>
      </c>
      <c r="I445" s="36">
        <v>1030.9333333333334</v>
      </c>
      <c r="J445" s="36">
        <v>1038.8666666666668</v>
      </c>
      <c r="K445" s="31">
        <v>1023</v>
      </c>
      <c r="L445" s="31">
        <v>1008</v>
      </c>
      <c r="M445" s="31">
        <v>3.6613600000000002</v>
      </c>
      <c r="N445" s="1"/>
      <c r="O445" s="1"/>
    </row>
    <row r="446" spans="1:15" ht="12.75" customHeight="1">
      <c r="A446" s="33">
        <v>436</v>
      </c>
      <c r="B446" s="53" t="s">
        <v>224</v>
      </c>
      <c r="C446" s="31">
        <v>1829.85</v>
      </c>
      <c r="D446" s="36">
        <v>1826.7333333333336</v>
      </c>
      <c r="E446" s="36">
        <v>1811.0166666666671</v>
      </c>
      <c r="F446" s="36">
        <v>1792.1833333333336</v>
      </c>
      <c r="G446" s="36">
        <v>1776.4666666666672</v>
      </c>
      <c r="H446" s="36">
        <v>1845.5666666666671</v>
      </c>
      <c r="I446" s="36">
        <v>1861.2833333333333</v>
      </c>
      <c r="J446" s="36">
        <v>1880.116666666667</v>
      </c>
      <c r="K446" s="31">
        <v>1842.45</v>
      </c>
      <c r="L446" s="31">
        <v>1807.9</v>
      </c>
      <c r="M446" s="31">
        <v>7.2159000000000004</v>
      </c>
      <c r="N446" s="1"/>
      <c r="O446" s="1"/>
    </row>
    <row r="447" spans="1:15" ht="12.75" customHeight="1">
      <c r="A447" s="33">
        <v>437</v>
      </c>
      <c r="B447" s="53" t="s">
        <v>229</v>
      </c>
      <c r="C447" s="31">
        <v>3628.9</v>
      </c>
      <c r="D447" s="36">
        <v>3626.0833333333335</v>
      </c>
      <c r="E447" s="36">
        <v>3604.166666666667</v>
      </c>
      <c r="F447" s="36">
        <v>3579.4333333333334</v>
      </c>
      <c r="G447" s="36">
        <v>3557.5166666666669</v>
      </c>
      <c r="H447" s="36">
        <v>3650.8166666666671</v>
      </c>
      <c r="I447" s="36">
        <v>3672.733333333334</v>
      </c>
      <c r="J447" s="36">
        <v>3697.4666666666672</v>
      </c>
      <c r="K447" s="31">
        <v>3648</v>
      </c>
      <c r="L447" s="31">
        <v>3601.35</v>
      </c>
      <c r="M447" s="31">
        <v>18.481480000000001</v>
      </c>
      <c r="N447" s="1"/>
      <c r="O447" s="1"/>
    </row>
    <row r="448" spans="1:15" ht="12.75" customHeight="1">
      <c r="A448" s="33">
        <v>438</v>
      </c>
      <c r="B448" s="53" t="s">
        <v>225</v>
      </c>
      <c r="C448" s="31">
        <v>888.75</v>
      </c>
      <c r="D448" s="36">
        <v>887.63333333333333</v>
      </c>
      <c r="E448" s="36">
        <v>882.86666666666667</v>
      </c>
      <c r="F448" s="36">
        <v>876.98333333333335</v>
      </c>
      <c r="G448" s="36">
        <v>872.2166666666667</v>
      </c>
      <c r="H448" s="36">
        <v>893.51666666666665</v>
      </c>
      <c r="I448" s="36">
        <v>898.2833333333333</v>
      </c>
      <c r="J448" s="36">
        <v>904.16666666666663</v>
      </c>
      <c r="K448" s="31">
        <v>892.4</v>
      </c>
      <c r="L448" s="31">
        <v>881.75</v>
      </c>
      <c r="M448" s="31">
        <v>8.7051200000000009</v>
      </c>
      <c r="N448" s="1"/>
      <c r="O448" s="1"/>
    </row>
    <row r="449" spans="1:15" ht="12.75" customHeight="1">
      <c r="A449" s="33">
        <v>439</v>
      </c>
      <c r="B449" s="53" t="s">
        <v>297</v>
      </c>
      <c r="C449" s="31">
        <v>7359.4</v>
      </c>
      <c r="D449" s="36">
        <v>7352.8666666666659</v>
      </c>
      <c r="E449" s="36">
        <v>7289.9333333333316</v>
      </c>
      <c r="F449" s="36">
        <v>7220.4666666666653</v>
      </c>
      <c r="G449" s="36">
        <v>7157.533333333331</v>
      </c>
      <c r="H449" s="36">
        <v>7422.3333333333321</v>
      </c>
      <c r="I449" s="36">
        <v>7485.2666666666664</v>
      </c>
      <c r="J449" s="36">
        <v>7554.7333333333327</v>
      </c>
      <c r="K449" s="31">
        <v>7415.8</v>
      </c>
      <c r="L449" s="31">
        <v>7283.4</v>
      </c>
      <c r="M449" s="31">
        <v>1.1015200000000001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3211.4</v>
      </c>
      <c r="D450" s="36">
        <v>3228.7999999999997</v>
      </c>
      <c r="E450" s="36">
        <v>3182.5999999999995</v>
      </c>
      <c r="F450" s="36">
        <v>3153.7999999999997</v>
      </c>
      <c r="G450" s="36">
        <v>3107.5999999999995</v>
      </c>
      <c r="H450" s="36">
        <v>3257.5999999999995</v>
      </c>
      <c r="I450" s="36">
        <v>3303.7999999999993</v>
      </c>
      <c r="J450" s="36">
        <v>3332.5999999999995</v>
      </c>
      <c r="K450" s="31">
        <v>3275</v>
      </c>
      <c r="L450" s="31">
        <v>3200</v>
      </c>
      <c r="M450" s="31">
        <v>0.82191000000000003</v>
      </c>
      <c r="N450" s="1"/>
      <c r="O450" s="1"/>
    </row>
    <row r="451" spans="1:15" ht="12.75" customHeight="1">
      <c r="A451" s="33">
        <v>441</v>
      </c>
      <c r="B451" s="53" t="s">
        <v>535</v>
      </c>
      <c r="C451" s="31">
        <v>417.75</v>
      </c>
      <c r="D451" s="36">
        <v>415.7</v>
      </c>
      <c r="E451" s="36">
        <v>411.7</v>
      </c>
      <c r="F451" s="36">
        <v>405.65</v>
      </c>
      <c r="G451" s="36">
        <v>401.65</v>
      </c>
      <c r="H451" s="36">
        <v>421.75</v>
      </c>
      <c r="I451" s="36">
        <v>425.75</v>
      </c>
      <c r="J451" s="36">
        <v>431.8</v>
      </c>
      <c r="K451" s="31">
        <v>419.7</v>
      </c>
      <c r="L451" s="31">
        <v>409.65</v>
      </c>
      <c r="M451" s="31">
        <v>12.48366</v>
      </c>
      <c r="N451" s="1"/>
      <c r="O451" s="1"/>
    </row>
    <row r="452" spans="1:15" ht="12.75" customHeight="1">
      <c r="A452" s="33">
        <v>442</v>
      </c>
      <c r="B452" s="53" t="s">
        <v>226</v>
      </c>
      <c r="C452" s="31">
        <v>630.54999999999995</v>
      </c>
      <c r="D452" s="36">
        <v>626.88333333333333</v>
      </c>
      <c r="E452" s="36">
        <v>621.26666666666665</v>
      </c>
      <c r="F452" s="36">
        <v>611.98333333333335</v>
      </c>
      <c r="G452" s="36">
        <v>606.36666666666667</v>
      </c>
      <c r="H452" s="36">
        <v>636.16666666666663</v>
      </c>
      <c r="I452" s="36">
        <v>641.78333333333319</v>
      </c>
      <c r="J452" s="36">
        <v>651.06666666666661</v>
      </c>
      <c r="K452" s="31">
        <v>632.5</v>
      </c>
      <c r="L452" s="31">
        <v>617.6</v>
      </c>
      <c r="M452" s="31">
        <v>98.334289999999996</v>
      </c>
      <c r="N452" s="1"/>
      <c r="O452" s="1"/>
    </row>
    <row r="453" spans="1:15" ht="12.75" customHeight="1">
      <c r="A453" s="33">
        <v>443</v>
      </c>
      <c r="B453" s="53" t="s">
        <v>227</v>
      </c>
      <c r="C453" s="31">
        <v>253.9</v>
      </c>
      <c r="D453" s="36">
        <v>253.13333333333333</v>
      </c>
      <c r="E453" s="36">
        <v>251.26666666666665</v>
      </c>
      <c r="F453" s="36">
        <v>248.63333333333333</v>
      </c>
      <c r="G453" s="36">
        <v>246.76666666666665</v>
      </c>
      <c r="H453" s="36">
        <v>255.76666666666665</v>
      </c>
      <c r="I453" s="36">
        <v>257.63333333333333</v>
      </c>
      <c r="J453" s="36">
        <v>260.26666666666665</v>
      </c>
      <c r="K453" s="31">
        <v>255</v>
      </c>
      <c r="L453" s="31">
        <v>250.5</v>
      </c>
      <c r="M453" s="31">
        <v>59.519280000000002</v>
      </c>
      <c r="N453" s="1"/>
      <c r="O453" s="1"/>
    </row>
    <row r="454" spans="1:15" ht="12.75" customHeight="1">
      <c r="A454" s="33">
        <v>444</v>
      </c>
      <c r="B454" s="53" t="s">
        <v>228</v>
      </c>
      <c r="C454" s="31">
        <v>125.3</v>
      </c>
      <c r="D454" s="36">
        <v>124.98333333333333</v>
      </c>
      <c r="E454" s="36">
        <v>124.06666666666666</v>
      </c>
      <c r="F454" s="36">
        <v>122.83333333333333</v>
      </c>
      <c r="G454" s="36">
        <v>121.91666666666666</v>
      </c>
      <c r="H454" s="36">
        <v>126.21666666666667</v>
      </c>
      <c r="I454" s="36">
        <v>127.13333333333333</v>
      </c>
      <c r="J454" s="36">
        <v>128.36666666666667</v>
      </c>
      <c r="K454" s="31">
        <v>125.9</v>
      </c>
      <c r="L454" s="31">
        <v>123.75</v>
      </c>
      <c r="M454" s="31">
        <v>287.45956999999999</v>
      </c>
      <c r="N454" s="1"/>
      <c r="O454" s="1"/>
    </row>
    <row r="455" spans="1:15" ht="12.75" customHeight="1">
      <c r="A455" s="33">
        <v>445</v>
      </c>
      <c r="B455" s="53" t="s">
        <v>298</v>
      </c>
      <c r="C455" s="31">
        <v>95.25</v>
      </c>
      <c r="D455" s="36">
        <v>95.7</v>
      </c>
      <c r="E455" s="36">
        <v>94.600000000000009</v>
      </c>
      <c r="F455" s="36">
        <v>93.95</v>
      </c>
      <c r="G455" s="36">
        <v>92.850000000000009</v>
      </c>
      <c r="H455" s="36">
        <v>96.350000000000009</v>
      </c>
      <c r="I455" s="36">
        <v>97.45</v>
      </c>
      <c r="J455" s="36">
        <v>98.100000000000009</v>
      </c>
      <c r="K455" s="31">
        <v>96.8</v>
      </c>
      <c r="L455" s="31">
        <v>95.05</v>
      </c>
      <c r="M455" s="31">
        <v>27.40183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1394.4</v>
      </c>
      <c r="D456" s="36">
        <v>1393.3999999999999</v>
      </c>
      <c r="E456" s="36">
        <v>1380.9999999999998</v>
      </c>
      <c r="F456" s="36">
        <v>1367.6</v>
      </c>
      <c r="G456" s="36">
        <v>1355.1999999999998</v>
      </c>
      <c r="H456" s="36">
        <v>1406.7999999999997</v>
      </c>
      <c r="I456" s="36">
        <v>1419.1999999999998</v>
      </c>
      <c r="J456" s="36">
        <v>1432.5999999999997</v>
      </c>
      <c r="K456" s="31">
        <v>1405.8</v>
      </c>
      <c r="L456" s="31">
        <v>1380</v>
      </c>
      <c r="M456" s="31">
        <v>0.15245</v>
      </c>
      <c r="N456" s="1"/>
      <c r="O456" s="1"/>
    </row>
    <row r="457" spans="1:15" ht="12.75" customHeight="1">
      <c r="A457" s="33">
        <v>447</v>
      </c>
      <c r="B457" s="53" t="s">
        <v>530</v>
      </c>
      <c r="C457" s="31">
        <v>367.15</v>
      </c>
      <c r="D457" s="36">
        <v>366.2</v>
      </c>
      <c r="E457" s="36">
        <v>362.65</v>
      </c>
      <c r="F457" s="36">
        <v>358.15</v>
      </c>
      <c r="G457" s="36">
        <v>354.59999999999997</v>
      </c>
      <c r="H457" s="36">
        <v>370.7</v>
      </c>
      <c r="I457" s="36">
        <v>374.25000000000006</v>
      </c>
      <c r="J457" s="36">
        <v>378.75</v>
      </c>
      <c r="K457" s="31">
        <v>369.75</v>
      </c>
      <c r="L457" s="31">
        <v>361.7</v>
      </c>
      <c r="M457" s="31">
        <v>1.86737</v>
      </c>
      <c r="N457" s="1"/>
      <c r="O457" s="1"/>
    </row>
    <row r="458" spans="1:15" ht="12.75" customHeight="1">
      <c r="A458" s="33">
        <v>448</v>
      </c>
      <c r="B458" s="53" t="s">
        <v>536</v>
      </c>
      <c r="C458" s="31">
        <v>2564.1</v>
      </c>
      <c r="D458" s="36">
        <v>2565.5166666666669</v>
      </c>
      <c r="E458" s="36">
        <v>2511.0333333333338</v>
      </c>
      <c r="F458" s="36">
        <v>2457.9666666666667</v>
      </c>
      <c r="G458" s="36">
        <v>2403.4833333333336</v>
      </c>
      <c r="H458" s="36">
        <v>2618.5833333333339</v>
      </c>
      <c r="I458" s="36">
        <v>2673.0666666666666</v>
      </c>
      <c r="J458" s="36">
        <v>2726.1333333333341</v>
      </c>
      <c r="K458" s="31">
        <v>2620</v>
      </c>
      <c r="L458" s="31">
        <v>2512.4499999999998</v>
      </c>
      <c r="M458" s="31">
        <v>5.7639999999999997E-2</v>
      </c>
      <c r="N458" s="1"/>
      <c r="O458" s="1"/>
    </row>
    <row r="459" spans="1:15" ht="12.75" customHeight="1">
      <c r="A459" s="33">
        <v>449</v>
      </c>
      <c r="B459" s="53" t="s">
        <v>230</v>
      </c>
      <c r="C459" s="31">
        <v>1227.75</v>
      </c>
      <c r="D459" s="36">
        <v>1224.0666666666666</v>
      </c>
      <c r="E459" s="36">
        <v>1216.6833333333332</v>
      </c>
      <c r="F459" s="36">
        <v>1205.6166666666666</v>
      </c>
      <c r="G459" s="36">
        <v>1198.2333333333331</v>
      </c>
      <c r="H459" s="36">
        <v>1235.1333333333332</v>
      </c>
      <c r="I459" s="36">
        <v>1242.5166666666664</v>
      </c>
      <c r="J459" s="36">
        <v>1253.5833333333333</v>
      </c>
      <c r="K459" s="31">
        <v>1231.45</v>
      </c>
      <c r="L459" s="31">
        <v>1213</v>
      </c>
      <c r="M459" s="31">
        <v>15.03359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878.85</v>
      </c>
      <c r="D460" s="36">
        <v>876.36666666666667</v>
      </c>
      <c r="E460" s="36">
        <v>869.73333333333335</v>
      </c>
      <c r="F460" s="36">
        <v>860.61666666666667</v>
      </c>
      <c r="G460" s="36">
        <v>853.98333333333335</v>
      </c>
      <c r="H460" s="36">
        <v>885.48333333333335</v>
      </c>
      <c r="I460" s="36">
        <v>892.11666666666679</v>
      </c>
      <c r="J460" s="36">
        <v>901.23333333333335</v>
      </c>
      <c r="K460" s="31">
        <v>883</v>
      </c>
      <c r="L460" s="31">
        <v>867.25</v>
      </c>
      <c r="M460" s="31">
        <v>2.79236</v>
      </c>
      <c r="N460" s="1"/>
      <c r="O460" s="1"/>
    </row>
    <row r="461" spans="1:15" ht="12.75" customHeight="1">
      <c r="A461" s="33">
        <v>451</v>
      </c>
      <c r="B461" s="53" t="s">
        <v>538</v>
      </c>
      <c r="C461" s="31">
        <v>137.94999999999999</v>
      </c>
      <c r="D461" s="36">
        <v>137.58333333333334</v>
      </c>
      <c r="E461" s="36">
        <v>136.4666666666667</v>
      </c>
      <c r="F461" s="36">
        <v>134.98333333333335</v>
      </c>
      <c r="G461" s="36">
        <v>133.8666666666667</v>
      </c>
      <c r="H461" s="36">
        <v>139.06666666666669</v>
      </c>
      <c r="I461" s="36">
        <v>140.18333333333331</v>
      </c>
      <c r="J461" s="36">
        <v>141.66666666666669</v>
      </c>
      <c r="K461" s="31">
        <v>138.69999999999999</v>
      </c>
      <c r="L461" s="31">
        <v>136.1</v>
      </c>
      <c r="M461" s="31">
        <v>3.73698</v>
      </c>
      <c r="N461" s="1"/>
      <c r="O461" s="1"/>
    </row>
    <row r="462" spans="1:15" ht="12.75" customHeight="1">
      <c r="A462" s="33">
        <v>452</v>
      </c>
      <c r="B462" s="53" t="s">
        <v>208</v>
      </c>
      <c r="C462" s="31">
        <v>947.3</v>
      </c>
      <c r="D462" s="36">
        <v>947.76666666666677</v>
      </c>
      <c r="E462" s="36">
        <v>938.53333333333353</v>
      </c>
      <c r="F462" s="36">
        <v>929.76666666666677</v>
      </c>
      <c r="G462" s="36">
        <v>920.53333333333353</v>
      </c>
      <c r="H462" s="36">
        <v>956.53333333333353</v>
      </c>
      <c r="I462" s="36">
        <v>965.76666666666688</v>
      </c>
      <c r="J462" s="36">
        <v>974.53333333333353</v>
      </c>
      <c r="K462" s="31">
        <v>957</v>
      </c>
      <c r="L462" s="31">
        <v>939</v>
      </c>
      <c r="M462" s="31">
        <v>4.2684699999999998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2918.45</v>
      </c>
      <c r="D463" s="36">
        <v>2933.0666666666671</v>
      </c>
      <c r="E463" s="36">
        <v>2891.4333333333343</v>
      </c>
      <c r="F463" s="36">
        <v>2864.4166666666674</v>
      </c>
      <c r="G463" s="36">
        <v>2822.7833333333347</v>
      </c>
      <c r="H463" s="36">
        <v>2960.0833333333339</v>
      </c>
      <c r="I463" s="36">
        <v>3001.7166666666662</v>
      </c>
      <c r="J463" s="36">
        <v>3028.7333333333336</v>
      </c>
      <c r="K463" s="31">
        <v>2974.7</v>
      </c>
      <c r="L463" s="31">
        <v>2906.05</v>
      </c>
      <c r="M463" s="31">
        <v>0.21617</v>
      </c>
      <c r="N463" s="1"/>
      <c r="O463" s="1"/>
    </row>
    <row r="464" spans="1:15" ht="12.75" customHeight="1">
      <c r="A464" s="33">
        <v>454</v>
      </c>
      <c r="B464" s="53" t="s">
        <v>540</v>
      </c>
      <c r="C464" s="31">
        <v>3022.25</v>
      </c>
      <c r="D464" s="36">
        <v>3012.2999999999997</v>
      </c>
      <c r="E464" s="36">
        <v>2993.9499999999994</v>
      </c>
      <c r="F464" s="36">
        <v>2965.6499999999996</v>
      </c>
      <c r="G464" s="36">
        <v>2947.2999999999993</v>
      </c>
      <c r="H464" s="36">
        <v>3040.5999999999995</v>
      </c>
      <c r="I464" s="36">
        <v>3058.95</v>
      </c>
      <c r="J464" s="36">
        <v>3087.2499999999995</v>
      </c>
      <c r="K464" s="31">
        <v>3030.65</v>
      </c>
      <c r="L464" s="31">
        <v>2984</v>
      </c>
      <c r="M464" s="31">
        <v>0.40656999999999999</v>
      </c>
      <c r="N464" s="1"/>
      <c r="O464" s="1"/>
    </row>
    <row r="465" spans="1:15" ht="12.75" customHeight="1">
      <c r="A465" s="33">
        <v>455</v>
      </c>
      <c r="B465" s="53" t="s">
        <v>231</v>
      </c>
      <c r="C465" s="31">
        <v>3269.2</v>
      </c>
      <c r="D465" s="36">
        <v>3275.9</v>
      </c>
      <c r="E465" s="36">
        <v>3252.6000000000004</v>
      </c>
      <c r="F465" s="36">
        <v>3236.0000000000005</v>
      </c>
      <c r="G465" s="36">
        <v>3212.7000000000007</v>
      </c>
      <c r="H465" s="36">
        <v>3292.5</v>
      </c>
      <c r="I465" s="36">
        <v>3315.8</v>
      </c>
      <c r="J465" s="36">
        <v>3332.3999999999996</v>
      </c>
      <c r="K465" s="31">
        <v>3299.2</v>
      </c>
      <c r="L465" s="31">
        <v>3259.3</v>
      </c>
      <c r="M465" s="31">
        <v>6.33934</v>
      </c>
      <c r="N465" s="1"/>
      <c r="O465" s="1"/>
    </row>
    <row r="466" spans="1:15" ht="12.75" customHeight="1">
      <c r="A466" s="33">
        <v>456</v>
      </c>
      <c r="B466" s="53" t="s">
        <v>232</v>
      </c>
      <c r="C466" s="31">
        <v>1868.25</v>
      </c>
      <c r="D466" s="36">
        <v>1877.3833333333332</v>
      </c>
      <c r="E466" s="36">
        <v>1855.8666666666663</v>
      </c>
      <c r="F466" s="36">
        <v>1843.4833333333331</v>
      </c>
      <c r="G466" s="36">
        <v>1821.9666666666662</v>
      </c>
      <c r="H466" s="36">
        <v>1889.7666666666664</v>
      </c>
      <c r="I466" s="36">
        <v>1911.2833333333333</v>
      </c>
      <c r="J466" s="36">
        <v>1923.6666666666665</v>
      </c>
      <c r="K466" s="31">
        <v>1898.9</v>
      </c>
      <c r="L466" s="31">
        <v>1865</v>
      </c>
      <c r="M466" s="31">
        <v>0.88144</v>
      </c>
      <c r="N466" s="1"/>
      <c r="O466" s="1"/>
    </row>
    <row r="467" spans="1:15" ht="12.75" customHeight="1">
      <c r="A467" s="33">
        <v>457</v>
      </c>
      <c r="B467" s="53" t="s">
        <v>299</v>
      </c>
      <c r="C467" s="31">
        <v>725.15</v>
      </c>
      <c r="D467" s="36">
        <v>726.16666666666663</v>
      </c>
      <c r="E467" s="36">
        <v>721.13333333333321</v>
      </c>
      <c r="F467" s="36">
        <v>717.11666666666656</v>
      </c>
      <c r="G467" s="36">
        <v>712.08333333333314</v>
      </c>
      <c r="H467" s="36">
        <v>730.18333333333328</v>
      </c>
      <c r="I467" s="36">
        <v>735.21666666666681</v>
      </c>
      <c r="J467" s="36">
        <v>739.23333333333335</v>
      </c>
      <c r="K467" s="31">
        <v>731.2</v>
      </c>
      <c r="L467" s="31">
        <v>722.15</v>
      </c>
      <c r="M467" s="31">
        <v>3.2068500000000002</v>
      </c>
      <c r="N467" s="1"/>
      <c r="O467" s="1"/>
    </row>
    <row r="468" spans="1:15" ht="12.75" customHeight="1">
      <c r="A468" s="33">
        <v>458</v>
      </c>
      <c r="B468" s="53" t="s">
        <v>541</v>
      </c>
      <c r="C468" s="31">
        <v>778.8</v>
      </c>
      <c r="D468" s="36">
        <v>781.7833333333333</v>
      </c>
      <c r="E468" s="36">
        <v>768.91666666666663</v>
      </c>
      <c r="F468" s="36">
        <v>759.0333333333333</v>
      </c>
      <c r="G468" s="36">
        <v>746.16666666666663</v>
      </c>
      <c r="H468" s="36">
        <v>791.66666666666663</v>
      </c>
      <c r="I468" s="36">
        <v>804.53333333333342</v>
      </c>
      <c r="J468" s="36">
        <v>814.41666666666663</v>
      </c>
      <c r="K468" s="31">
        <v>794.65</v>
      </c>
      <c r="L468" s="31">
        <v>771.9</v>
      </c>
      <c r="M468" s="31">
        <v>0.36815999999999999</v>
      </c>
      <c r="N468" s="1"/>
      <c r="O468" s="1"/>
    </row>
    <row r="469" spans="1:15" ht="12.75" customHeight="1">
      <c r="A469" s="33">
        <v>459</v>
      </c>
      <c r="B469" s="53" t="s">
        <v>233</v>
      </c>
      <c r="C469" s="31">
        <v>2050.8000000000002</v>
      </c>
      <c r="D469" s="36">
        <v>2062.5499999999997</v>
      </c>
      <c r="E469" s="36">
        <v>2035.3499999999995</v>
      </c>
      <c r="F469" s="36">
        <v>2019.8999999999996</v>
      </c>
      <c r="G469" s="36">
        <v>1992.6999999999994</v>
      </c>
      <c r="H469" s="36">
        <v>2077.9999999999995</v>
      </c>
      <c r="I469" s="36">
        <v>2105.1999999999994</v>
      </c>
      <c r="J469" s="36">
        <v>2120.6499999999996</v>
      </c>
      <c r="K469" s="31">
        <v>2089.75</v>
      </c>
      <c r="L469" s="31">
        <v>2047.1</v>
      </c>
      <c r="M469" s="31">
        <v>3.51329</v>
      </c>
      <c r="N469" s="1"/>
      <c r="O469" s="1"/>
    </row>
    <row r="470" spans="1:15" ht="12.75" customHeight="1">
      <c r="A470" s="33">
        <v>460</v>
      </c>
      <c r="B470" s="53" t="s">
        <v>300</v>
      </c>
      <c r="C470" s="31">
        <v>36.9</v>
      </c>
      <c r="D470" s="36">
        <v>36.966666666666669</v>
      </c>
      <c r="E470" s="36">
        <v>36.683333333333337</v>
      </c>
      <c r="F470" s="36">
        <v>36.466666666666669</v>
      </c>
      <c r="G470" s="36">
        <v>36.183333333333337</v>
      </c>
      <c r="H470" s="36">
        <v>37.183333333333337</v>
      </c>
      <c r="I470" s="36">
        <v>37.466666666666669</v>
      </c>
      <c r="J470" s="36">
        <v>37.683333333333337</v>
      </c>
      <c r="K470" s="31">
        <v>37.25</v>
      </c>
      <c r="L470" s="31">
        <v>36.75</v>
      </c>
      <c r="M470" s="31">
        <v>59.509030000000003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386.45</v>
      </c>
      <c r="D471" s="36">
        <v>386.11666666666662</v>
      </c>
      <c r="E471" s="36">
        <v>379.33333333333326</v>
      </c>
      <c r="F471" s="36">
        <v>372.21666666666664</v>
      </c>
      <c r="G471" s="36">
        <v>365.43333333333328</v>
      </c>
      <c r="H471" s="36">
        <v>393.23333333333323</v>
      </c>
      <c r="I471" s="36">
        <v>400.01666666666665</v>
      </c>
      <c r="J471" s="36">
        <v>407.13333333333321</v>
      </c>
      <c r="K471" s="31">
        <v>392.9</v>
      </c>
      <c r="L471" s="31">
        <v>379</v>
      </c>
      <c r="M471" s="31">
        <v>10.02628</v>
      </c>
      <c r="N471" s="1"/>
      <c r="O471" s="1"/>
    </row>
    <row r="472" spans="1:15" ht="12.75" customHeight="1">
      <c r="A472" s="33">
        <v>462</v>
      </c>
      <c r="B472" s="53" t="s">
        <v>543</v>
      </c>
      <c r="C472" s="31">
        <v>384.8</v>
      </c>
      <c r="D472" s="36">
        <v>387.11666666666662</v>
      </c>
      <c r="E472" s="36">
        <v>376.23333333333323</v>
      </c>
      <c r="F472" s="36">
        <v>367.66666666666663</v>
      </c>
      <c r="G472" s="36">
        <v>356.78333333333325</v>
      </c>
      <c r="H472" s="36">
        <v>395.68333333333322</v>
      </c>
      <c r="I472" s="36">
        <v>406.56666666666655</v>
      </c>
      <c r="J472" s="36">
        <v>415.13333333333321</v>
      </c>
      <c r="K472" s="31">
        <v>398</v>
      </c>
      <c r="L472" s="31">
        <v>378.55</v>
      </c>
      <c r="M472" s="31">
        <v>24.01774</v>
      </c>
      <c r="N472" s="1"/>
      <c r="O472" s="1"/>
    </row>
    <row r="473" spans="1:15" ht="12.75" customHeight="1">
      <c r="A473" s="33">
        <v>463</v>
      </c>
      <c r="B473" s="53" t="s">
        <v>531</v>
      </c>
      <c r="C473" s="31">
        <v>774.25</v>
      </c>
      <c r="D473" s="36">
        <v>777.51666666666677</v>
      </c>
      <c r="E473" s="36">
        <v>766.78333333333353</v>
      </c>
      <c r="F473" s="36">
        <v>759.31666666666672</v>
      </c>
      <c r="G473" s="36">
        <v>748.58333333333348</v>
      </c>
      <c r="H473" s="36">
        <v>784.98333333333358</v>
      </c>
      <c r="I473" s="36">
        <v>795.71666666666692</v>
      </c>
      <c r="J473" s="36">
        <v>803.18333333333362</v>
      </c>
      <c r="K473" s="31">
        <v>788.25</v>
      </c>
      <c r="L473" s="31">
        <v>770.05</v>
      </c>
      <c r="M473" s="31">
        <v>0.55696999999999997</v>
      </c>
      <c r="N473" s="1"/>
      <c r="O473" s="1"/>
    </row>
    <row r="474" spans="1:15" ht="12.75" customHeight="1">
      <c r="A474" s="33">
        <v>464</v>
      </c>
      <c r="B474" s="53" t="s">
        <v>301</v>
      </c>
      <c r="C474" s="31">
        <v>2938.2</v>
      </c>
      <c r="D474" s="36">
        <v>2950.0833333333335</v>
      </c>
      <c r="E474" s="36">
        <v>2915.166666666667</v>
      </c>
      <c r="F474" s="36">
        <v>2892.1333333333337</v>
      </c>
      <c r="G474" s="36">
        <v>2857.2166666666672</v>
      </c>
      <c r="H474" s="36">
        <v>2973.1166666666668</v>
      </c>
      <c r="I474" s="36">
        <v>3008.0333333333338</v>
      </c>
      <c r="J474" s="36">
        <v>3031.0666666666666</v>
      </c>
      <c r="K474" s="31">
        <v>2985</v>
      </c>
      <c r="L474" s="31">
        <v>2927.05</v>
      </c>
      <c r="M474" s="31">
        <v>0.89805000000000001</v>
      </c>
      <c r="N474" s="1"/>
      <c r="O474" s="1"/>
    </row>
    <row r="475" spans="1:15" ht="12.75" customHeight="1">
      <c r="A475" s="33">
        <v>465</v>
      </c>
      <c r="B475" s="53" t="s">
        <v>532</v>
      </c>
      <c r="C475" s="31">
        <v>44.75</v>
      </c>
      <c r="D475" s="36">
        <v>44.633333333333333</v>
      </c>
      <c r="E475" s="36">
        <v>44.216666666666669</v>
      </c>
      <c r="F475" s="36">
        <v>43.683333333333337</v>
      </c>
      <c r="G475" s="36">
        <v>43.266666666666673</v>
      </c>
      <c r="H475" s="36">
        <v>45.166666666666664</v>
      </c>
      <c r="I475" s="36">
        <v>45.583333333333336</v>
      </c>
      <c r="J475" s="36">
        <v>46.11666666666666</v>
      </c>
      <c r="K475" s="31">
        <v>45.05</v>
      </c>
      <c r="L475" s="31">
        <v>44.1</v>
      </c>
      <c r="M475" s="31">
        <v>56.88214</v>
      </c>
      <c r="N475" s="1"/>
      <c r="O475" s="1"/>
    </row>
    <row r="476" spans="1:15" ht="12.75" customHeight="1">
      <c r="A476" s="33">
        <v>466</v>
      </c>
      <c r="B476" s="53" t="s">
        <v>234</v>
      </c>
      <c r="C476" s="31">
        <v>1528.1</v>
      </c>
      <c r="D476" s="36">
        <v>1536.5166666666667</v>
      </c>
      <c r="E476" s="36">
        <v>1514.0833333333333</v>
      </c>
      <c r="F476" s="36">
        <v>1500.0666666666666</v>
      </c>
      <c r="G476" s="36">
        <v>1477.6333333333332</v>
      </c>
      <c r="H476" s="36">
        <v>1550.5333333333333</v>
      </c>
      <c r="I476" s="36">
        <v>1572.9666666666667</v>
      </c>
      <c r="J476" s="36">
        <v>1586.9833333333333</v>
      </c>
      <c r="K476" s="31">
        <v>1558.95</v>
      </c>
      <c r="L476" s="31">
        <v>1522.5</v>
      </c>
      <c r="M476" s="31">
        <v>16.91714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42.1</v>
      </c>
      <c r="D477" s="36">
        <v>41.750000000000007</v>
      </c>
      <c r="E477" s="36">
        <v>41.050000000000011</v>
      </c>
      <c r="F477" s="36">
        <v>40.000000000000007</v>
      </c>
      <c r="G477" s="36">
        <v>39.300000000000011</v>
      </c>
      <c r="H477" s="36">
        <v>42.800000000000011</v>
      </c>
      <c r="I477" s="36">
        <v>43.500000000000014</v>
      </c>
      <c r="J477" s="36">
        <v>44.550000000000011</v>
      </c>
      <c r="K477" s="31">
        <v>42.45</v>
      </c>
      <c r="L477" s="31">
        <v>40.700000000000003</v>
      </c>
      <c r="M477" s="31">
        <v>275.01092</v>
      </c>
      <c r="N477" s="1"/>
      <c r="O477" s="1"/>
    </row>
    <row r="478" spans="1:15" ht="12.75" customHeight="1">
      <c r="A478" s="33">
        <v>468</v>
      </c>
      <c r="B478" s="53" t="s">
        <v>545</v>
      </c>
      <c r="C478" s="31">
        <v>436.8</v>
      </c>
      <c r="D478" s="36">
        <v>436.31666666666666</v>
      </c>
      <c r="E478" s="36">
        <v>433.93333333333334</v>
      </c>
      <c r="F478" s="36">
        <v>431.06666666666666</v>
      </c>
      <c r="G478" s="36">
        <v>428.68333333333334</v>
      </c>
      <c r="H478" s="36">
        <v>439.18333333333334</v>
      </c>
      <c r="I478" s="36">
        <v>441.56666666666666</v>
      </c>
      <c r="J478" s="36">
        <v>444.43333333333334</v>
      </c>
      <c r="K478" s="31">
        <v>438.7</v>
      </c>
      <c r="L478" s="31">
        <v>433.45</v>
      </c>
      <c r="M478" s="31">
        <v>0.60360000000000003</v>
      </c>
      <c r="N478" s="1"/>
      <c r="O478" s="1"/>
    </row>
    <row r="479" spans="1:15" ht="12.75" customHeight="1">
      <c r="A479" s="33">
        <v>469</v>
      </c>
      <c r="B479" s="53" t="s">
        <v>236</v>
      </c>
      <c r="C479" s="31">
        <v>8158.3</v>
      </c>
      <c r="D479" s="36">
        <v>8149.8833333333341</v>
      </c>
      <c r="E479" s="36">
        <v>8113.4166666666679</v>
      </c>
      <c r="F479" s="36">
        <v>8068.5333333333338</v>
      </c>
      <c r="G479" s="36">
        <v>8032.0666666666675</v>
      </c>
      <c r="H479" s="36">
        <v>8194.7666666666682</v>
      </c>
      <c r="I479" s="36">
        <v>8231.2333333333336</v>
      </c>
      <c r="J479" s="36">
        <v>8276.1166666666686</v>
      </c>
      <c r="K479" s="31">
        <v>8186.35</v>
      </c>
      <c r="L479" s="31">
        <v>8105</v>
      </c>
      <c r="M479" s="31">
        <v>1.8702000000000001</v>
      </c>
      <c r="N479" s="1"/>
      <c r="O479" s="1"/>
    </row>
    <row r="480" spans="1:15" ht="12.75" customHeight="1">
      <c r="A480" s="33">
        <v>470</v>
      </c>
      <c r="B480" s="53" t="s">
        <v>302</v>
      </c>
      <c r="C480" s="31">
        <v>104.15</v>
      </c>
      <c r="D480" s="36">
        <v>103.21666666666668</v>
      </c>
      <c r="E480" s="36">
        <v>101.73333333333336</v>
      </c>
      <c r="F480" s="36">
        <v>99.316666666666677</v>
      </c>
      <c r="G480" s="36">
        <v>97.833333333333357</v>
      </c>
      <c r="H480" s="36">
        <v>105.63333333333337</v>
      </c>
      <c r="I480" s="36">
        <v>107.11666666666669</v>
      </c>
      <c r="J480" s="36">
        <v>109.53333333333337</v>
      </c>
      <c r="K480" s="31">
        <v>104.7</v>
      </c>
      <c r="L480" s="31">
        <v>100.8</v>
      </c>
      <c r="M480" s="31">
        <v>238.03904</v>
      </c>
      <c r="N480" s="1"/>
      <c r="O480" s="1"/>
    </row>
    <row r="481" spans="1:15" ht="12.75" customHeight="1">
      <c r="A481" s="33">
        <v>471</v>
      </c>
      <c r="B481" s="31" t="s">
        <v>235</v>
      </c>
      <c r="C481" s="36">
        <v>1581.95</v>
      </c>
      <c r="D481" s="36">
        <v>1576.6333333333332</v>
      </c>
      <c r="E481" s="36">
        <v>1561.3166666666664</v>
      </c>
      <c r="F481" s="36">
        <v>1540.6833333333332</v>
      </c>
      <c r="G481" s="36">
        <v>1525.3666666666663</v>
      </c>
      <c r="H481" s="36">
        <v>1597.2666666666664</v>
      </c>
      <c r="I481" s="36">
        <v>1612.583333333333</v>
      </c>
      <c r="J481" s="31">
        <v>1633.2166666666665</v>
      </c>
      <c r="K481" s="31">
        <v>1591.95</v>
      </c>
      <c r="L481" s="31">
        <v>1556</v>
      </c>
      <c r="M481" s="53">
        <v>3.1681699999999999</v>
      </c>
      <c r="N481" s="1"/>
      <c r="O481" s="1"/>
    </row>
    <row r="482" spans="1:15" ht="12.75" customHeight="1">
      <c r="A482" s="33">
        <v>472</v>
      </c>
      <c r="B482" s="31" t="s">
        <v>176</v>
      </c>
      <c r="C482" s="36">
        <v>1024.8</v>
      </c>
      <c r="D482" s="36">
        <v>1025.1000000000001</v>
      </c>
      <c r="E482" s="36">
        <v>1014.2000000000003</v>
      </c>
      <c r="F482" s="36">
        <v>1003.6000000000001</v>
      </c>
      <c r="G482" s="36">
        <v>992.70000000000027</v>
      </c>
      <c r="H482" s="36">
        <v>1035.7000000000003</v>
      </c>
      <c r="I482" s="36">
        <v>1046.6000000000004</v>
      </c>
      <c r="J482" s="31">
        <v>1057.2000000000003</v>
      </c>
      <c r="K482" s="31">
        <v>1036</v>
      </c>
      <c r="L482" s="31">
        <v>1014.5</v>
      </c>
      <c r="M482" s="53">
        <v>8.8629200000000008</v>
      </c>
      <c r="N482" s="1"/>
      <c r="O482" s="1"/>
    </row>
    <row r="483" spans="1:15" ht="12.75" customHeight="1">
      <c r="A483" s="33">
        <v>473</v>
      </c>
      <c r="B483" s="31" t="s">
        <v>546</v>
      </c>
      <c r="C483" s="31">
        <v>596.35</v>
      </c>
      <c r="D483" s="36">
        <v>596.06666666666672</v>
      </c>
      <c r="E483" s="36">
        <v>591.73333333333346</v>
      </c>
      <c r="F483" s="36">
        <v>587.11666666666679</v>
      </c>
      <c r="G483" s="36">
        <v>582.78333333333353</v>
      </c>
      <c r="H483" s="36">
        <v>600.68333333333339</v>
      </c>
      <c r="I483" s="36">
        <v>605.01666666666665</v>
      </c>
      <c r="J483" s="36">
        <v>609.63333333333333</v>
      </c>
      <c r="K483" s="31">
        <v>600.4</v>
      </c>
      <c r="L483" s="31">
        <v>591.45000000000005</v>
      </c>
      <c r="M483" s="31">
        <v>1.29711</v>
      </c>
      <c r="N483" s="1"/>
      <c r="O483" s="1"/>
    </row>
    <row r="484" spans="1:15" ht="12.75" customHeight="1">
      <c r="A484" s="33">
        <v>474</v>
      </c>
      <c r="B484" s="31" t="s">
        <v>237</v>
      </c>
      <c r="C484" s="36">
        <v>621.79999999999995</v>
      </c>
      <c r="D484" s="36">
        <v>618.81666666666661</v>
      </c>
      <c r="E484" s="36">
        <v>612.13333333333321</v>
      </c>
      <c r="F484" s="36">
        <v>602.46666666666658</v>
      </c>
      <c r="G484" s="36">
        <v>595.78333333333319</v>
      </c>
      <c r="H484" s="36">
        <v>628.48333333333323</v>
      </c>
      <c r="I484" s="36">
        <v>635.16666666666663</v>
      </c>
      <c r="J484" s="31">
        <v>644.83333333333326</v>
      </c>
      <c r="K484" s="31">
        <v>625.5</v>
      </c>
      <c r="L484" s="31">
        <v>609.15</v>
      </c>
      <c r="M484" s="53">
        <v>32.818680000000001</v>
      </c>
      <c r="N484" s="1"/>
      <c r="O484" s="1"/>
    </row>
    <row r="485" spans="1:15" ht="12.75" customHeight="1">
      <c r="A485" s="33">
        <v>475</v>
      </c>
      <c r="B485" s="31" t="s">
        <v>547</v>
      </c>
      <c r="C485" s="31">
        <v>784.8</v>
      </c>
      <c r="D485" s="36">
        <v>786.25</v>
      </c>
      <c r="E485" s="36">
        <v>779.55</v>
      </c>
      <c r="F485" s="36">
        <v>774.3</v>
      </c>
      <c r="G485" s="36">
        <v>767.59999999999991</v>
      </c>
      <c r="H485" s="36">
        <v>791.5</v>
      </c>
      <c r="I485" s="36">
        <v>798.2</v>
      </c>
      <c r="J485" s="36">
        <v>803.45</v>
      </c>
      <c r="K485" s="31">
        <v>792.95</v>
      </c>
      <c r="L485" s="31">
        <v>781</v>
      </c>
      <c r="M485" s="31">
        <v>0.45480999999999999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670.05</v>
      </c>
      <c r="D486" s="36">
        <v>673.43333333333328</v>
      </c>
      <c r="E486" s="36">
        <v>664.16666666666652</v>
      </c>
      <c r="F486" s="36">
        <v>658.28333333333319</v>
      </c>
      <c r="G486" s="36">
        <v>649.01666666666642</v>
      </c>
      <c r="H486" s="36">
        <v>679.31666666666661</v>
      </c>
      <c r="I486" s="36">
        <v>688.58333333333326</v>
      </c>
      <c r="J486" s="36">
        <v>694.4666666666667</v>
      </c>
      <c r="K486" s="31">
        <v>682.7</v>
      </c>
      <c r="L486" s="31">
        <v>667.55</v>
      </c>
      <c r="M486" s="31">
        <v>5.1246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436.7</v>
      </c>
      <c r="D487" s="36">
        <v>431.68333333333339</v>
      </c>
      <c r="E487" s="36">
        <v>417.86666666666679</v>
      </c>
      <c r="F487" s="36">
        <v>399.03333333333342</v>
      </c>
      <c r="G487" s="36">
        <v>385.21666666666681</v>
      </c>
      <c r="H487" s="36">
        <v>450.51666666666677</v>
      </c>
      <c r="I487" s="36">
        <v>464.33333333333337</v>
      </c>
      <c r="J487" s="36">
        <v>483.16666666666674</v>
      </c>
      <c r="K487" s="31">
        <v>445.5</v>
      </c>
      <c r="L487" s="31">
        <v>412.85</v>
      </c>
      <c r="M487" s="31">
        <v>11.60216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376.65</v>
      </c>
      <c r="D488" s="36">
        <v>380.29999999999995</v>
      </c>
      <c r="E488" s="36">
        <v>369.64999999999992</v>
      </c>
      <c r="F488" s="36">
        <v>362.65</v>
      </c>
      <c r="G488" s="36">
        <v>351.99999999999994</v>
      </c>
      <c r="H488" s="36">
        <v>387.2999999999999</v>
      </c>
      <c r="I488" s="36">
        <v>397.95</v>
      </c>
      <c r="J488" s="36">
        <v>404.94999999999987</v>
      </c>
      <c r="K488" s="31">
        <v>390.95</v>
      </c>
      <c r="L488" s="31">
        <v>373.3</v>
      </c>
      <c r="M488" s="31">
        <v>1.6243700000000001</v>
      </c>
      <c r="N488" s="1"/>
      <c r="O488" s="1"/>
    </row>
    <row r="489" spans="1:15" ht="12.75" customHeight="1">
      <c r="A489" s="33">
        <v>479</v>
      </c>
      <c r="B489" s="53" t="s">
        <v>553</v>
      </c>
      <c r="C489" s="31">
        <v>498.4</v>
      </c>
      <c r="D489" s="36">
        <v>494.16666666666669</v>
      </c>
      <c r="E489" s="36">
        <v>487.13333333333338</v>
      </c>
      <c r="F489" s="36">
        <v>475.86666666666667</v>
      </c>
      <c r="G489" s="36">
        <v>468.83333333333337</v>
      </c>
      <c r="H489" s="36">
        <v>505.43333333333339</v>
      </c>
      <c r="I489" s="36">
        <v>512.4666666666667</v>
      </c>
      <c r="J489" s="36">
        <v>523.73333333333335</v>
      </c>
      <c r="K489" s="31">
        <v>501.2</v>
      </c>
      <c r="L489" s="31">
        <v>482.9</v>
      </c>
      <c r="M489" s="31">
        <v>2.4172099999999999</v>
      </c>
      <c r="N489" s="1"/>
      <c r="O489" s="1"/>
    </row>
    <row r="490" spans="1:15" ht="12.75" customHeight="1">
      <c r="A490" s="33">
        <v>480</v>
      </c>
      <c r="B490" s="53" t="s">
        <v>303</v>
      </c>
      <c r="C490" s="36">
        <v>927.95</v>
      </c>
      <c r="D490" s="36">
        <v>926.98333333333323</v>
      </c>
      <c r="E490" s="36">
        <v>922.96666666666647</v>
      </c>
      <c r="F490" s="36">
        <v>917.98333333333323</v>
      </c>
      <c r="G490" s="36">
        <v>913.96666666666647</v>
      </c>
      <c r="H490" s="36">
        <v>931.96666666666647</v>
      </c>
      <c r="I490" s="36">
        <v>935.98333333333312</v>
      </c>
      <c r="J490" s="36">
        <v>940.96666666666647</v>
      </c>
      <c r="K490" s="31">
        <v>931</v>
      </c>
      <c r="L490" s="31">
        <v>922</v>
      </c>
      <c r="M490" s="31">
        <v>13.926209999999999</v>
      </c>
      <c r="N490" s="1"/>
      <c r="O490" s="1"/>
    </row>
    <row r="491" spans="1:15" ht="12.75" customHeight="1">
      <c r="A491" s="33">
        <v>481</v>
      </c>
      <c r="B491" s="53" t="s">
        <v>554</v>
      </c>
      <c r="C491" s="31">
        <v>1281.7</v>
      </c>
      <c r="D491" s="36">
        <v>1285.6166666666666</v>
      </c>
      <c r="E491" s="36">
        <v>1267.7333333333331</v>
      </c>
      <c r="F491" s="36">
        <v>1253.7666666666667</v>
      </c>
      <c r="G491" s="36">
        <v>1235.8833333333332</v>
      </c>
      <c r="H491" s="36">
        <v>1299.583333333333</v>
      </c>
      <c r="I491" s="36">
        <v>1317.4666666666667</v>
      </c>
      <c r="J491" s="36">
        <v>1331.4333333333329</v>
      </c>
      <c r="K491" s="31">
        <v>1303.5</v>
      </c>
      <c r="L491" s="31">
        <v>1271.6500000000001</v>
      </c>
      <c r="M491" s="31">
        <v>0.38111</v>
      </c>
      <c r="N491" s="1"/>
      <c r="O491" s="1"/>
    </row>
    <row r="492" spans="1:15" ht="12.75" customHeight="1">
      <c r="A492" s="33">
        <v>482</v>
      </c>
      <c r="B492" s="53" t="s">
        <v>238</v>
      </c>
      <c r="C492" s="36">
        <v>222.15</v>
      </c>
      <c r="D492" s="36">
        <v>221.6</v>
      </c>
      <c r="E492" s="36">
        <v>219.2</v>
      </c>
      <c r="F492" s="36">
        <v>216.25</v>
      </c>
      <c r="G492" s="36">
        <v>213.85</v>
      </c>
      <c r="H492" s="36">
        <v>224.54999999999998</v>
      </c>
      <c r="I492" s="36">
        <v>226.95000000000002</v>
      </c>
      <c r="J492" s="36">
        <v>229.89999999999998</v>
      </c>
      <c r="K492" s="31">
        <v>224</v>
      </c>
      <c r="L492" s="31">
        <v>218.65</v>
      </c>
      <c r="M492" s="31">
        <v>56.211770000000001</v>
      </c>
      <c r="N492" s="1"/>
      <c r="O492" s="1"/>
    </row>
    <row r="493" spans="1:15" ht="12.75" customHeight="1">
      <c r="A493" s="33">
        <v>483</v>
      </c>
      <c r="B493" s="53" t="s">
        <v>548</v>
      </c>
      <c r="C493" s="36">
        <v>294.8</v>
      </c>
      <c r="D493" s="36">
        <v>292.59999999999997</v>
      </c>
      <c r="E493" s="36">
        <v>285.19999999999993</v>
      </c>
      <c r="F493" s="36">
        <v>275.59999999999997</v>
      </c>
      <c r="G493" s="36">
        <v>268.19999999999993</v>
      </c>
      <c r="H493" s="36">
        <v>302.19999999999993</v>
      </c>
      <c r="I493" s="36">
        <v>309.59999999999991</v>
      </c>
      <c r="J493" s="36">
        <v>319.19999999999993</v>
      </c>
      <c r="K493" s="31">
        <v>300</v>
      </c>
      <c r="L493" s="31">
        <v>283</v>
      </c>
      <c r="M493" s="31">
        <v>7.31623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518.95000000000005</v>
      </c>
      <c r="D494" s="36">
        <v>514.65</v>
      </c>
      <c r="E494" s="36">
        <v>507.29999999999995</v>
      </c>
      <c r="F494" s="36">
        <v>495.65</v>
      </c>
      <c r="G494" s="36">
        <v>488.29999999999995</v>
      </c>
      <c r="H494" s="36">
        <v>526.29999999999995</v>
      </c>
      <c r="I494" s="36">
        <v>533.65000000000009</v>
      </c>
      <c r="J494" s="36">
        <v>545.29999999999995</v>
      </c>
      <c r="K494" s="31">
        <v>522</v>
      </c>
      <c r="L494" s="31">
        <v>503</v>
      </c>
      <c r="M494" s="31">
        <v>1.6135299999999999</v>
      </c>
      <c r="N494" s="1"/>
      <c r="O494" s="1"/>
    </row>
    <row r="495" spans="1:15" ht="12.75" customHeight="1">
      <c r="A495" s="33">
        <v>485</v>
      </c>
      <c r="B495" s="53" t="s">
        <v>556</v>
      </c>
      <c r="C495" s="36">
        <v>1829.35</v>
      </c>
      <c r="D495" s="36">
        <v>1829.5833333333333</v>
      </c>
      <c r="E495" s="36">
        <v>1819.2666666666664</v>
      </c>
      <c r="F495" s="36">
        <v>1809.1833333333332</v>
      </c>
      <c r="G495" s="36">
        <v>1798.8666666666663</v>
      </c>
      <c r="H495" s="36">
        <v>1839.6666666666665</v>
      </c>
      <c r="I495" s="36">
        <v>1849.9833333333336</v>
      </c>
      <c r="J495" s="36">
        <v>1860.0666666666666</v>
      </c>
      <c r="K495" s="31">
        <v>1839.9</v>
      </c>
      <c r="L495" s="31">
        <v>1819.5</v>
      </c>
      <c r="M495" s="31">
        <v>0.14699000000000001</v>
      </c>
      <c r="N495" s="1"/>
      <c r="O495" s="1"/>
    </row>
    <row r="496" spans="1:15" ht="12.75" customHeight="1">
      <c r="A496" s="33">
        <v>486</v>
      </c>
      <c r="B496" s="53" t="s">
        <v>549</v>
      </c>
      <c r="C496" s="36">
        <v>1948.05</v>
      </c>
      <c r="D496" s="36">
        <v>1960.5</v>
      </c>
      <c r="E496" s="36">
        <v>1931.55</v>
      </c>
      <c r="F496" s="36">
        <v>1915.05</v>
      </c>
      <c r="G496" s="36">
        <v>1886.1</v>
      </c>
      <c r="H496" s="36">
        <v>1977</v>
      </c>
      <c r="I496" s="36">
        <v>2005.9499999999998</v>
      </c>
      <c r="J496" s="36">
        <v>2022.45</v>
      </c>
      <c r="K496" s="31">
        <v>1989.45</v>
      </c>
      <c r="L496" s="31">
        <v>1944</v>
      </c>
      <c r="M496" s="31">
        <v>0.18748999999999999</v>
      </c>
      <c r="N496" s="1"/>
      <c r="O496" s="1"/>
    </row>
    <row r="497" spans="1:15" ht="12.75" customHeight="1">
      <c r="A497" s="33">
        <v>487</v>
      </c>
      <c r="B497" s="53" t="s">
        <v>141</v>
      </c>
      <c r="C497" s="36">
        <v>11.05</v>
      </c>
      <c r="D497" s="36">
        <v>11.049999999999999</v>
      </c>
      <c r="E497" s="36">
        <v>10.899999999999999</v>
      </c>
      <c r="F497" s="36">
        <v>10.75</v>
      </c>
      <c r="G497" s="36">
        <v>10.6</v>
      </c>
      <c r="H497" s="36">
        <v>11.199999999999998</v>
      </c>
      <c r="I497" s="36">
        <v>11.35</v>
      </c>
      <c r="J497" s="36">
        <v>11.499999999999996</v>
      </c>
      <c r="K497" s="31">
        <v>11.2</v>
      </c>
      <c r="L497" s="31">
        <v>10.9</v>
      </c>
      <c r="M497" s="31">
        <v>929.69641000000001</v>
      </c>
      <c r="N497" s="1"/>
      <c r="O497" s="1"/>
    </row>
    <row r="498" spans="1:15" ht="12.75" customHeight="1">
      <c r="A498" s="33">
        <v>488</v>
      </c>
      <c r="B498" s="53" t="s">
        <v>239</v>
      </c>
      <c r="C498" s="36">
        <v>855.3</v>
      </c>
      <c r="D498" s="36">
        <v>854.9666666666667</v>
      </c>
      <c r="E498" s="36">
        <v>851.43333333333339</v>
      </c>
      <c r="F498" s="36">
        <v>847.56666666666672</v>
      </c>
      <c r="G498" s="36">
        <v>844.03333333333342</v>
      </c>
      <c r="H498" s="36">
        <v>858.83333333333337</v>
      </c>
      <c r="I498" s="36">
        <v>862.36666666666667</v>
      </c>
      <c r="J498" s="36">
        <v>866.23333333333335</v>
      </c>
      <c r="K498" s="31">
        <v>858.5</v>
      </c>
      <c r="L498" s="31">
        <v>851.1</v>
      </c>
      <c r="M498" s="31">
        <v>7.79331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390.6</v>
      </c>
      <c r="D499" s="36">
        <v>388.65000000000003</v>
      </c>
      <c r="E499" s="36">
        <v>383.50000000000006</v>
      </c>
      <c r="F499" s="36">
        <v>376.40000000000003</v>
      </c>
      <c r="G499" s="36">
        <v>371.25000000000006</v>
      </c>
      <c r="H499" s="36">
        <v>395.75000000000006</v>
      </c>
      <c r="I499" s="36">
        <v>400.90000000000003</v>
      </c>
      <c r="J499" s="36">
        <v>408.00000000000006</v>
      </c>
      <c r="K499" s="31">
        <v>393.8</v>
      </c>
      <c r="L499" s="31">
        <v>381.55</v>
      </c>
      <c r="M499" s="31">
        <v>5.0455399999999999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117.25</v>
      </c>
      <c r="D500" s="36">
        <v>117.91666666666667</v>
      </c>
      <c r="E500" s="36">
        <v>116.33333333333334</v>
      </c>
      <c r="F500" s="36">
        <v>115.41666666666667</v>
      </c>
      <c r="G500" s="36">
        <v>113.83333333333334</v>
      </c>
      <c r="H500" s="36">
        <v>118.83333333333334</v>
      </c>
      <c r="I500" s="36">
        <v>120.41666666666669</v>
      </c>
      <c r="J500" s="36">
        <v>121.33333333333334</v>
      </c>
      <c r="K500" s="31">
        <v>119.5</v>
      </c>
      <c r="L500" s="31">
        <v>117</v>
      </c>
      <c r="M500" s="31">
        <v>9.4089899999999993</v>
      </c>
      <c r="N500" s="1"/>
      <c r="O500" s="1"/>
    </row>
    <row r="501" spans="1:15" ht="12.75" customHeight="1">
      <c r="A501" s="33">
        <v>491</v>
      </c>
      <c r="B501" s="53" t="s">
        <v>559</v>
      </c>
      <c r="C501" s="53">
        <v>939.95</v>
      </c>
      <c r="D501" s="36">
        <v>940.9</v>
      </c>
      <c r="E501" s="36">
        <v>932.84999999999991</v>
      </c>
      <c r="F501" s="36">
        <v>925.74999999999989</v>
      </c>
      <c r="G501" s="36">
        <v>917.69999999999982</v>
      </c>
      <c r="H501" s="36">
        <v>948</v>
      </c>
      <c r="I501" s="36">
        <v>956.05</v>
      </c>
      <c r="J501" s="36">
        <v>963.15000000000009</v>
      </c>
      <c r="K501" s="31">
        <v>948.95</v>
      </c>
      <c r="L501" s="31">
        <v>933.8</v>
      </c>
      <c r="M501" s="31">
        <v>0.81130999999999998</v>
      </c>
      <c r="N501" s="1"/>
      <c r="O501" s="1"/>
    </row>
    <row r="502" spans="1:15" ht="12.75" customHeight="1">
      <c r="A502" s="33">
        <v>492</v>
      </c>
      <c r="B502" s="53" t="s">
        <v>304</v>
      </c>
      <c r="C502" s="53">
        <v>1652.3</v>
      </c>
      <c r="D502" s="36">
        <v>1652.3500000000001</v>
      </c>
      <c r="E502" s="36">
        <v>1638.5000000000002</v>
      </c>
      <c r="F502" s="36">
        <v>1624.7</v>
      </c>
      <c r="G502" s="36">
        <v>1610.8500000000001</v>
      </c>
      <c r="H502" s="36">
        <v>1666.1500000000003</v>
      </c>
      <c r="I502" s="36">
        <v>1680.0000000000002</v>
      </c>
      <c r="J502" s="36">
        <v>1693.8000000000004</v>
      </c>
      <c r="K502" s="31">
        <v>1666.2</v>
      </c>
      <c r="L502" s="31">
        <v>1638.55</v>
      </c>
      <c r="M502" s="31">
        <v>0.69245000000000001</v>
      </c>
      <c r="N502" s="1"/>
      <c r="O502" s="1"/>
    </row>
    <row r="503" spans="1:15" ht="12.75" customHeight="1">
      <c r="A503" s="33">
        <v>493</v>
      </c>
      <c r="B503" s="53" t="s">
        <v>240</v>
      </c>
      <c r="C503" s="36">
        <v>407.75</v>
      </c>
      <c r="D503" s="36">
        <v>407.56666666666666</v>
      </c>
      <c r="E503" s="36">
        <v>406.38333333333333</v>
      </c>
      <c r="F503" s="36">
        <v>405.01666666666665</v>
      </c>
      <c r="G503" s="36">
        <v>403.83333333333331</v>
      </c>
      <c r="H503" s="36">
        <v>408.93333333333334</v>
      </c>
      <c r="I503" s="36">
        <v>410.11666666666662</v>
      </c>
      <c r="J503" s="31">
        <v>411.48333333333335</v>
      </c>
      <c r="K503" s="31">
        <v>408.75</v>
      </c>
      <c r="L503" s="31">
        <v>406.2</v>
      </c>
      <c r="M503" s="53">
        <v>25.640070000000001</v>
      </c>
      <c r="N503" s="1"/>
      <c r="O503" s="1"/>
    </row>
    <row r="504" spans="1:15" ht="12.75" customHeight="1">
      <c r="A504" s="33">
        <v>494</v>
      </c>
      <c r="B504" s="53" t="s">
        <v>305</v>
      </c>
      <c r="C504" s="36">
        <v>17.05</v>
      </c>
      <c r="D504" s="36">
        <v>17.05</v>
      </c>
      <c r="E504" s="36">
        <v>16.950000000000003</v>
      </c>
      <c r="F504" s="36">
        <v>16.850000000000001</v>
      </c>
      <c r="G504" s="36">
        <v>16.750000000000004</v>
      </c>
      <c r="H504" s="36">
        <v>17.150000000000002</v>
      </c>
      <c r="I504" s="36">
        <v>17.250000000000004</v>
      </c>
      <c r="J504" s="31">
        <v>17.350000000000001</v>
      </c>
      <c r="K504" s="31">
        <v>17.149999999999999</v>
      </c>
      <c r="L504" s="31">
        <v>16.95</v>
      </c>
      <c r="M504" s="53">
        <v>657.90048999999999</v>
      </c>
      <c r="N504" s="1"/>
      <c r="O504" s="1"/>
    </row>
    <row r="505" spans="1:15" ht="12.75" customHeight="1">
      <c r="A505" s="33">
        <v>495</v>
      </c>
      <c r="B505" s="53" t="s">
        <v>241</v>
      </c>
      <c r="C505" s="53">
        <v>259.10000000000002</v>
      </c>
      <c r="D505" s="36">
        <v>259.61666666666667</v>
      </c>
      <c r="E505" s="36">
        <v>257.23333333333335</v>
      </c>
      <c r="F505" s="36">
        <v>255.36666666666667</v>
      </c>
      <c r="G505" s="36">
        <v>252.98333333333335</v>
      </c>
      <c r="H505" s="36">
        <v>261.48333333333335</v>
      </c>
      <c r="I505" s="36">
        <v>263.86666666666667</v>
      </c>
      <c r="J505" s="36">
        <v>265.73333333333335</v>
      </c>
      <c r="K505" s="31">
        <v>262</v>
      </c>
      <c r="L505" s="31">
        <v>257.75</v>
      </c>
      <c r="M505" s="31">
        <v>33.67342</v>
      </c>
      <c r="N505" s="1"/>
      <c r="O505" s="1"/>
    </row>
    <row r="506" spans="1:15" ht="12.75" customHeight="1">
      <c r="A506" s="33">
        <v>496</v>
      </c>
      <c r="B506" s="53" t="s">
        <v>561</v>
      </c>
      <c r="C506" s="53">
        <v>548.4</v>
      </c>
      <c r="D506" s="36">
        <v>542.16666666666663</v>
      </c>
      <c r="E506" s="36">
        <v>534.33333333333326</v>
      </c>
      <c r="F506" s="36">
        <v>520.26666666666665</v>
      </c>
      <c r="G506" s="36">
        <v>512.43333333333328</v>
      </c>
      <c r="H506" s="36">
        <v>556.23333333333323</v>
      </c>
      <c r="I506" s="36">
        <v>564.06666666666649</v>
      </c>
      <c r="J506" s="36">
        <v>578.13333333333321</v>
      </c>
      <c r="K506" s="31">
        <v>550</v>
      </c>
      <c r="L506" s="31">
        <v>528.1</v>
      </c>
      <c r="M506" s="31">
        <v>13.528180000000001</v>
      </c>
      <c r="N506" s="1"/>
      <c r="O506" s="1"/>
    </row>
    <row r="507" spans="1:15" ht="12.75" customHeight="1">
      <c r="A507" s="33">
        <v>497</v>
      </c>
      <c r="B507" s="53" t="s">
        <v>560</v>
      </c>
      <c r="C507" s="36">
        <v>15066.85</v>
      </c>
      <c r="D507" s="36">
        <v>15058.299999999997</v>
      </c>
      <c r="E507" s="36">
        <v>14966.599999999995</v>
      </c>
      <c r="F507" s="36">
        <v>14866.349999999997</v>
      </c>
      <c r="G507" s="36">
        <v>14774.649999999994</v>
      </c>
      <c r="H507" s="36">
        <v>15158.549999999996</v>
      </c>
      <c r="I507" s="36">
        <v>15250.249999999996</v>
      </c>
      <c r="J507" s="31">
        <v>15350.499999999996</v>
      </c>
      <c r="K507" s="31">
        <v>15150</v>
      </c>
      <c r="L507" s="31">
        <v>14958.05</v>
      </c>
      <c r="M507" s="53">
        <v>5.6320000000000002E-2</v>
      </c>
      <c r="N507" s="1"/>
      <c r="O507" s="1"/>
    </row>
    <row r="508" spans="1:15" ht="12.75" customHeight="1">
      <c r="A508" s="33">
        <v>498</v>
      </c>
      <c r="B508" s="53" t="s">
        <v>306</v>
      </c>
      <c r="C508" s="53">
        <v>106.05</v>
      </c>
      <c r="D508" s="36">
        <v>106.21666666666665</v>
      </c>
      <c r="E508" s="36">
        <v>104.48333333333331</v>
      </c>
      <c r="F508" s="36">
        <v>102.91666666666666</v>
      </c>
      <c r="G508" s="36">
        <v>101.18333333333331</v>
      </c>
      <c r="H508" s="36">
        <v>107.7833333333333</v>
      </c>
      <c r="I508" s="36">
        <v>109.51666666666665</v>
      </c>
      <c r="J508" s="36">
        <v>111.0833333333333</v>
      </c>
      <c r="K508" s="31">
        <v>107.95</v>
      </c>
      <c r="L508" s="31">
        <v>104.65</v>
      </c>
      <c r="M508" s="31">
        <v>677.12329</v>
      </c>
      <c r="N508" s="1"/>
      <c r="O508" s="1"/>
    </row>
    <row r="509" spans="1:15" ht="12.75" customHeight="1">
      <c r="A509" s="255">
        <v>499</v>
      </c>
      <c r="B509" s="256" t="s">
        <v>242</v>
      </c>
      <c r="C509" s="256">
        <v>600</v>
      </c>
      <c r="D509" s="257">
        <v>600.69999999999993</v>
      </c>
      <c r="E509" s="257">
        <v>596.44999999999982</v>
      </c>
      <c r="F509" s="257">
        <v>592.89999999999986</v>
      </c>
      <c r="G509" s="257">
        <v>588.64999999999975</v>
      </c>
      <c r="H509" s="257">
        <v>604.24999999999989</v>
      </c>
      <c r="I509" s="257">
        <v>608.50000000000011</v>
      </c>
      <c r="J509" s="257">
        <v>612.04999999999995</v>
      </c>
      <c r="K509" s="258">
        <v>604.95000000000005</v>
      </c>
      <c r="L509" s="258">
        <v>597.15</v>
      </c>
      <c r="M509" s="258">
        <v>8.5213599999999996</v>
      </c>
      <c r="N509" s="1"/>
      <c r="O509" s="1"/>
    </row>
    <row r="510" spans="1:15" ht="12.75" customHeight="1">
      <c r="A510" s="274">
        <v>500</v>
      </c>
      <c r="B510" s="277" t="s">
        <v>562</v>
      </c>
      <c r="C510" s="277">
        <v>1548.95</v>
      </c>
      <c r="D510" s="278">
        <v>1546.3499999999997</v>
      </c>
      <c r="E510" s="278">
        <v>1538.6999999999994</v>
      </c>
      <c r="F510" s="278">
        <v>1528.4499999999996</v>
      </c>
      <c r="G510" s="278">
        <v>1520.7999999999993</v>
      </c>
      <c r="H510" s="278">
        <v>1556.5999999999995</v>
      </c>
      <c r="I510" s="278">
        <v>1564.2499999999995</v>
      </c>
      <c r="J510" s="278">
        <v>1574.4999999999995</v>
      </c>
      <c r="K510" s="274">
        <v>1554</v>
      </c>
      <c r="L510" s="274">
        <v>1536.1</v>
      </c>
      <c r="M510" s="274">
        <v>0.19549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50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4140625" defaultRowHeight="15" customHeight="1"/>
  <cols>
    <col min="1" max="1" width="12.109375" customWidth="1"/>
    <col min="2" max="2" width="14.33203125" customWidth="1"/>
    <col min="3" max="3" width="28.33203125" customWidth="1"/>
    <col min="4" max="4" width="55.6640625" customWidth="1"/>
    <col min="5" max="5" width="12.44140625" customWidth="1"/>
    <col min="6" max="6" width="13.109375" customWidth="1"/>
    <col min="7" max="7" width="9.5546875" customWidth="1"/>
    <col min="8" max="8" width="10.33203125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57"/>
      <c r="B5" s="358"/>
      <c r="C5" s="357"/>
      <c r="D5" s="358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565</v>
      </c>
      <c r="B7" s="359" t="s">
        <v>566</v>
      </c>
      <c r="C7" s="358"/>
      <c r="D7" s="7">
        <f>Main!B10</f>
        <v>45210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2.8">
      <c r="A9" s="83" t="s">
        <v>567</v>
      </c>
      <c r="B9" s="84" t="s">
        <v>568</v>
      </c>
      <c r="C9" s="84" t="s">
        <v>569</v>
      </c>
      <c r="D9" s="84" t="s">
        <v>570</v>
      </c>
      <c r="E9" s="84" t="s">
        <v>571</v>
      </c>
      <c r="F9" s="84" t="s">
        <v>572</v>
      </c>
      <c r="G9" s="84" t="s">
        <v>573</v>
      </c>
      <c r="H9" s="84" t="s">
        <v>574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45209</v>
      </c>
      <c r="B10" s="32">
        <v>543319</v>
      </c>
      <c r="C10" s="31" t="s">
        <v>1035</v>
      </c>
      <c r="D10" s="31" t="s">
        <v>1036</v>
      </c>
      <c r="E10" s="31" t="s">
        <v>576</v>
      </c>
      <c r="F10" s="86">
        <v>48000</v>
      </c>
      <c r="G10" s="32">
        <v>10.119999999999999</v>
      </c>
      <c r="H10" s="32" t="s">
        <v>334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45209</v>
      </c>
      <c r="B11" s="32">
        <v>530881</v>
      </c>
      <c r="C11" s="31" t="s">
        <v>1037</v>
      </c>
      <c r="D11" s="31" t="s">
        <v>1038</v>
      </c>
      <c r="E11" s="31" t="s">
        <v>576</v>
      </c>
      <c r="F11" s="86">
        <v>16672</v>
      </c>
      <c r="G11" s="32">
        <v>192</v>
      </c>
      <c r="H11" s="32" t="s">
        <v>334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45209</v>
      </c>
      <c r="B12" s="32">
        <v>544000</v>
      </c>
      <c r="C12" s="31" t="s">
        <v>1039</v>
      </c>
      <c r="D12" s="31" t="s">
        <v>982</v>
      </c>
      <c r="E12" s="31" t="s">
        <v>576</v>
      </c>
      <c r="F12" s="86">
        <v>120000</v>
      </c>
      <c r="G12" s="32">
        <v>25.5</v>
      </c>
      <c r="H12" s="32" t="s">
        <v>334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45209</v>
      </c>
      <c r="B13" s="32">
        <v>544000</v>
      </c>
      <c r="C13" s="31" t="s">
        <v>1039</v>
      </c>
      <c r="D13" s="31" t="s">
        <v>1040</v>
      </c>
      <c r="E13" s="31" t="s">
        <v>576</v>
      </c>
      <c r="F13" s="86">
        <v>120000</v>
      </c>
      <c r="G13" s="32">
        <v>25.5</v>
      </c>
      <c r="H13" s="32" t="s">
        <v>334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45209</v>
      </c>
      <c r="B14" s="32">
        <v>544000</v>
      </c>
      <c r="C14" s="31" t="s">
        <v>1039</v>
      </c>
      <c r="D14" s="31" t="s">
        <v>898</v>
      </c>
      <c r="E14" s="31" t="s">
        <v>575</v>
      </c>
      <c r="F14" s="86">
        <v>102000</v>
      </c>
      <c r="G14" s="32">
        <v>25.5</v>
      </c>
      <c r="H14" s="32" t="s">
        <v>334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45209</v>
      </c>
      <c r="B15" s="32">
        <v>544000</v>
      </c>
      <c r="C15" s="31" t="s">
        <v>1039</v>
      </c>
      <c r="D15" s="31" t="s">
        <v>1041</v>
      </c>
      <c r="E15" s="31" t="s">
        <v>575</v>
      </c>
      <c r="F15" s="86">
        <v>156000</v>
      </c>
      <c r="G15" s="32">
        <v>25.5</v>
      </c>
      <c r="H15" s="32" t="s">
        <v>334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45209</v>
      </c>
      <c r="B16" s="32">
        <v>544000</v>
      </c>
      <c r="C16" s="31" t="s">
        <v>1039</v>
      </c>
      <c r="D16" s="31" t="s">
        <v>1042</v>
      </c>
      <c r="E16" s="31" t="s">
        <v>575</v>
      </c>
      <c r="F16" s="86">
        <v>408000</v>
      </c>
      <c r="G16" s="32">
        <v>25.5</v>
      </c>
      <c r="H16" s="32" t="s">
        <v>334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45209</v>
      </c>
      <c r="B17" s="32">
        <v>544000</v>
      </c>
      <c r="C17" s="31" t="s">
        <v>1039</v>
      </c>
      <c r="D17" s="31" t="s">
        <v>1043</v>
      </c>
      <c r="E17" s="31" t="s">
        <v>575</v>
      </c>
      <c r="F17" s="86">
        <v>180000</v>
      </c>
      <c r="G17" s="32">
        <v>25.41</v>
      </c>
      <c r="H17" s="32" t="s">
        <v>334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45209</v>
      </c>
      <c r="B18" s="32">
        <v>544000</v>
      </c>
      <c r="C18" s="31" t="s">
        <v>1039</v>
      </c>
      <c r="D18" s="31" t="s">
        <v>1044</v>
      </c>
      <c r="E18" s="31" t="s">
        <v>575</v>
      </c>
      <c r="F18" s="86">
        <v>564000</v>
      </c>
      <c r="G18" s="32">
        <v>25.45</v>
      </c>
      <c r="H18" s="32" t="s">
        <v>334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45209</v>
      </c>
      <c r="B19" s="32">
        <v>544000</v>
      </c>
      <c r="C19" s="31" t="s">
        <v>1039</v>
      </c>
      <c r="D19" s="31" t="s">
        <v>1045</v>
      </c>
      <c r="E19" s="31" t="s">
        <v>575</v>
      </c>
      <c r="F19" s="86">
        <v>120000</v>
      </c>
      <c r="G19" s="32">
        <v>25.03</v>
      </c>
      <c r="H19" s="32" t="s">
        <v>334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45209</v>
      </c>
      <c r="B20" s="32">
        <v>544000</v>
      </c>
      <c r="C20" s="31" t="s">
        <v>1039</v>
      </c>
      <c r="D20" s="31" t="s">
        <v>1046</v>
      </c>
      <c r="E20" s="31" t="s">
        <v>575</v>
      </c>
      <c r="F20" s="86">
        <v>144000</v>
      </c>
      <c r="G20" s="32">
        <v>25.31</v>
      </c>
      <c r="H20" s="32" t="s">
        <v>334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45209</v>
      </c>
      <c r="B21" s="32">
        <v>540681</v>
      </c>
      <c r="C21" s="31" t="s">
        <v>1047</v>
      </c>
      <c r="D21" s="31" t="s">
        <v>1048</v>
      </c>
      <c r="E21" s="31" t="s">
        <v>575</v>
      </c>
      <c r="F21" s="86">
        <v>40000</v>
      </c>
      <c r="G21" s="32">
        <v>29.13</v>
      </c>
      <c r="H21" s="32" t="s">
        <v>334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45209</v>
      </c>
      <c r="B22" s="32">
        <v>540681</v>
      </c>
      <c r="C22" s="31" t="s">
        <v>1047</v>
      </c>
      <c r="D22" s="31" t="s">
        <v>1049</v>
      </c>
      <c r="E22" s="31" t="s">
        <v>576</v>
      </c>
      <c r="F22" s="86">
        <v>70000</v>
      </c>
      <c r="G22" s="32">
        <v>29</v>
      </c>
      <c r="H22" s="32" t="s">
        <v>334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45209</v>
      </c>
      <c r="B23" s="32">
        <v>540681</v>
      </c>
      <c r="C23" s="31" t="s">
        <v>1047</v>
      </c>
      <c r="D23" s="31" t="s">
        <v>953</v>
      </c>
      <c r="E23" s="31" t="s">
        <v>576</v>
      </c>
      <c r="F23" s="86">
        <v>70000</v>
      </c>
      <c r="G23" s="32">
        <v>29</v>
      </c>
      <c r="H23" s="32" t="s">
        <v>334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45209</v>
      </c>
      <c r="B24" s="32">
        <v>540681</v>
      </c>
      <c r="C24" s="31" t="s">
        <v>1047</v>
      </c>
      <c r="D24" s="31" t="s">
        <v>953</v>
      </c>
      <c r="E24" s="31" t="s">
        <v>575</v>
      </c>
      <c r="F24" s="86">
        <v>70000</v>
      </c>
      <c r="G24" s="32">
        <v>29</v>
      </c>
      <c r="H24" s="32" t="s">
        <v>334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45209</v>
      </c>
      <c r="B25" s="32">
        <v>543378</v>
      </c>
      <c r="C25" s="31" t="s">
        <v>1050</v>
      </c>
      <c r="D25" s="31" t="s">
        <v>1051</v>
      </c>
      <c r="E25" s="31" t="s">
        <v>576</v>
      </c>
      <c r="F25" s="86">
        <v>25500</v>
      </c>
      <c r="G25" s="32">
        <v>600.01</v>
      </c>
      <c r="H25" s="32" t="s">
        <v>334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45209</v>
      </c>
      <c r="B26" s="32">
        <v>511611</v>
      </c>
      <c r="C26" s="31" t="s">
        <v>1052</v>
      </c>
      <c r="D26" s="31" t="s">
        <v>1053</v>
      </c>
      <c r="E26" s="31" t="s">
        <v>575</v>
      </c>
      <c r="F26" s="86">
        <v>110522</v>
      </c>
      <c r="G26" s="32">
        <v>6.05</v>
      </c>
      <c r="H26" s="32" t="s">
        <v>334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45209</v>
      </c>
      <c r="B27" s="32">
        <v>511611</v>
      </c>
      <c r="C27" s="31" t="s">
        <v>1052</v>
      </c>
      <c r="D27" s="31" t="s">
        <v>1053</v>
      </c>
      <c r="E27" s="31" t="s">
        <v>576</v>
      </c>
      <c r="F27" s="86">
        <v>60522</v>
      </c>
      <c r="G27" s="32">
        <v>5.99</v>
      </c>
      <c r="H27" s="32" t="s">
        <v>334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45209</v>
      </c>
      <c r="B28" s="32">
        <v>517477</v>
      </c>
      <c r="C28" s="31" t="s">
        <v>1054</v>
      </c>
      <c r="D28" s="31" t="s">
        <v>1055</v>
      </c>
      <c r="E28" s="31" t="s">
        <v>576</v>
      </c>
      <c r="F28" s="86">
        <v>21850</v>
      </c>
      <c r="G28" s="32">
        <v>226.66</v>
      </c>
      <c r="H28" s="32" t="s">
        <v>334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45209</v>
      </c>
      <c r="B29" s="32">
        <v>543372</v>
      </c>
      <c r="C29" s="31" t="s">
        <v>1056</v>
      </c>
      <c r="D29" s="31" t="s">
        <v>1057</v>
      </c>
      <c r="E29" s="31" t="s">
        <v>576</v>
      </c>
      <c r="F29" s="86">
        <v>10000</v>
      </c>
      <c r="G29" s="32">
        <v>199.2</v>
      </c>
      <c r="H29" s="32" t="s">
        <v>334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45209</v>
      </c>
      <c r="B30" s="32">
        <v>543372</v>
      </c>
      <c r="C30" s="31" t="s">
        <v>1056</v>
      </c>
      <c r="D30" s="31" t="s">
        <v>1058</v>
      </c>
      <c r="E30" s="31" t="s">
        <v>575</v>
      </c>
      <c r="F30" s="86">
        <v>10000</v>
      </c>
      <c r="G30" s="32">
        <v>199.8</v>
      </c>
      <c r="H30" s="32" t="s">
        <v>334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45209</v>
      </c>
      <c r="B31" s="32">
        <v>514386</v>
      </c>
      <c r="C31" s="31" t="s">
        <v>1059</v>
      </c>
      <c r="D31" s="31" t="s">
        <v>1060</v>
      </c>
      <c r="E31" s="31" t="s">
        <v>575</v>
      </c>
      <c r="F31" s="86">
        <v>111111</v>
      </c>
      <c r="G31" s="32">
        <v>3.7</v>
      </c>
      <c r="H31" s="32" t="s">
        <v>334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45209</v>
      </c>
      <c r="B32" s="32">
        <v>526967</v>
      </c>
      <c r="C32" s="31" t="s">
        <v>1061</v>
      </c>
      <c r="D32" s="31" t="s">
        <v>1062</v>
      </c>
      <c r="E32" s="31" t="s">
        <v>576</v>
      </c>
      <c r="F32" s="86">
        <v>73848</v>
      </c>
      <c r="G32" s="32">
        <v>7.11</v>
      </c>
      <c r="H32" s="32" t="s">
        <v>334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45209</v>
      </c>
      <c r="B33" s="32">
        <v>526967</v>
      </c>
      <c r="C33" s="31" t="s">
        <v>1061</v>
      </c>
      <c r="D33" s="31" t="s">
        <v>966</v>
      </c>
      <c r="E33" s="31" t="s">
        <v>575</v>
      </c>
      <c r="F33" s="86">
        <v>81620</v>
      </c>
      <c r="G33" s="32">
        <v>7.11</v>
      </c>
      <c r="H33" s="32" t="s">
        <v>334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45209</v>
      </c>
      <c r="B34" s="32">
        <v>540134</v>
      </c>
      <c r="C34" s="31" t="s">
        <v>1063</v>
      </c>
      <c r="D34" s="31" t="s">
        <v>1064</v>
      </c>
      <c r="E34" s="31" t="s">
        <v>576</v>
      </c>
      <c r="F34" s="86">
        <v>60000</v>
      </c>
      <c r="G34" s="32">
        <v>3.5</v>
      </c>
      <c r="H34" s="32" t="s">
        <v>334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45209</v>
      </c>
      <c r="B35" s="32">
        <v>541983</v>
      </c>
      <c r="C35" s="31" t="s">
        <v>920</v>
      </c>
      <c r="D35" s="31" t="s">
        <v>1065</v>
      </c>
      <c r="E35" s="31" t="s">
        <v>575</v>
      </c>
      <c r="F35" s="86">
        <v>74000</v>
      </c>
      <c r="G35" s="32">
        <v>26.42</v>
      </c>
      <c r="H35" s="32" t="s">
        <v>334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45209</v>
      </c>
      <c r="B36" s="32">
        <v>541983</v>
      </c>
      <c r="C36" s="31" t="s">
        <v>920</v>
      </c>
      <c r="D36" s="31" t="s">
        <v>1066</v>
      </c>
      <c r="E36" s="31" t="s">
        <v>575</v>
      </c>
      <c r="F36" s="86">
        <v>60000</v>
      </c>
      <c r="G36" s="32">
        <v>28.8</v>
      </c>
      <c r="H36" s="32" t="s">
        <v>334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45209</v>
      </c>
      <c r="B37" s="32">
        <v>507759</v>
      </c>
      <c r="C37" s="31" t="s">
        <v>963</v>
      </c>
      <c r="D37" s="31" t="s">
        <v>983</v>
      </c>
      <c r="E37" s="31" t="s">
        <v>575</v>
      </c>
      <c r="F37" s="86">
        <v>1404</v>
      </c>
      <c r="G37" s="32">
        <v>34.26</v>
      </c>
      <c r="H37" s="32" t="s">
        <v>334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45209</v>
      </c>
      <c r="B38" s="32">
        <v>507759</v>
      </c>
      <c r="C38" s="31" t="s">
        <v>963</v>
      </c>
      <c r="D38" s="31" t="s">
        <v>983</v>
      </c>
      <c r="E38" s="31" t="s">
        <v>576</v>
      </c>
      <c r="F38" s="86">
        <v>44903</v>
      </c>
      <c r="G38" s="32">
        <v>33.450000000000003</v>
      </c>
      <c r="H38" s="32" t="s">
        <v>334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45209</v>
      </c>
      <c r="B39" s="32">
        <v>513721</v>
      </c>
      <c r="C39" s="31" t="s">
        <v>1067</v>
      </c>
      <c r="D39" s="31" t="s">
        <v>1068</v>
      </c>
      <c r="E39" s="31" t="s">
        <v>575</v>
      </c>
      <c r="F39" s="86">
        <v>25970</v>
      </c>
      <c r="G39" s="32">
        <v>15.54</v>
      </c>
      <c r="H39" s="32" t="s">
        <v>334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45209</v>
      </c>
      <c r="B40" s="32">
        <v>526143</v>
      </c>
      <c r="C40" s="31" t="s">
        <v>1069</v>
      </c>
      <c r="D40" s="31" t="s">
        <v>1070</v>
      </c>
      <c r="E40" s="31" t="s">
        <v>576</v>
      </c>
      <c r="F40" s="86">
        <v>65462</v>
      </c>
      <c r="G40" s="32">
        <v>17.25</v>
      </c>
      <c r="H40" s="32" t="s">
        <v>334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45209</v>
      </c>
      <c r="B41" s="32">
        <v>543282</v>
      </c>
      <c r="C41" s="31" t="s">
        <v>1071</v>
      </c>
      <c r="D41" s="31" t="s">
        <v>1072</v>
      </c>
      <c r="E41" s="31" t="s">
        <v>575</v>
      </c>
      <c r="F41" s="86">
        <v>2400</v>
      </c>
      <c r="G41" s="32">
        <v>370</v>
      </c>
      <c r="H41" s="32" t="s">
        <v>334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45209</v>
      </c>
      <c r="B42" s="32">
        <v>543282</v>
      </c>
      <c r="C42" s="31" t="s">
        <v>1071</v>
      </c>
      <c r="D42" s="31" t="s">
        <v>1073</v>
      </c>
      <c r="E42" s="31" t="s">
        <v>576</v>
      </c>
      <c r="F42" s="86">
        <v>2400</v>
      </c>
      <c r="G42" s="32">
        <v>370</v>
      </c>
      <c r="H42" s="32" t="s">
        <v>334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45209</v>
      </c>
      <c r="B43" s="32">
        <v>543997</v>
      </c>
      <c r="C43" s="31" t="s">
        <v>1074</v>
      </c>
      <c r="D43" s="31" t="s">
        <v>1075</v>
      </c>
      <c r="E43" s="31" t="s">
        <v>575</v>
      </c>
      <c r="F43" s="86">
        <v>73200</v>
      </c>
      <c r="G43" s="32">
        <v>234.57</v>
      </c>
      <c r="H43" s="32" t="s">
        <v>334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45209</v>
      </c>
      <c r="B44" s="32">
        <v>543997</v>
      </c>
      <c r="C44" s="31" t="s">
        <v>1074</v>
      </c>
      <c r="D44" s="31" t="s">
        <v>1076</v>
      </c>
      <c r="E44" s="31" t="s">
        <v>576</v>
      </c>
      <c r="F44" s="86">
        <v>73800</v>
      </c>
      <c r="G44" s="32">
        <v>234.55</v>
      </c>
      <c r="H44" s="32" t="s">
        <v>334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45209</v>
      </c>
      <c r="B45" s="32">
        <v>543997</v>
      </c>
      <c r="C45" s="31" t="s">
        <v>1074</v>
      </c>
      <c r="D45" s="31" t="s">
        <v>1076</v>
      </c>
      <c r="E45" s="31" t="s">
        <v>575</v>
      </c>
      <c r="F45" s="86">
        <v>44400</v>
      </c>
      <c r="G45" s="32">
        <v>248.02</v>
      </c>
      <c r="H45" s="32" t="s">
        <v>334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45209</v>
      </c>
      <c r="B46" s="32">
        <v>540727</v>
      </c>
      <c r="C46" s="31" t="s">
        <v>984</v>
      </c>
      <c r="D46" s="31" t="s">
        <v>1077</v>
      </c>
      <c r="E46" s="31" t="s">
        <v>576</v>
      </c>
      <c r="F46" s="86">
        <v>51420</v>
      </c>
      <c r="G46" s="32">
        <v>30.74</v>
      </c>
      <c r="H46" s="32" t="s">
        <v>334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45209</v>
      </c>
      <c r="B47" s="32">
        <v>541601</v>
      </c>
      <c r="C47" s="31" t="s">
        <v>1078</v>
      </c>
      <c r="D47" s="31" t="s">
        <v>1079</v>
      </c>
      <c r="E47" s="31" t="s">
        <v>575</v>
      </c>
      <c r="F47" s="86">
        <v>4150000</v>
      </c>
      <c r="G47" s="32">
        <v>11.93</v>
      </c>
      <c r="H47" s="32" t="s">
        <v>334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45209</v>
      </c>
      <c r="B48" s="32">
        <v>531233</v>
      </c>
      <c r="C48" s="31" t="s">
        <v>1080</v>
      </c>
      <c r="D48" s="31" t="s">
        <v>1081</v>
      </c>
      <c r="E48" s="31" t="s">
        <v>576</v>
      </c>
      <c r="F48" s="86">
        <v>220021</v>
      </c>
      <c r="G48" s="32">
        <v>24.09</v>
      </c>
      <c r="H48" s="32" t="s">
        <v>334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45209</v>
      </c>
      <c r="B49" s="32">
        <v>531233</v>
      </c>
      <c r="C49" s="31" t="s">
        <v>1080</v>
      </c>
      <c r="D49" s="31" t="s">
        <v>1082</v>
      </c>
      <c r="E49" s="31" t="s">
        <v>576</v>
      </c>
      <c r="F49" s="86">
        <v>220062</v>
      </c>
      <c r="G49" s="32">
        <v>24.21</v>
      </c>
      <c r="H49" s="32" t="s">
        <v>334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45209</v>
      </c>
      <c r="B50" s="32">
        <v>531233</v>
      </c>
      <c r="C50" s="31" t="s">
        <v>1080</v>
      </c>
      <c r="D50" s="31" t="s">
        <v>1081</v>
      </c>
      <c r="E50" s="31" t="s">
        <v>575</v>
      </c>
      <c r="F50" s="86">
        <v>220021</v>
      </c>
      <c r="G50" s="32">
        <v>24.14</v>
      </c>
      <c r="H50" s="32" t="s">
        <v>334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45209</v>
      </c>
      <c r="B51" s="32">
        <v>531233</v>
      </c>
      <c r="C51" s="31" t="s">
        <v>1080</v>
      </c>
      <c r="D51" s="31" t="s">
        <v>1082</v>
      </c>
      <c r="E51" s="31" t="s">
        <v>575</v>
      </c>
      <c r="F51" s="86">
        <v>220062</v>
      </c>
      <c r="G51" s="32">
        <v>23.99</v>
      </c>
      <c r="H51" s="32" t="s">
        <v>334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45209</v>
      </c>
      <c r="B52" s="32">
        <v>541634</v>
      </c>
      <c r="C52" s="31" t="s">
        <v>1083</v>
      </c>
      <c r="D52" s="31" t="s">
        <v>1084</v>
      </c>
      <c r="E52" s="31" t="s">
        <v>575</v>
      </c>
      <c r="F52" s="86">
        <v>100000</v>
      </c>
      <c r="G52" s="32">
        <v>51.97</v>
      </c>
      <c r="H52" s="32" t="s">
        <v>334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45209</v>
      </c>
      <c r="B53" s="32">
        <v>530617</v>
      </c>
      <c r="C53" s="31" t="s">
        <v>1085</v>
      </c>
      <c r="D53" s="31" t="s">
        <v>1086</v>
      </c>
      <c r="E53" s="31" t="s">
        <v>575</v>
      </c>
      <c r="F53" s="86">
        <v>37563</v>
      </c>
      <c r="G53" s="32">
        <v>50.8</v>
      </c>
      <c r="H53" s="32" t="s">
        <v>334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45209</v>
      </c>
      <c r="B54" s="32">
        <v>540147</v>
      </c>
      <c r="C54" s="31" t="s">
        <v>1087</v>
      </c>
      <c r="D54" s="31" t="s">
        <v>1088</v>
      </c>
      <c r="E54" s="31" t="s">
        <v>576</v>
      </c>
      <c r="F54" s="86">
        <v>62944</v>
      </c>
      <c r="G54" s="32">
        <v>38.35</v>
      </c>
      <c r="H54" s="32" t="s">
        <v>334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45209</v>
      </c>
      <c r="B55" s="32">
        <v>540147</v>
      </c>
      <c r="C55" s="31" t="s">
        <v>1087</v>
      </c>
      <c r="D55" s="31" t="s">
        <v>1088</v>
      </c>
      <c r="E55" s="31" t="s">
        <v>575</v>
      </c>
      <c r="F55" s="86">
        <v>5237</v>
      </c>
      <c r="G55" s="32">
        <v>38.049999999999997</v>
      </c>
      <c r="H55" s="32" t="s">
        <v>334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45209</v>
      </c>
      <c r="B56" s="32">
        <v>543244</v>
      </c>
      <c r="C56" s="31" t="s">
        <v>1089</v>
      </c>
      <c r="D56" s="31" t="s">
        <v>1090</v>
      </c>
      <c r="E56" s="31" t="s">
        <v>575</v>
      </c>
      <c r="F56" s="86">
        <v>16000</v>
      </c>
      <c r="G56" s="32">
        <v>77.98</v>
      </c>
      <c r="H56" s="32" t="s">
        <v>334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45209</v>
      </c>
      <c r="B57" s="32">
        <v>542034</v>
      </c>
      <c r="C57" s="31" t="s">
        <v>1091</v>
      </c>
      <c r="D57" s="31" t="s">
        <v>983</v>
      </c>
      <c r="E57" s="31" t="s">
        <v>576</v>
      </c>
      <c r="F57" s="86">
        <v>28924</v>
      </c>
      <c r="G57" s="32">
        <v>19.52</v>
      </c>
      <c r="H57" s="32" t="s">
        <v>334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45209</v>
      </c>
      <c r="B58" s="32">
        <v>542034</v>
      </c>
      <c r="C58" s="31" t="s">
        <v>1091</v>
      </c>
      <c r="D58" s="31" t="s">
        <v>983</v>
      </c>
      <c r="E58" s="31" t="s">
        <v>575</v>
      </c>
      <c r="F58" s="86">
        <v>55535</v>
      </c>
      <c r="G58" s="32">
        <v>19.52</v>
      </c>
      <c r="H58" s="32" t="s">
        <v>334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45209</v>
      </c>
      <c r="B59" s="32">
        <v>543461</v>
      </c>
      <c r="C59" s="31" t="s">
        <v>1092</v>
      </c>
      <c r="D59" s="31" t="s">
        <v>1093</v>
      </c>
      <c r="E59" s="31" t="s">
        <v>575</v>
      </c>
      <c r="F59" s="86">
        <v>80000</v>
      </c>
      <c r="G59" s="32">
        <v>14.86</v>
      </c>
      <c r="H59" s="32" t="s">
        <v>334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45209</v>
      </c>
      <c r="B60" s="32">
        <v>512257</v>
      </c>
      <c r="C60" s="31" t="s">
        <v>985</v>
      </c>
      <c r="D60" s="31" t="s">
        <v>986</v>
      </c>
      <c r="E60" s="31" t="s">
        <v>576</v>
      </c>
      <c r="F60" s="86">
        <v>653000</v>
      </c>
      <c r="G60" s="32">
        <v>4.3099999999999996</v>
      </c>
      <c r="H60" s="32" t="s">
        <v>334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45209</v>
      </c>
      <c r="B61" s="32">
        <v>543799</v>
      </c>
      <c r="C61" s="31" t="s">
        <v>965</v>
      </c>
      <c r="D61" s="31" t="s">
        <v>1094</v>
      </c>
      <c r="E61" s="31" t="s">
        <v>575</v>
      </c>
      <c r="F61" s="86">
        <v>51000</v>
      </c>
      <c r="G61" s="32">
        <v>51.09</v>
      </c>
      <c r="H61" s="32" t="s">
        <v>334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45209</v>
      </c>
      <c r="B62" s="32">
        <v>543799</v>
      </c>
      <c r="C62" s="31" t="s">
        <v>965</v>
      </c>
      <c r="D62" s="31" t="s">
        <v>1095</v>
      </c>
      <c r="E62" s="31" t="s">
        <v>575</v>
      </c>
      <c r="F62" s="86">
        <v>42000</v>
      </c>
      <c r="G62" s="32">
        <v>51.09</v>
      </c>
      <c r="H62" s="32" t="s">
        <v>334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45209</v>
      </c>
      <c r="B63" s="32">
        <v>543799</v>
      </c>
      <c r="C63" s="31" t="s">
        <v>965</v>
      </c>
      <c r="D63" s="31" t="s">
        <v>966</v>
      </c>
      <c r="E63" s="31" t="s">
        <v>575</v>
      </c>
      <c r="F63" s="86">
        <v>162000</v>
      </c>
      <c r="G63" s="32">
        <v>51.09</v>
      </c>
      <c r="H63" s="32" t="s">
        <v>334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45209</v>
      </c>
      <c r="B64" s="32">
        <v>543799</v>
      </c>
      <c r="C64" s="31" t="s">
        <v>965</v>
      </c>
      <c r="D64" s="31" t="s">
        <v>1096</v>
      </c>
      <c r="E64" s="31" t="s">
        <v>576</v>
      </c>
      <c r="F64" s="86">
        <v>57000</v>
      </c>
      <c r="G64" s="32">
        <v>51.09</v>
      </c>
      <c r="H64" s="32" t="s">
        <v>334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45209</v>
      </c>
      <c r="B65" s="32">
        <v>539310</v>
      </c>
      <c r="C65" s="31" t="s">
        <v>1097</v>
      </c>
      <c r="D65" s="31" t="s">
        <v>1019</v>
      </c>
      <c r="E65" s="31" t="s">
        <v>576</v>
      </c>
      <c r="F65" s="86">
        <v>200002</v>
      </c>
      <c r="G65" s="32">
        <v>78.849999999999994</v>
      </c>
      <c r="H65" s="32" t="s">
        <v>334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45209</v>
      </c>
      <c r="B66" s="32">
        <v>539310</v>
      </c>
      <c r="C66" s="31" t="s">
        <v>1097</v>
      </c>
      <c r="D66" s="31" t="s">
        <v>1019</v>
      </c>
      <c r="E66" s="31" t="s">
        <v>575</v>
      </c>
      <c r="F66" s="86">
        <v>200002</v>
      </c>
      <c r="G66" s="32">
        <v>78.959999999999994</v>
      </c>
      <c r="H66" s="32" t="s">
        <v>334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45209</v>
      </c>
      <c r="B67" s="32">
        <v>539310</v>
      </c>
      <c r="C67" s="31" t="s">
        <v>1097</v>
      </c>
      <c r="D67" s="31" t="s">
        <v>1098</v>
      </c>
      <c r="E67" s="31" t="s">
        <v>576</v>
      </c>
      <c r="F67" s="86">
        <v>221550</v>
      </c>
      <c r="G67" s="32">
        <v>78.84</v>
      </c>
      <c r="H67" s="32" t="s">
        <v>334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45209</v>
      </c>
      <c r="B68" s="32">
        <v>539310</v>
      </c>
      <c r="C68" s="31" t="s">
        <v>1097</v>
      </c>
      <c r="D68" s="31" t="s">
        <v>1099</v>
      </c>
      <c r="E68" s="31" t="s">
        <v>575</v>
      </c>
      <c r="F68" s="86">
        <v>175000</v>
      </c>
      <c r="G68" s="32">
        <v>78.849999999999994</v>
      </c>
      <c r="H68" s="32" t="s">
        <v>334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45209</v>
      </c>
      <c r="B69" s="32">
        <v>542765</v>
      </c>
      <c r="C69" s="31" t="s">
        <v>1100</v>
      </c>
      <c r="D69" s="31" t="s">
        <v>1101</v>
      </c>
      <c r="E69" s="31" t="s">
        <v>575</v>
      </c>
      <c r="F69" s="86">
        <v>2000</v>
      </c>
      <c r="G69" s="32">
        <v>248.5</v>
      </c>
      <c r="H69" s="32" t="s">
        <v>334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45209</v>
      </c>
      <c r="B70" s="32" t="s">
        <v>1102</v>
      </c>
      <c r="C70" s="31" t="s">
        <v>1103</v>
      </c>
      <c r="D70" s="31" t="s">
        <v>577</v>
      </c>
      <c r="E70" s="31" t="s">
        <v>575</v>
      </c>
      <c r="F70" s="86">
        <v>345264</v>
      </c>
      <c r="G70" s="32">
        <v>419.24</v>
      </c>
      <c r="H70" s="32" t="s">
        <v>865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45209</v>
      </c>
      <c r="B71" s="32" t="s">
        <v>1104</v>
      </c>
      <c r="C71" s="31" t="s">
        <v>1105</v>
      </c>
      <c r="D71" s="31" t="s">
        <v>577</v>
      </c>
      <c r="E71" s="31" t="s">
        <v>575</v>
      </c>
      <c r="F71" s="86">
        <v>558303</v>
      </c>
      <c r="G71" s="32">
        <v>77.22</v>
      </c>
      <c r="H71" s="32" t="s">
        <v>865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45209</v>
      </c>
      <c r="B72" s="32" t="s">
        <v>1106</v>
      </c>
      <c r="C72" s="31" t="s">
        <v>1107</v>
      </c>
      <c r="D72" s="31" t="s">
        <v>577</v>
      </c>
      <c r="E72" s="31" t="s">
        <v>575</v>
      </c>
      <c r="F72" s="86">
        <v>34202</v>
      </c>
      <c r="G72" s="32">
        <v>1146.48</v>
      </c>
      <c r="H72" s="32" t="s">
        <v>865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45209</v>
      </c>
      <c r="B73" s="32" t="s">
        <v>901</v>
      </c>
      <c r="C73" s="31" t="s">
        <v>902</v>
      </c>
      <c r="D73" s="31" t="s">
        <v>900</v>
      </c>
      <c r="E73" s="31" t="s">
        <v>575</v>
      </c>
      <c r="F73" s="86">
        <v>286179</v>
      </c>
      <c r="G73" s="32">
        <v>217.3</v>
      </c>
      <c r="H73" s="32" t="s">
        <v>865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45209</v>
      </c>
      <c r="B74" s="32" t="s">
        <v>1108</v>
      </c>
      <c r="C74" s="31" t="s">
        <v>1109</v>
      </c>
      <c r="D74" s="31" t="s">
        <v>1110</v>
      </c>
      <c r="E74" s="31" t="s">
        <v>575</v>
      </c>
      <c r="F74" s="86">
        <v>111362</v>
      </c>
      <c r="G74" s="32">
        <v>719.37</v>
      </c>
      <c r="H74" s="32" t="s">
        <v>865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45209</v>
      </c>
      <c r="B75" s="32" t="s">
        <v>1108</v>
      </c>
      <c r="C75" s="31" t="s">
        <v>1109</v>
      </c>
      <c r="D75" s="31" t="s">
        <v>577</v>
      </c>
      <c r="E75" s="31" t="s">
        <v>575</v>
      </c>
      <c r="F75" s="86">
        <v>173934</v>
      </c>
      <c r="G75" s="32">
        <v>739.07</v>
      </c>
      <c r="H75" s="32" t="s">
        <v>865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45209</v>
      </c>
      <c r="B76" s="32" t="s">
        <v>1111</v>
      </c>
      <c r="C76" s="31" t="s">
        <v>1112</v>
      </c>
      <c r="D76" s="31" t="s">
        <v>577</v>
      </c>
      <c r="E76" s="31" t="s">
        <v>575</v>
      </c>
      <c r="F76" s="86">
        <v>2006163</v>
      </c>
      <c r="G76" s="32">
        <v>352.33</v>
      </c>
      <c r="H76" s="32" t="s">
        <v>865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45209</v>
      </c>
      <c r="B77" s="32" t="s">
        <v>424</v>
      </c>
      <c r="C77" s="31" t="s">
        <v>989</v>
      </c>
      <c r="D77" s="31" t="s">
        <v>577</v>
      </c>
      <c r="E77" s="31" t="s">
        <v>575</v>
      </c>
      <c r="F77" s="86">
        <v>16509513</v>
      </c>
      <c r="G77" s="32">
        <v>21.47</v>
      </c>
      <c r="H77" s="32" t="s">
        <v>865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45209</v>
      </c>
      <c r="B78" s="32" t="s">
        <v>1113</v>
      </c>
      <c r="C78" s="31" t="s">
        <v>1114</v>
      </c>
      <c r="D78" s="31" t="s">
        <v>898</v>
      </c>
      <c r="E78" s="31" t="s">
        <v>575</v>
      </c>
      <c r="F78" s="86">
        <v>600322</v>
      </c>
      <c r="G78" s="32">
        <v>9.4499999999999993</v>
      </c>
      <c r="H78" s="32" t="s">
        <v>865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45209</v>
      </c>
      <c r="B79" s="32" t="s">
        <v>1115</v>
      </c>
      <c r="C79" s="31" t="s">
        <v>1116</v>
      </c>
      <c r="D79" s="31" t="s">
        <v>1117</v>
      </c>
      <c r="E79" s="31" t="s">
        <v>575</v>
      </c>
      <c r="F79" s="86">
        <v>199200</v>
      </c>
      <c r="G79" s="32">
        <v>122</v>
      </c>
      <c r="H79" s="32" t="s">
        <v>865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45209</v>
      </c>
      <c r="B80" s="32" t="s">
        <v>1115</v>
      </c>
      <c r="C80" s="31" t="s">
        <v>1116</v>
      </c>
      <c r="D80" s="31" t="s">
        <v>898</v>
      </c>
      <c r="E80" s="31" t="s">
        <v>575</v>
      </c>
      <c r="F80" s="86">
        <v>32400</v>
      </c>
      <c r="G80" s="32">
        <v>121.56</v>
      </c>
      <c r="H80" s="32" t="s">
        <v>865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45209</v>
      </c>
      <c r="B81" s="32" t="s">
        <v>1118</v>
      </c>
      <c r="C81" s="31" t="s">
        <v>1119</v>
      </c>
      <c r="D81" s="31" t="s">
        <v>577</v>
      </c>
      <c r="E81" s="31" t="s">
        <v>575</v>
      </c>
      <c r="F81" s="86">
        <v>32124</v>
      </c>
      <c r="G81" s="32">
        <v>1198.6199999999999</v>
      </c>
      <c r="H81" s="32" t="s">
        <v>865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45209</v>
      </c>
      <c r="B82" s="32" t="s">
        <v>1120</v>
      </c>
      <c r="C82" s="31" t="s">
        <v>1121</v>
      </c>
      <c r="D82" s="31" t="s">
        <v>1122</v>
      </c>
      <c r="E82" s="31" t="s">
        <v>575</v>
      </c>
      <c r="F82" s="86">
        <v>316709</v>
      </c>
      <c r="G82" s="32">
        <v>16.399999999999999</v>
      </c>
      <c r="H82" s="32" t="s">
        <v>865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45209</v>
      </c>
      <c r="B83" s="32" t="s">
        <v>1123</v>
      </c>
      <c r="C83" s="31" t="s">
        <v>1124</v>
      </c>
      <c r="D83" s="31" t="s">
        <v>577</v>
      </c>
      <c r="E83" s="31" t="s">
        <v>575</v>
      </c>
      <c r="F83" s="86">
        <v>230096</v>
      </c>
      <c r="G83" s="32">
        <v>187.69</v>
      </c>
      <c r="H83" s="32" t="s">
        <v>865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45209</v>
      </c>
      <c r="B84" s="32" t="s">
        <v>967</v>
      </c>
      <c r="C84" s="31" t="s">
        <v>968</v>
      </c>
      <c r="D84" s="31" t="s">
        <v>1125</v>
      </c>
      <c r="E84" s="31" t="s">
        <v>575</v>
      </c>
      <c r="F84" s="86">
        <v>551000</v>
      </c>
      <c r="G84" s="32">
        <v>1.1599999999999999</v>
      </c>
      <c r="H84" s="32" t="s">
        <v>865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45209</v>
      </c>
      <c r="B85" s="32" t="s">
        <v>1126</v>
      </c>
      <c r="C85" s="31" t="s">
        <v>1127</v>
      </c>
      <c r="D85" s="31" t="s">
        <v>1128</v>
      </c>
      <c r="E85" s="31" t="s">
        <v>575</v>
      </c>
      <c r="F85" s="86">
        <v>96636</v>
      </c>
      <c r="G85" s="32">
        <v>47.6</v>
      </c>
      <c r="H85" s="32" t="s">
        <v>865</v>
      </c>
      <c r="I85" s="74"/>
      <c r="J85" s="87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45209</v>
      </c>
      <c r="B86" s="32" t="s">
        <v>1129</v>
      </c>
      <c r="C86" s="31" t="s">
        <v>1130</v>
      </c>
      <c r="D86" s="31" t="s">
        <v>900</v>
      </c>
      <c r="E86" s="31" t="s">
        <v>575</v>
      </c>
      <c r="F86" s="86">
        <v>1693727</v>
      </c>
      <c r="G86" s="32">
        <v>44.19</v>
      </c>
      <c r="H86" s="32" t="s">
        <v>865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45209</v>
      </c>
      <c r="B87" s="32" t="s">
        <v>1000</v>
      </c>
      <c r="C87" s="31" t="s">
        <v>1001</v>
      </c>
      <c r="D87" s="31" t="s">
        <v>1002</v>
      </c>
      <c r="E87" s="31" t="s">
        <v>575</v>
      </c>
      <c r="F87" s="86">
        <v>935182</v>
      </c>
      <c r="G87" s="32">
        <v>65.5</v>
      </c>
      <c r="H87" s="32" t="s">
        <v>865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45209</v>
      </c>
      <c r="B88" s="32" t="s">
        <v>951</v>
      </c>
      <c r="C88" s="31" t="s">
        <v>952</v>
      </c>
      <c r="D88" s="31" t="s">
        <v>953</v>
      </c>
      <c r="E88" s="31" t="s">
        <v>575</v>
      </c>
      <c r="F88" s="86">
        <v>109453</v>
      </c>
      <c r="G88" s="32">
        <v>117.8</v>
      </c>
      <c r="H88" s="32" t="s">
        <v>865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45209</v>
      </c>
      <c r="B89" s="32" t="s">
        <v>951</v>
      </c>
      <c r="C89" s="31" t="s">
        <v>952</v>
      </c>
      <c r="D89" s="31" t="s">
        <v>950</v>
      </c>
      <c r="E89" s="31" t="s">
        <v>575</v>
      </c>
      <c r="F89" s="86">
        <v>100450</v>
      </c>
      <c r="G89" s="32">
        <v>117.63</v>
      </c>
      <c r="H89" s="32" t="s">
        <v>865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45209</v>
      </c>
      <c r="B90" s="32" t="s">
        <v>1131</v>
      </c>
      <c r="C90" s="31" t="s">
        <v>1132</v>
      </c>
      <c r="D90" s="31" t="s">
        <v>1133</v>
      </c>
      <c r="E90" s="31" t="s">
        <v>575</v>
      </c>
      <c r="F90" s="86">
        <v>116612</v>
      </c>
      <c r="G90" s="32">
        <v>313.98</v>
      </c>
      <c r="H90" s="32" t="s">
        <v>865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45209</v>
      </c>
      <c r="B91" s="32" t="s">
        <v>1131</v>
      </c>
      <c r="C91" s="31" t="s">
        <v>1132</v>
      </c>
      <c r="D91" s="31" t="s">
        <v>1043</v>
      </c>
      <c r="E91" s="31" t="s">
        <v>575</v>
      </c>
      <c r="F91" s="86">
        <v>171933</v>
      </c>
      <c r="G91" s="32">
        <v>309.77999999999997</v>
      </c>
      <c r="H91" s="32" t="s">
        <v>865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45209</v>
      </c>
      <c r="B92" s="32" t="s">
        <v>1134</v>
      </c>
      <c r="C92" s="31" t="s">
        <v>1135</v>
      </c>
      <c r="D92" s="31" t="s">
        <v>1136</v>
      </c>
      <c r="E92" s="31" t="s">
        <v>575</v>
      </c>
      <c r="F92" s="86">
        <v>1200000</v>
      </c>
      <c r="G92" s="32">
        <v>76.56</v>
      </c>
      <c r="H92" s="32" t="s">
        <v>865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45209</v>
      </c>
      <c r="B93" s="32" t="s">
        <v>1134</v>
      </c>
      <c r="C93" s="31" t="s">
        <v>1135</v>
      </c>
      <c r="D93" s="31" t="s">
        <v>1137</v>
      </c>
      <c r="E93" s="31" t="s">
        <v>575</v>
      </c>
      <c r="F93" s="86">
        <v>788000</v>
      </c>
      <c r="G93" s="32">
        <v>73.59</v>
      </c>
      <c r="H93" s="32" t="s">
        <v>865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45209</v>
      </c>
      <c r="B94" s="32" t="s">
        <v>1102</v>
      </c>
      <c r="C94" s="31" t="s">
        <v>1103</v>
      </c>
      <c r="D94" s="31" t="s">
        <v>577</v>
      </c>
      <c r="E94" s="31" t="s">
        <v>576</v>
      </c>
      <c r="F94" s="86">
        <v>345264</v>
      </c>
      <c r="G94" s="32">
        <v>420.05</v>
      </c>
      <c r="H94" s="32" t="s">
        <v>865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45209</v>
      </c>
      <c r="B95" s="32" t="s">
        <v>1138</v>
      </c>
      <c r="C95" s="31" t="s">
        <v>1139</v>
      </c>
      <c r="D95" s="31" t="s">
        <v>938</v>
      </c>
      <c r="E95" s="31" t="s">
        <v>576</v>
      </c>
      <c r="F95" s="86">
        <v>705861</v>
      </c>
      <c r="G95" s="32">
        <v>21.77</v>
      </c>
      <c r="H95" s="32" t="s">
        <v>865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45209</v>
      </c>
      <c r="B96" s="32" t="s">
        <v>1104</v>
      </c>
      <c r="C96" s="31" t="s">
        <v>1105</v>
      </c>
      <c r="D96" s="31" t="s">
        <v>577</v>
      </c>
      <c r="E96" s="31" t="s">
        <v>576</v>
      </c>
      <c r="F96" s="86">
        <v>558303</v>
      </c>
      <c r="G96" s="32">
        <v>77.290000000000006</v>
      </c>
      <c r="H96" s="32" t="s">
        <v>865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45209</v>
      </c>
      <c r="B97" s="32" t="s">
        <v>987</v>
      </c>
      <c r="C97" s="31" t="s">
        <v>988</v>
      </c>
      <c r="D97" s="31" t="s">
        <v>1140</v>
      </c>
      <c r="E97" s="31" t="s">
        <v>576</v>
      </c>
      <c r="F97" s="86">
        <v>120000</v>
      </c>
      <c r="G97" s="32">
        <v>130</v>
      </c>
      <c r="H97" s="32" t="s">
        <v>865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45209</v>
      </c>
      <c r="B98" s="32" t="s">
        <v>1141</v>
      </c>
      <c r="C98" s="31" t="s">
        <v>1142</v>
      </c>
      <c r="D98" s="31" t="s">
        <v>1143</v>
      </c>
      <c r="E98" s="31" t="s">
        <v>576</v>
      </c>
      <c r="F98" s="86">
        <v>65000</v>
      </c>
      <c r="G98" s="32">
        <v>20.21</v>
      </c>
      <c r="H98" s="32" t="s">
        <v>865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45209</v>
      </c>
      <c r="B99" s="32" t="s">
        <v>1141</v>
      </c>
      <c r="C99" s="31" t="s">
        <v>1142</v>
      </c>
      <c r="D99" s="31" t="s">
        <v>1144</v>
      </c>
      <c r="E99" s="31" t="s">
        <v>576</v>
      </c>
      <c r="F99" s="86">
        <v>70000</v>
      </c>
      <c r="G99" s="32">
        <v>19.25</v>
      </c>
      <c r="H99" s="32" t="s">
        <v>865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45209</v>
      </c>
      <c r="B100" s="32" t="s">
        <v>1106</v>
      </c>
      <c r="C100" s="31" t="s">
        <v>1107</v>
      </c>
      <c r="D100" s="31" t="s">
        <v>577</v>
      </c>
      <c r="E100" s="31" t="s">
        <v>576</v>
      </c>
      <c r="F100" s="86">
        <v>34202</v>
      </c>
      <c r="G100" s="32">
        <v>1147.99</v>
      </c>
      <c r="H100" s="32" t="s">
        <v>865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45209</v>
      </c>
      <c r="B101" s="32" t="s">
        <v>901</v>
      </c>
      <c r="C101" s="31" t="s">
        <v>902</v>
      </c>
      <c r="D101" s="31" t="s">
        <v>900</v>
      </c>
      <c r="E101" s="31" t="s">
        <v>576</v>
      </c>
      <c r="F101" s="86">
        <v>371179</v>
      </c>
      <c r="G101" s="32">
        <v>217.47</v>
      </c>
      <c r="H101" s="32" t="s">
        <v>865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45209</v>
      </c>
      <c r="B102" s="32" t="s">
        <v>1108</v>
      </c>
      <c r="C102" s="31" t="s">
        <v>1109</v>
      </c>
      <c r="D102" s="31" t="s">
        <v>1110</v>
      </c>
      <c r="E102" s="31" t="s">
        <v>576</v>
      </c>
      <c r="F102" s="86">
        <v>111362</v>
      </c>
      <c r="G102" s="32">
        <v>722.98</v>
      </c>
      <c r="H102" s="32" t="s">
        <v>865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45209</v>
      </c>
      <c r="B103" s="32" t="s">
        <v>1108</v>
      </c>
      <c r="C103" s="31" t="s">
        <v>1109</v>
      </c>
      <c r="D103" s="31" t="s">
        <v>577</v>
      </c>
      <c r="E103" s="31" t="s">
        <v>576</v>
      </c>
      <c r="F103" s="86">
        <v>173934</v>
      </c>
      <c r="G103" s="32">
        <v>739.35</v>
      </c>
      <c r="H103" s="32" t="s">
        <v>865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45209</v>
      </c>
      <c r="B104" s="32" t="s">
        <v>1111</v>
      </c>
      <c r="C104" s="31" t="s">
        <v>1112</v>
      </c>
      <c r="D104" s="31" t="s">
        <v>577</v>
      </c>
      <c r="E104" s="31" t="s">
        <v>576</v>
      </c>
      <c r="F104" s="86">
        <v>2006163</v>
      </c>
      <c r="G104" s="32">
        <v>352.23</v>
      </c>
      <c r="H104" s="32" t="s">
        <v>865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45209</v>
      </c>
      <c r="B105" s="32" t="s">
        <v>424</v>
      </c>
      <c r="C105" s="31" t="s">
        <v>989</v>
      </c>
      <c r="D105" s="31" t="s">
        <v>577</v>
      </c>
      <c r="E105" s="31" t="s">
        <v>576</v>
      </c>
      <c r="F105" s="86">
        <v>16509513</v>
      </c>
      <c r="G105" s="32">
        <v>21.5</v>
      </c>
      <c r="H105" s="32" t="s">
        <v>865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45209</v>
      </c>
      <c r="B106" s="32" t="s">
        <v>1113</v>
      </c>
      <c r="C106" s="31" t="s">
        <v>1114</v>
      </c>
      <c r="D106" s="31" t="s">
        <v>898</v>
      </c>
      <c r="E106" s="31" t="s">
        <v>576</v>
      </c>
      <c r="F106" s="86">
        <v>150322</v>
      </c>
      <c r="G106" s="32">
        <v>9.4499999999999993</v>
      </c>
      <c r="H106" s="32" t="s">
        <v>865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45209</v>
      </c>
      <c r="B107" s="32" t="s">
        <v>1118</v>
      </c>
      <c r="C107" s="31" t="s">
        <v>1119</v>
      </c>
      <c r="D107" s="31" t="s">
        <v>577</v>
      </c>
      <c r="E107" s="31" t="s">
        <v>576</v>
      </c>
      <c r="F107" s="86">
        <v>32124</v>
      </c>
      <c r="G107" s="32">
        <v>1200.79</v>
      </c>
      <c r="H107" s="32" t="s">
        <v>865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45209</v>
      </c>
      <c r="B108" s="32" t="s">
        <v>1120</v>
      </c>
      <c r="C108" s="31" t="s">
        <v>1121</v>
      </c>
      <c r="D108" s="31" t="s">
        <v>1122</v>
      </c>
      <c r="E108" s="31" t="s">
        <v>576</v>
      </c>
      <c r="F108" s="86">
        <v>316709</v>
      </c>
      <c r="G108" s="32">
        <v>16.57</v>
      </c>
      <c r="H108" s="32" t="s">
        <v>865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45209</v>
      </c>
      <c r="B109" s="32" t="s">
        <v>1123</v>
      </c>
      <c r="C109" s="31" t="s">
        <v>1124</v>
      </c>
      <c r="D109" s="31" t="s">
        <v>577</v>
      </c>
      <c r="E109" s="31" t="s">
        <v>576</v>
      </c>
      <c r="F109" s="86">
        <v>230096</v>
      </c>
      <c r="G109" s="32">
        <v>187.51</v>
      </c>
      <c r="H109" s="32" t="s">
        <v>865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45209</v>
      </c>
      <c r="B110" s="32" t="s">
        <v>996</v>
      </c>
      <c r="C110" s="31" t="s">
        <v>997</v>
      </c>
      <c r="D110" s="31" t="s">
        <v>1145</v>
      </c>
      <c r="E110" s="31" t="s">
        <v>576</v>
      </c>
      <c r="F110" s="86">
        <v>78544</v>
      </c>
      <c r="G110" s="32">
        <v>384.07</v>
      </c>
      <c r="H110" s="32" t="s">
        <v>865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45209</v>
      </c>
      <c r="B111" s="32" t="s">
        <v>996</v>
      </c>
      <c r="C111" s="31" t="s">
        <v>997</v>
      </c>
      <c r="D111" s="31" t="s">
        <v>1146</v>
      </c>
      <c r="E111" s="31" t="s">
        <v>576</v>
      </c>
      <c r="F111" s="86">
        <v>57400</v>
      </c>
      <c r="G111" s="32">
        <v>384.18</v>
      </c>
      <c r="H111" s="32" t="s">
        <v>865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45209</v>
      </c>
      <c r="B112" s="32" t="s">
        <v>967</v>
      </c>
      <c r="C112" s="31" t="s">
        <v>968</v>
      </c>
      <c r="D112" s="31" t="s">
        <v>1125</v>
      </c>
      <c r="E112" s="31" t="s">
        <v>576</v>
      </c>
      <c r="F112" s="86">
        <v>1130000</v>
      </c>
      <c r="G112" s="32">
        <v>1.1499999999999999</v>
      </c>
      <c r="H112" s="32" t="s">
        <v>865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45209</v>
      </c>
      <c r="B113" s="32" t="s">
        <v>1126</v>
      </c>
      <c r="C113" s="31" t="s">
        <v>1127</v>
      </c>
      <c r="D113" s="31" t="s">
        <v>1128</v>
      </c>
      <c r="E113" s="31" t="s">
        <v>576</v>
      </c>
      <c r="F113" s="86">
        <v>22136</v>
      </c>
      <c r="G113" s="32">
        <v>47.52</v>
      </c>
      <c r="H113" s="32" t="s">
        <v>865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45209</v>
      </c>
      <c r="B114" s="32" t="s">
        <v>1129</v>
      </c>
      <c r="C114" s="31" t="s">
        <v>1130</v>
      </c>
      <c r="D114" s="31" t="s">
        <v>900</v>
      </c>
      <c r="E114" s="31" t="s">
        <v>576</v>
      </c>
      <c r="F114" s="86">
        <v>854302</v>
      </c>
      <c r="G114" s="32">
        <v>44.27</v>
      </c>
      <c r="H114" s="32" t="s">
        <v>865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45209</v>
      </c>
      <c r="B115" s="32" t="s">
        <v>1000</v>
      </c>
      <c r="C115" s="31" t="s">
        <v>1001</v>
      </c>
      <c r="D115" s="31" t="s">
        <v>1002</v>
      </c>
      <c r="E115" s="31" t="s">
        <v>576</v>
      </c>
      <c r="F115" s="86">
        <v>932313</v>
      </c>
      <c r="G115" s="32">
        <v>65.14</v>
      </c>
      <c r="H115" s="32" t="s">
        <v>865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45209</v>
      </c>
      <c r="B116" s="32" t="s">
        <v>951</v>
      </c>
      <c r="C116" s="31" t="s">
        <v>952</v>
      </c>
      <c r="D116" s="31" t="s">
        <v>953</v>
      </c>
      <c r="E116" s="31" t="s">
        <v>576</v>
      </c>
      <c r="F116" s="86">
        <v>109453</v>
      </c>
      <c r="G116" s="32">
        <v>117.42</v>
      </c>
      <c r="H116" s="32" t="s">
        <v>865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45209</v>
      </c>
      <c r="B117" s="32" t="s">
        <v>951</v>
      </c>
      <c r="C117" s="31" t="s">
        <v>952</v>
      </c>
      <c r="D117" s="31" t="s">
        <v>950</v>
      </c>
      <c r="E117" s="31" t="s">
        <v>576</v>
      </c>
      <c r="F117" s="86">
        <v>31450</v>
      </c>
      <c r="G117" s="32">
        <v>117.9</v>
      </c>
      <c r="H117" s="32" t="s">
        <v>865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45209</v>
      </c>
      <c r="B118" s="32" t="s">
        <v>1021</v>
      </c>
      <c r="C118" s="31" t="s">
        <v>1022</v>
      </c>
      <c r="D118" s="31" t="s">
        <v>1147</v>
      </c>
      <c r="E118" s="31" t="s">
        <v>576</v>
      </c>
      <c r="F118" s="86">
        <v>1100000</v>
      </c>
      <c r="G118" s="32">
        <v>2.15</v>
      </c>
      <c r="H118" s="32" t="s">
        <v>865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45209</v>
      </c>
      <c r="B119" s="32" t="s">
        <v>1021</v>
      </c>
      <c r="C119" s="31" t="s">
        <v>1022</v>
      </c>
      <c r="D119" s="31" t="s">
        <v>1023</v>
      </c>
      <c r="E119" s="31" t="s">
        <v>576</v>
      </c>
      <c r="F119" s="86">
        <v>1770263</v>
      </c>
      <c r="G119" s="32">
        <v>1.98</v>
      </c>
      <c r="H119" s="32" t="s">
        <v>865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45209</v>
      </c>
      <c r="B120" s="32" t="s">
        <v>1021</v>
      </c>
      <c r="C120" s="31" t="s">
        <v>1022</v>
      </c>
      <c r="D120" s="31" t="s">
        <v>1148</v>
      </c>
      <c r="E120" s="31" t="s">
        <v>576</v>
      </c>
      <c r="F120" s="86">
        <v>2125108</v>
      </c>
      <c r="G120" s="32">
        <v>1.94</v>
      </c>
      <c r="H120" s="32" t="s">
        <v>865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45209</v>
      </c>
      <c r="B121" s="32" t="s">
        <v>1149</v>
      </c>
      <c r="C121" s="31" t="s">
        <v>1150</v>
      </c>
      <c r="D121" s="31" t="s">
        <v>1151</v>
      </c>
      <c r="E121" s="31" t="s">
        <v>576</v>
      </c>
      <c r="F121" s="86">
        <v>275946</v>
      </c>
      <c r="G121" s="32">
        <v>1234.21</v>
      </c>
      <c r="H121" s="32" t="s">
        <v>865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45209</v>
      </c>
      <c r="B122" s="32" t="s">
        <v>1131</v>
      </c>
      <c r="C122" s="31" t="s">
        <v>1132</v>
      </c>
      <c r="D122" s="31" t="s">
        <v>1133</v>
      </c>
      <c r="E122" s="31" t="s">
        <v>576</v>
      </c>
      <c r="F122" s="86">
        <v>118127</v>
      </c>
      <c r="G122" s="32">
        <v>309.08999999999997</v>
      </c>
      <c r="H122" s="32" t="s">
        <v>865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45209</v>
      </c>
      <c r="B123" s="32" t="s">
        <v>1131</v>
      </c>
      <c r="C123" s="31" t="s">
        <v>1132</v>
      </c>
      <c r="D123" s="31" t="s">
        <v>1043</v>
      </c>
      <c r="E123" s="31" t="s">
        <v>576</v>
      </c>
      <c r="F123" s="86">
        <v>171933</v>
      </c>
      <c r="G123" s="32">
        <v>314.57</v>
      </c>
      <c r="H123" s="32" t="s">
        <v>865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45209</v>
      </c>
      <c r="B124" s="32" t="s">
        <v>1152</v>
      </c>
      <c r="C124" s="31" t="s">
        <v>1153</v>
      </c>
      <c r="D124" s="31" t="s">
        <v>1154</v>
      </c>
      <c r="E124" s="31" t="s">
        <v>576</v>
      </c>
      <c r="F124" s="86">
        <v>1442100</v>
      </c>
      <c r="G124" s="32">
        <v>3.5</v>
      </c>
      <c r="H124" s="32" t="s">
        <v>865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45209</v>
      </c>
      <c r="B125" s="32" t="s">
        <v>1134</v>
      </c>
      <c r="C125" s="31" t="s">
        <v>1135</v>
      </c>
      <c r="D125" s="31" t="s">
        <v>1155</v>
      </c>
      <c r="E125" s="31" t="s">
        <v>576</v>
      </c>
      <c r="F125" s="86">
        <v>370000</v>
      </c>
      <c r="G125" s="32">
        <v>76.650000000000006</v>
      </c>
      <c r="H125" s="32" t="s">
        <v>865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45209</v>
      </c>
      <c r="B126" s="32" t="s">
        <v>1134</v>
      </c>
      <c r="C126" s="31" t="s">
        <v>1135</v>
      </c>
      <c r="D126" s="31" t="s">
        <v>1156</v>
      </c>
      <c r="E126" s="31" t="s">
        <v>576</v>
      </c>
      <c r="F126" s="86">
        <v>172000</v>
      </c>
      <c r="G126" s="32">
        <v>73</v>
      </c>
      <c r="H126" s="32" t="s">
        <v>865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5" customHeight="1">
      <c r="A127" s="85">
        <v>45209</v>
      </c>
      <c r="B127" s="32" t="s">
        <v>1134</v>
      </c>
      <c r="C127" s="31" t="s">
        <v>1135</v>
      </c>
      <c r="D127" s="31" t="s">
        <v>1157</v>
      </c>
      <c r="E127" s="31" t="s">
        <v>576</v>
      </c>
      <c r="F127" s="86">
        <v>174000</v>
      </c>
      <c r="G127" s="32">
        <v>73</v>
      </c>
      <c r="H127" s="32" t="s">
        <v>865</v>
      </c>
    </row>
    <row r="128" spans="1:28" ht="15" customHeight="1">
      <c r="A128" s="85">
        <v>45208</v>
      </c>
      <c r="B128" s="32" t="s">
        <v>991</v>
      </c>
      <c r="C128" s="31" t="s">
        <v>992</v>
      </c>
      <c r="D128" s="31" t="s">
        <v>1013</v>
      </c>
      <c r="E128" s="31" t="s">
        <v>576</v>
      </c>
      <c r="F128" s="86">
        <v>620400</v>
      </c>
      <c r="G128" s="32">
        <v>167</v>
      </c>
      <c r="H128" s="32" t="s">
        <v>865</v>
      </c>
    </row>
    <row r="129" spans="1:8" ht="15" customHeight="1">
      <c r="A129" s="85">
        <v>45208</v>
      </c>
      <c r="B129" s="32" t="s">
        <v>964</v>
      </c>
      <c r="C129" s="31" t="s">
        <v>1014</v>
      </c>
      <c r="D129" s="31" t="s">
        <v>1015</v>
      </c>
      <c r="E129" s="31" t="s">
        <v>576</v>
      </c>
      <c r="F129" s="86">
        <v>12800</v>
      </c>
      <c r="G129" s="32">
        <v>194.51</v>
      </c>
      <c r="H129" s="32" t="s">
        <v>865</v>
      </c>
    </row>
    <row r="130" spans="1:8" ht="15" customHeight="1">
      <c r="A130" s="85">
        <v>45208</v>
      </c>
      <c r="B130" s="32" t="s">
        <v>964</v>
      </c>
      <c r="C130" s="31" t="s">
        <v>1014</v>
      </c>
      <c r="D130" s="31" t="s">
        <v>1016</v>
      </c>
      <c r="E130" s="31" t="s">
        <v>576</v>
      </c>
      <c r="F130" s="86">
        <v>12800</v>
      </c>
      <c r="G130" s="32">
        <v>198.11</v>
      </c>
      <c r="H130" s="32" t="s">
        <v>865</v>
      </c>
    </row>
    <row r="131" spans="1:8" ht="15" customHeight="1">
      <c r="A131" s="85">
        <v>45208</v>
      </c>
      <c r="B131" s="32" t="s">
        <v>993</v>
      </c>
      <c r="C131" s="31" t="s">
        <v>994</v>
      </c>
      <c r="D131" s="31" t="s">
        <v>948</v>
      </c>
      <c r="E131" s="31" t="s">
        <v>576</v>
      </c>
      <c r="F131" s="86">
        <v>234504</v>
      </c>
      <c r="G131" s="32">
        <v>20.170000000000002</v>
      </c>
      <c r="H131" s="32" t="s">
        <v>865</v>
      </c>
    </row>
    <row r="132" spans="1:8" ht="15" customHeight="1">
      <c r="A132" s="85">
        <v>45208</v>
      </c>
      <c r="B132" s="32" t="s">
        <v>993</v>
      </c>
      <c r="C132" s="31" t="s">
        <v>994</v>
      </c>
      <c r="D132" s="31" t="s">
        <v>995</v>
      </c>
      <c r="E132" s="31" t="s">
        <v>576</v>
      </c>
      <c r="F132" s="86">
        <v>61391</v>
      </c>
      <c r="G132" s="32">
        <v>19.73</v>
      </c>
      <c r="H132" s="32" t="s">
        <v>865</v>
      </c>
    </row>
    <row r="133" spans="1:8" ht="15" customHeight="1">
      <c r="A133" s="85">
        <v>45208</v>
      </c>
      <c r="B133" s="32" t="s">
        <v>998</v>
      </c>
      <c r="C133" s="31" t="s">
        <v>999</v>
      </c>
      <c r="D133" s="31" t="s">
        <v>1017</v>
      </c>
      <c r="E133" s="31" t="s">
        <v>576</v>
      </c>
      <c r="F133" s="86">
        <v>91200</v>
      </c>
      <c r="G133" s="32">
        <v>121</v>
      </c>
      <c r="H133" s="32" t="s">
        <v>865</v>
      </c>
    </row>
    <row r="134" spans="1:8" ht="15" customHeight="1">
      <c r="A134" s="85">
        <v>45208</v>
      </c>
      <c r="B134" s="32" t="s">
        <v>967</v>
      </c>
      <c r="C134" s="31" t="s">
        <v>968</v>
      </c>
      <c r="D134" s="31" t="s">
        <v>1018</v>
      </c>
      <c r="E134" s="31" t="s">
        <v>576</v>
      </c>
      <c r="F134" s="86">
        <v>1500000</v>
      </c>
      <c r="G134" s="32">
        <v>1.2</v>
      </c>
      <c r="H134" s="32" t="s">
        <v>865</v>
      </c>
    </row>
    <row r="135" spans="1:8" ht="15" customHeight="1">
      <c r="A135" s="85">
        <v>45208</v>
      </c>
      <c r="B135" s="32" t="s">
        <v>1000</v>
      </c>
      <c r="C135" s="31" t="s">
        <v>1001</v>
      </c>
      <c r="D135" s="31" t="s">
        <v>1019</v>
      </c>
      <c r="E135" s="31" t="s">
        <v>576</v>
      </c>
      <c r="F135" s="86">
        <v>587000</v>
      </c>
      <c r="G135" s="32">
        <v>64.989999999999995</v>
      </c>
      <c r="H135" s="32" t="s">
        <v>865</v>
      </c>
    </row>
    <row r="136" spans="1:8" ht="15" customHeight="1">
      <c r="A136" s="85">
        <v>45208</v>
      </c>
      <c r="B136" s="32" t="s">
        <v>1000</v>
      </c>
      <c r="C136" s="31" t="s">
        <v>1001</v>
      </c>
      <c r="D136" s="31" t="s">
        <v>1003</v>
      </c>
      <c r="E136" s="31" t="s">
        <v>576</v>
      </c>
      <c r="F136" s="86">
        <v>626901</v>
      </c>
      <c r="G136" s="32">
        <v>64.88</v>
      </c>
      <c r="H136" s="32" t="s">
        <v>865</v>
      </c>
    </row>
    <row r="137" spans="1:8" ht="15" customHeight="1">
      <c r="A137" s="85">
        <v>45208</v>
      </c>
      <c r="B137" s="32" t="s">
        <v>1000</v>
      </c>
      <c r="C137" s="31" t="s">
        <v>1001</v>
      </c>
      <c r="D137" s="31" t="s">
        <v>1002</v>
      </c>
      <c r="E137" s="31" t="s">
        <v>576</v>
      </c>
      <c r="F137" s="86">
        <v>920657</v>
      </c>
      <c r="G137" s="32">
        <v>64.61</v>
      </c>
      <c r="H137" s="32" t="s">
        <v>865</v>
      </c>
    </row>
    <row r="138" spans="1:8" ht="15" customHeight="1">
      <c r="A138" s="85">
        <v>45208</v>
      </c>
      <c r="B138" s="32" t="s">
        <v>1000</v>
      </c>
      <c r="C138" s="31" t="s">
        <v>1001</v>
      </c>
      <c r="D138" s="31" t="s">
        <v>1004</v>
      </c>
      <c r="E138" s="31" t="s">
        <v>576</v>
      </c>
      <c r="F138" s="86">
        <v>167180</v>
      </c>
      <c r="G138" s="32">
        <v>66.319999999999993</v>
      </c>
      <c r="H138" s="32" t="s">
        <v>865</v>
      </c>
    </row>
    <row r="139" spans="1:8" ht="15" customHeight="1">
      <c r="A139" s="85">
        <v>45208</v>
      </c>
      <c r="B139" s="32" t="s">
        <v>1000</v>
      </c>
      <c r="C139" s="31" t="s">
        <v>1001</v>
      </c>
      <c r="D139" s="31" t="s">
        <v>1020</v>
      </c>
      <c r="E139" s="31" t="s">
        <v>576</v>
      </c>
      <c r="F139" s="86">
        <v>1010000</v>
      </c>
      <c r="G139" s="32">
        <v>64</v>
      </c>
      <c r="H139" s="32" t="s">
        <v>865</v>
      </c>
    </row>
    <row r="140" spans="1:8" ht="15" customHeight="1">
      <c r="A140" s="85">
        <v>45208</v>
      </c>
      <c r="B140" s="32" t="s">
        <v>1000</v>
      </c>
      <c r="C140" s="31" t="s">
        <v>1001</v>
      </c>
      <c r="D140" s="31" t="s">
        <v>577</v>
      </c>
      <c r="E140" s="31" t="s">
        <v>576</v>
      </c>
      <c r="F140" s="86">
        <v>721086</v>
      </c>
      <c r="G140" s="32">
        <v>65.099999999999994</v>
      </c>
      <c r="H140" s="32" t="s">
        <v>865</v>
      </c>
    </row>
    <row r="141" spans="1:8" ht="15" customHeight="1">
      <c r="A141" s="85">
        <v>45208</v>
      </c>
      <c r="B141" s="32" t="s">
        <v>951</v>
      </c>
      <c r="C141" s="31" t="s">
        <v>952</v>
      </c>
      <c r="D141" s="31" t="s">
        <v>953</v>
      </c>
      <c r="E141" s="31" t="s">
        <v>576</v>
      </c>
      <c r="F141" s="86">
        <v>281501</v>
      </c>
      <c r="G141" s="32">
        <v>116.01</v>
      </c>
      <c r="H141" s="32" t="s">
        <v>865</v>
      </c>
    </row>
    <row r="142" spans="1:8" ht="15" customHeight="1">
      <c r="A142" s="85">
        <v>45208</v>
      </c>
      <c r="B142" s="32" t="s">
        <v>1005</v>
      </c>
      <c r="C142" s="31" t="s">
        <v>1006</v>
      </c>
      <c r="D142" s="31" t="s">
        <v>950</v>
      </c>
      <c r="E142" s="31" t="s">
        <v>576</v>
      </c>
      <c r="F142" s="86">
        <v>165</v>
      </c>
      <c r="G142" s="32">
        <v>129.6</v>
      </c>
      <c r="H142" s="32" t="s">
        <v>865</v>
      </c>
    </row>
    <row r="143" spans="1:8" ht="15" customHeight="1">
      <c r="A143" s="85">
        <v>45208</v>
      </c>
      <c r="B143" s="32" t="s">
        <v>1005</v>
      </c>
      <c r="C143" s="31" t="s">
        <v>1006</v>
      </c>
      <c r="D143" s="31" t="s">
        <v>1007</v>
      </c>
      <c r="E143" s="31" t="s">
        <v>576</v>
      </c>
      <c r="F143" s="86">
        <v>136659</v>
      </c>
      <c r="G143" s="32">
        <v>132.06</v>
      </c>
      <c r="H143" s="32" t="s">
        <v>865</v>
      </c>
    </row>
    <row r="144" spans="1:8" ht="15" customHeight="1">
      <c r="A144" s="85">
        <v>45208</v>
      </c>
      <c r="B144" s="32" t="s">
        <v>954</v>
      </c>
      <c r="C144" s="31" t="s">
        <v>955</v>
      </c>
      <c r="D144" s="31" t="s">
        <v>577</v>
      </c>
      <c r="E144" s="31" t="s">
        <v>576</v>
      </c>
      <c r="F144" s="86">
        <v>3338840</v>
      </c>
      <c r="G144" s="32">
        <v>75.180000000000007</v>
      </c>
      <c r="H144" s="32" t="s">
        <v>865</v>
      </c>
    </row>
    <row r="145" spans="1:8" ht="15" customHeight="1">
      <c r="A145" s="85">
        <v>45208</v>
      </c>
      <c r="B145" s="32" t="s">
        <v>954</v>
      </c>
      <c r="C145" s="31" t="s">
        <v>955</v>
      </c>
      <c r="D145" s="31" t="s">
        <v>949</v>
      </c>
      <c r="E145" s="31" t="s">
        <v>576</v>
      </c>
      <c r="F145" s="86">
        <v>1110489</v>
      </c>
      <c r="G145" s="32">
        <v>75.33</v>
      </c>
      <c r="H145" s="32" t="s">
        <v>865</v>
      </c>
    </row>
    <row r="146" spans="1:8" ht="15" customHeight="1">
      <c r="A146" s="85">
        <v>45208</v>
      </c>
      <c r="B146" s="32" t="s">
        <v>954</v>
      </c>
      <c r="C146" s="31" t="s">
        <v>955</v>
      </c>
      <c r="D146" s="31" t="s">
        <v>990</v>
      </c>
      <c r="E146" s="31" t="s">
        <v>576</v>
      </c>
      <c r="F146" s="86">
        <v>1165138</v>
      </c>
      <c r="G146" s="32">
        <v>75.260000000000005</v>
      </c>
      <c r="H146" s="32" t="s">
        <v>865</v>
      </c>
    </row>
    <row r="147" spans="1:8" ht="15" customHeight="1">
      <c r="A147" s="85">
        <v>45208</v>
      </c>
      <c r="B147" s="32" t="s">
        <v>1021</v>
      </c>
      <c r="C147" s="31" t="s">
        <v>1022</v>
      </c>
      <c r="D147" s="31" t="s">
        <v>1023</v>
      </c>
      <c r="E147" s="31" t="s">
        <v>576</v>
      </c>
      <c r="F147" s="86">
        <v>1058933</v>
      </c>
      <c r="G147" s="32">
        <v>1.91</v>
      </c>
      <c r="H147" s="32" t="s">
        <v>865</v>
      </c>
    </row>
    <row r="148" spans="1:8" ht="15" customHeight="1">
      <c r="A148" s="85">
        <v>45208</v>
      </c>
      <c r="B148" s="32" t="s">
        <v>935</v>
      </c>
      <c r="C148" s="31" t="s">
        <v>936</v>
      </c>
      <c r="D148" s="31" t="s">
        <v>937</v>
      </c>
      <c r="E148" s="31" t="s">
        <v>576</v>
      </c>
      <c r="F148" s="86">
        <v>14310452</v>
      </c>
      <c r="G148" s="32">
        <v>4.8099999999999996</v>
      </c>
      <c r="H148" s="32" t="s">
        <v>865</v>
      </c>
    </row>
    <row r="149" spans="1:8" ht="15" customHeight="1">
      <c r="A149" s="85">
        <v>45208</v>
      </c>
      <c r="B149" s="32" t="s">
        <v>1008</v>
      </c>
      <c r="C149" s="31" t="s">
        <v>1009</v>
      </c>
      <c r="D149" s="31" t="s">
        <v>577</v>
      </c>
      <c r="E149" s="31" t="s">
        <v>576</v>
      </c>
      <c r="F149" s="86">
        <v>452393</v>
      </c>
      <c r="G149" s="32">
        <v>55.29</v>
      </c>
      <c r="H149" s="32" t="s">
        <v>865</v>
      </c>
    </row>
    <row r="150" spans="1:8" ht="15" customHeight="1">
      <c r="A150" s="85">
        <v>45208</v>
      </c>
      <c r="B150" s="32" t="s">
        <v>1010</v>
      </c>
      <c r="C150" s="31" t="s">
        <v>1011</v>
      </c>
      <c r="D150" s="31" t="s">
        <v>1012</v>
      </c>
      <c r="E150" s="31" t="s">
        <v>576</v>
      </c>
      <c r="F150" s="86">
        <v>347293</v>
      </c>
      <c r="G150" s="32">
        <v>21</v>
      </c>
      <c r="H150" s="32" t="s">
        <v>865</v>
      </c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468"/>
  <sheetViews>
    <sheetView zoomScale="80" zoomScaleNormal="80" workbookViewId="0">
      <selection activeCell="B21" sqref="B21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0.33203125" hidden="1" customWidth="1"/>
    <col min="4" max="4" width="33.33203125" customWidth="1"/>
    <col min="5" max="5" width="8" customWidth="1"/>
    <col min="6" max="6" width="14.5546875" customWidth="1"/>
    <col min="7" max="7" width="9.5546875" customWidth="1"/>
    <col min="8" max="8" width="11" customWidth="1"/>
    <col min="9" max="9" width="14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5" width="14" customWidth="1"/>
    <col min="16" max="16" width="14.5546875" customWidth="1"/>
    <col min="17" max="17" width="17.6640625" customWidth="1"/>
    <col min="18" max="18" width="5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8"/>
      <c r="G2" s="88"/>
      <c r="H2" s="88"/>
      <c r="I2" s="88"/>
      <c r="J2" s="22"/>
      <c r="K2" s="88"/>
      <c r="L2" s="88"/>
      <c r="M2" s="88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9"/>
      <c r="L3" s="88"/>
      <c r="M3" s="88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90"/>
      <c r="J4" s="3"/>
      <c r="K4" s="89"/>
      <c r="L4" s="88"/>
      <c r="M4" s="88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1" t="s">
        <v>310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92" t="s">
        <v>956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45210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26" ht="12.75" customHeight="1">
      <c r="B8" s="94" t="s">
        <v>578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5" t="s">
        <v>16</v>
      </c>
      <c r="B9" s="96" t="s">
        <v>567</v>
      </c>
      <c r="C9" s="96"/>
      <c r="D9" s="97" t="s">
        <v>579</v>
      </c>
      <c r="E9" s="96" t="s">
        <v>580</v>
      </c>
      <c r="F9" s="96" t="s">
        <v>581</v>
      </c>
      <c r="G9" s="96" t="s">
        <v>582</v>
      </c>
      <c r="H9" s="96" t="s">
        <v>583</v>
      </c>
      <c r="I9" s="96" t="s">
        <v>584</v>
      </c>
      <c r="J9" s="95" t="s">
        <v>585</v>
      </c>
      <c r="K9" s="96" t="s">
        <v>586</v>
      </c>
      <c r="L9" s="98" t="s">
        <v>587</v>
      </c>
      <c r="M9" s="98" t="s">
        <v>588</v>
      </c>
      <c r="N9" s="96" t="s">
        <v>589</v>
      </c>
      <c r="O9" s="97" t="s">
        <v>590</v>
      </c>
      <c r="P9" s="96" t="s">
        <v>591</v>
      </c>
      <c r="Q9" s="1"/>
      <c r="R9" s="6"/>
      <c r="S9" s="1"/>
      <c r="T9" s="1"/>
      <c r="U9" s="1"/>
      <c r="V9" s="1"/>
      <c r="W9" s="1"/>
      <c r="X9" s="1"/>
    </row>
    <row r="10" spans="1:26" ht="15" customHeight="1">
      <c r="A10" s="231">
        <v>1</v>
      </c>
      <c r="B10" s="227">
        <v>45174</v>
      </c>
      <c r="C10" s="232"/>
      <c r="D10" s="236" t="s">
        <v>402</v>
      </c>
      <c r="E10" s="233" t="s">
        <v>592</v>
      </c>
      <c r="F10" s="226" t="s">
        <v>879</v>
      </c>
      <c r="G10" s="228">
        <v>2785</v>
      </c>
      <c r="H10" s="226"/>
      <c r="I10" s="226" t="s">
        <v>880</v>
      </c>
      <c r="J10" s="228" t="s">
        <v>593</v>
      </c>
      <c r="K10" s="228"/>
      <c r="L10" s="230"/>
      <c r="M10" s="234"/>
      <c r="N10" s="228"/>
      <c r="O10" s="235"/>
      <c r="P10" s="105">
        <f>VLOOKUP(D10,'MidCap Intra'!$B$11:$C$568,2,0)</f>
        <v>2798.3</v>
      </c>
      <c r="R10" s="37" t="s">
        <v>594</v>
      </c>
    </row>
    <row r="11" spans="1:26" ht="15" customHeight="1">
      <c r="A11" s="231">
        <v>2</v>
      </c>
      <c r="B11" s="227">
        <v>45181</v>
      </c>
      <c r="C11" s="232"/>
      <c r="D11" s="236" t="s">
        <v>324</v>
      </c>
      <c r="E11" s="233" t="s">
        <v>592</v>
      </c>
      <c r="F11" s="226" t="s">
        <v>882</v>
      </c>
      <c r="G11" s="228">
        <v>608</v>
      </c>
      <c r="H11" s="226"/>
      <c r="I11" s="226" t="s">
        <v>883</v>
      </c>
      <c r="J11" s="228" t="s">
        <v>593</v>
      </c>
      <c r="K11" s="228"/>
      <c r="L11" s="230"/>
      <c r="M11" s="234"/>
      <c r="N11" s="228"/>
      <c r="O11" s="235"/>
      <c r="P11" s="105">
        <f>VLOOKUP(D11,'MidCap Intra'!$B$11:$C$568,2,0)</f>
        <v>635.15</v>
      </c>
      <c r="R11" s="37" t="s">
        <v>594</v>
      </c>
    </row>
    <row r="12" spans="1:26" ht="15" customHeight="1">
      <c r="A12" s="231">
        <v>3</v>
      </c>
      <c r="B12" s="227">
        <v>45181</v>
      </c>
      <c r="C12" s="232"/>
      <c r="D12" s="236" t="s">
        <v>226</v>
      </c>
      <c r="E12" s="233" t="s">
        <v>592</v>
      </c>
      <c r="F12" s="226" t="s">
        <v>885</v>
      </c>
      <c r="G12" s="228">
        <v>584</v>
      </c>
      <c r="H12" s="226"/>
      <c r="I12" s="226" t="s">
        <v>884</v>
      </c>
      <c r="J12" s="228" t="s">
        <v>593</v>
      </c>
      <c r="K12" s="228"/>
      <c r="L12" s="230"/>
      <c r="M12" s="234"/>
      <c r="N12" s="228"/>
      <c r="O12" s="235"/>
      <c r="P12" s="105">
        <f>VLOOKUP(D12,'MidCap Intra'!$B$11:$C$568,2,0)</f>
        <v>630.54999999999995</v>
      </c>
      <c r="R12" s="37" t="s">
        <v>594</v>
      </c>
    </row>
    <row r="13" spans="1:26" ht="15" customHeight="1">
      <c r="A13" s="330">
        <v>4</v>
      </c>
      <c r="B13" s="331">
        <v>45187</v>
      </c>
      <c r="C13" s="332"/>
      <c r="D13" s="333" t="s">
        <v>453</v>
      </c>
      <c r="E13" s="334" t="s">
        <v>592</v>
      </c>
      <c r="F13" s="229">
        <v>2525</v>
      </c>
      <c r="G13" s="222">
        <v>2380</v>
      </c>
      <c r="H13" s="229">
        <v>2665</v>
      </c>
      <c r="I13" s="229" t="s">
        <v>888</v>
      </c>
      <c r="J13" s="296" t="s">
        <v>743</v>
      </c>
      <c r="K13" s="296">
        <f t="shared" ref="K13" si="0">H13-F13</f>
        <v>140</v>
      </c>
      <c r="L13" s="297">
        <f>(F13*-0.3)/100</f>
        <v>-7.5750000000000002</v>
      </c>
      <c r="M13" s="298">
        <f t="shared" ref="M13" si="1">(K13+L13)/F13</f>
        <v>5.244554455445545E-2</v>
      </c>
      <c r="N13" s="299" t="s">
        <v>595</v>
      </c>
      <c r="O13" s="300">
        <v>45203</v>
      </c>
      <c r="P13" s="301"/>
      <c r="R13" s="37" t="s">
        <v>594</v>
      </c>
    </row>
    <row r="14" spans="1:26" ht="15" customHeight="1">
      <c r="A14" s="231">
        <v>5</v>
      </c>
      <c r="B14" s="227">
        <v>45189</v>
      </c>
      <c r="C14" s="232"/>
      <c r="D14" s="236" t="s">
        <v>211</v>
      </c>
      <c r="E14" s="233" t="s">
        <v>592</v>
      </c>
      <c r="F14" s="226" t="s">
        <v>889</v>
      </c>
      <c r="G14" s="228">
        <v>2235</v>
      </c>
      <c r="H14" s="226"/>
      <c r="I14" s="226" t="s">
        <v>890</v>
      </c>
      <c r="J14" s="228" t="s">
        <v>593</v>
      </c>
      <c r="K14" s="228"/>
      <c r="L14" s="230"/>
      <c r="M14" s="234"/>
      <c r="N14" s="228"/>
      <c r="O14" s="235"/>
      <c r="P14" s="230">
        <f>VLOOKUP(D14,'MidCap Intra'!$B$11:$C$568,2,0)</f>
        <v>2308.4</v>
      </c>
      <c r="R14" s="37" t="s">
        <v>594</v>
      </c>
    </row>
    <row r="15" spans="1:26" ht="15" customHeight="1">
      <c r="A15" s="231">
        <v>6</v>
      </c>
      <c r="B15" s="227">
        <v>45189</v>
      </c>
      <c r="C15" s="232"/>
      <c r="D15" s="236" t="s">
        <v>201</v>
      </c>
      <c r="E15" s="233" t="s">
        <v>592</v>
      </c>
      <c r="F15" s="226" t="s">
        <v>891</v>
      </c>
      <c r="G15" s="228">
        <v>3370</v>
      </c>
      <c r="H15" s="226"/>
      <c r="I15" s="226" t="s">
        <v>892</v>
      </c>
      <c r="J15" s="228" t="s">
        <v>593</v>
      </c>
      <c r="K15" s="228"/>
      <c r="L15" s="230"/>
      <c r="M15" s="234"/>
      <c r="N15" s="228"/>
      <c r="O15" s="235"/>
      <c r="P15" s="230">
        <f>VLOOKUP(D15,'MidCap Intra'!$B$11:$C$568,2,0)</f>
        <v>3460.85</v>
      </c>
      <c r="R15" s="37" t="s">
        <v>594</v>
      </c>
    </row>
    <row r="16" spans="1:26" ht="15" customHeight="1">
      <c r="A16" s="231">
        <v>7</v>
      </c>
      <c r="B16" s="227">
        <v>45190</v>
      </c>
      <c r="C16" s="232"/>
      <c r="D16" s="236" t="s">
        <v>548</v>
      </c>
      <c r="E16" s="233" t="s">
        <v>592</v>
      </c>
      <c r="F16" s="226" t="s">
        <v>893</v>
      </c>
      <c r="G16" s="228">
        <v>276</v>
      </c>
      <c r="H16" s="226"/>
      <c r="I16" s="226" t="s">
        <v>894</v>
      </c>
      <c r="J16" s="228" t="s">
        <v>593</v>
      </c>
      <c r="K16" s="228"/>
      <c r="L16" s="230"/>
      <c r="M16" s="234"/>
      <c r="N16" s="228"/>
      <c r="O16" s="235"/>
      <c r="P16" s="230">
        <f>VLOOKUP(D16,'MidCap Intra'!$B$11:$C$568,2,0)</f>
        <v>294.8</v>
      </c>
      <c r="R16" s="37" t="s">
        <v>787</v>
      </c>
    </row>
    <row r="17" spans="1:38" ht="15" customHeight="1">
      <c r="A17" s="231">
        <v>8</v>
      </c>
      <c r="B17" s="227">
        <v>45191</v>
      </c>
      <c r="C17" s="232"/>
      <c r="D17" s="236" t="s">
        <v>372</v>
      </c>
      <c r="E17" s="233" t="s">
        <v>592</v>
      </c>
      <c r="F17" s="226" t="s">
        <v>896</v>
      </c>
      <c r="G17" s="228">
        <v>485</v>
      </c>
      <c r="H17" s="226"/>
      <c r="I17" s="226" t="s">
        <v>897</v>
      </c>
      <c r="J17" s="228" t="s">
        <v>593</v>
      </c>
      <c r="K17" s="228"/>
      <c r="L17" s="230"/>
      <c r="M17" s="234"/>
      <c r="N17" s="228"/>
      <c r="O17" s="235"/>
      <c r="P17" s="230">
        <f>VLOOKUP(D17,'MidCap Intra'!$B$11:$C$568,2,0)</f>
        <v>519.85</v>
      </c>
      <c r="R17" s="37" t="s">
        <v>594</v>
      </c>
    </row>
    <row r="18" spans="1:38" ht="15" customHeight="1">
      <c r="A18" s="231">
        <v>9</v>
      </c>
      <c r="B18" s="227">
        <v>45194</v>
      </c>
      <c r="C18" s="232"/>
      <c r="D18" s="236" t="s">
        <v>430</v>
      </c>
      <c r="E18" s="233" t="s">
        <v>592</v>
      </c>
      <c r="F18" s="226" t="s">
        <v>899</v>
      </c>
      <c r="G18" s="228">
        <v>108</v>
      </c>
      <c r="H18" s="226"/>
      <c r="I18" s="226" t="s">
        <v>873</v>
      </c>
      <c r="J18" s="228" t="s">
        <v>593</v>
      </c>
      <c r="K18" s="228"/>
      <c r="L18" s="230"/>
      <c r="M18" s="234"/>
      <c r="N18" s="228"/>
      <c r="O18" s="235"/>
      <c r="P18" s="230">
        <f>VLOOKUP(D18,'MidCap Intra'!$B$11:$C$568,2,0)</f>
        <v>114.05</v>
      </c>
      <c r="R18" s="37" t="s">
        <v>594</v>
      </c>
    </row>
    <row r="19" spans="1:38" ht="15" customHeight="1">
      <c r="A19" s="291">
        <v>10</v>
      </c>
      <c r="B19" s="292">
        <v>45198</v>
      </c>
      <c r="C19" s="293"/>
      <c r="D19" s="294" t="s">
        <v>373</v>
      </c>
      <c r="E19" s="295" t="s">
        <v>592</v>
      </c>
      <c r="F19" s="289">
        <v>222</v>
      </c>
      <c r="G19" s="290">
        <v>204</v>
      </c>
      <c r="H19" s="289">
        <v>234.5</v>
      </c>
      <c r="I19" s="289" t="s">
        <v>910</v>
      </c>
      <c r="J19" s="296" t="s">
        <v>911</v>
      </c>
      <c r="K19" s="296">
        <f t="shared" ref="K19" si="2">H19-F19</f>
        <v>12.5</v>
      </c>
      <c r="L19" s="297">
        <f>(F19*-0.3)/100</f>
        <v>-0.66599999999999993</v>
      </c>
      <c r="M19" s="298">
        <f t="shared" ref="M19" si="3">(K19+L19)/F19</f>
        <v>5.3306306306306304E-2</v>
      </c>
      <c r="N19" s="299" t="s">
        <v>595</v>
      </c>
      <c r="O19" s="300">
        <v>45202</v>
      </c>
      <c r="P19" s="341"/>
      <c r="R19" s="37" t="s">
        <v>594</v>
      </c>
    </row>
    <row r="20" spans="1:38" ht="15" customHeight="1">
      <c r="A20" s="231">
        <v>11</v>
      </c>
      <c r="B20" s="227">
        <v>45203</v>
      </c>
      <c r="C20" s="232"/>
      <c r="D20" s="236" t="s">
        <v>928</v>
      </c>
      <c r="E20" s="233" t="s">
        <v>592</v>
      </c>
      <c r="F20" s="226" t="s">
        <v>929</v>
      </c>
      <c r="G20" s="228">
        <v>845</v>
      </c>
      <c r="H20" s="226"/>
      <c r="I20" s="226" t="s">
        <v>930</v>
      </c>
      <c r="J20" s="228" t="s">
        <v>593</v>
      </c>
      <c r="K20" s="228"/>
      <c r="L20" s="230"/>
      <c r="M20" s="234"/>
      <c r="N20" s="228"/>
      <c r="O20" s="235"/>
      <c r="P20" s="230"/>
      <c r="R20" s="37" t="s">
        <v>594</v>
      </c>
    </row>
    <row r="21" spans="1:38" ht="15" customHeight="1">
      <c r="A21" s="231">
        <v>12</v>
      </c>
      <c r="B21" s="403">
        <v>45208</v>
      </c>
      <c r="C21" s="232"/>
      <c r="D21" s="236" t="s">
        <v>228</v>
      </c>
      <c r="E21" s="233" t="s">
        <v>592</v>
      </c>
      <c r="F21" s="226" t="s">
        <v>978</v>
      </c>
      <c r="G21" s="228">
        <v>117</v>
      </c>
      <c r="H21" s="226"/>
      <c r="I21" s="226" t="s">
        <v>979</v>
      </c>
      <c r="J21" s="228" t="s">
        <v>593</v>
      </c>
      <c r="K21" s="228"/>
      <c r="L21" s="230"/>
      <c r="M21" s="234"/>
      <c r="N21" s="228"/>
      <c r="O21" s="235"/>
      <c r="P21" s="230">
        <f>VLOOKUP(D21,'MidCap Intra'!$B$11:$C$568,2,0)</f>
        <v>125.3</v>
      </c>
      <c r="R21" s="37" t="s">
        <v>594</v>
      </c>
    </row>
    <row r="22" spans="1:38" ht="15" customHeight="1">
      <c r="A22" s="231">
        <v>13</v>
      </c>
      <c r="B22" s="403">
        <v>45208</v>
      </c>
      <c r="C22" s="232"/>
      <c r="D22" s="236" t="s">
        <v>354</v>
      </c>
      <c r="E22" s="233" t="s">
        <v>592</v>
      </c>
      <c r="F22" s="226" t="s">
        <v>980</v>
      </c>
      <c r="G22" s="228">
        <v>1070</v>
      </c>
      <c r="H22" s="226"/>
      <c r="I22" s="226" t="s">
        <v>981</v>
      </c>
      <c r="J22" s="228" t="s">
        <v>593</v>
      </c>
      <c r="K22" s="228"/>
      <c r="L22" s="230"/>
      <c r="M22" s="234"/>
      <c r="N22" s="228"/>
      <c r="O22" s="235"/>
      <c r="P22" s="230">
        <f>VLOOKUP(D22,'MidCap Intra'!$B$11:$C$568,2,0)</f>
        <v>1149.5999999999999</v>
      </c>
      <c r="R22" s="37" t="s">
        <v>594</v>
      </c>
    </row>
    <row r="23" spans="1:38" ht="15" customHeight="1">
      <c r="A23" s="231"/>
      <c r="B23" s="227"/>
      <c r="C23" s="232"/>
      <c r="D23" s="236"/>
      <c r="E23" s="233"/>
      <c r="F23" s="226"/>
      <c r="G23" s="228"/>
      <c r="H23" s="226"/>
      <c r="I23" s="226"/>
      <c r="J23" s="228"/>
      <c r="K23" s="228"/>
      <c r="L23" s="230"/>
      <c r="M23" s="234"/>
      <c r="N23" s="228"/>
      <c r="O23" s="235"/>
      <c r="P23" s="302"/>
      <c r="R23" s="37"/>
    </row>
    <row r="24" spans="1:38" ht="15" customHeight="1">
      <c r="A24" s="231"/>
      <c r="B24" s="227"/>
      <c r="C24" s="232"/>
      <c r="D24" s="236"/>
      <c r="E24" s="233"/>
      <c r="F24" s="226"/>
      <c r="G24" s="228"/>
      <c r="H24" s="226"/>
      <c r="I24" s="226"/>
      <c r="J24" s="228"/>
      <c r="K24" s="228"/>
      <c r="L24" s="230"/>
      <c r="M24" s="234"/>
      <c r="N24" s="228"/>
      <c r="O24" s="235"/>
      <c r="P24" s="230"/>
      <c r="R24" s="37"/>
    </row>
    <row r="26" spans="1:38" ht="14.25" customHeight="1">
      <c r="A26" s="106"/>
      <c r="B26" s="107"/>
      <c r="C26" s="108"/>
      <c r="D26" s="109"/>
      <c r="E26" s="110"/>
      <c r="F26" s="110"/>
      <c r="G26" s="106"/>
      <c r="H26" s="110"/>
      <c r="I26" s="111"/>
      <c r="J26" s="112"/>
      <c r="K26" s="112"/>
      <c r="L26" s="113"/>
      <c r="M26" s="114"/>
      <c r="N26" s="115"/>
      <c r="O26" s="116"/>
      <c r="P26" s="11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spans="1:38" ht="12" customHeight="1">
      <c r="A27" s="118" t="s">
        <v>596</v>
      </c>
      <c r="B27" s="119"/>
      <c r="C27" s="120"/>
      <c r="E27" s="121"/>
      <c r="F27" s="121"/>
      <c r="G27" s="121"/>
      <c r="H27" s="121"/>
      <c r="I27" s="121"/>
      <c r="J27" s="122"/>
      <c r="K27" s="121"/>
      <c r="L27" s="123"/>
      <c r="M27" s="55"/>
      <c r="N27" s="122"/>
      <c r="O27" s="120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ht="12" customHeight="1">
      <c r="A28" s="124" t="s">
        <v>597</v>
      </c>
      <c r="B28" s="118"/>
      <c r="C28" s="118"/>
      <c r="D28" s="118"/>
      <c r="E28" s="37"/>
      <c r="F28" s="125" t="s">
        <v>598</v>
      </c>
      <c r="G28" s="6"/>
      <c r="H28" s="6"/>
      <c r="I28" s="6"/>
      <c r="J28" s="126"/>
      <c r="K28" s="127"/>
      <c r="L28" s="127"/>
      <c r="M28" s="128"/>
      <c r="N28" s="1"/>
      <c r="O28" s="129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 ht="12" customHeight="1">
      <c r="A29" s="118" t="s">
        <v>599</v>
      </c>
      <c r="B29" s="118"/>
      <c r="C29" s="118"/>
      <c r="D29" s="118" t="s">
        <v>600</v>
      </c>
      <c r="E29" s="6"/>
      <c r="F29" s="125" t="s">
        <v>601</v>
      </c>
      <c r="G29" s="6"/>
      <c r="H29" s="6"/>
      <c r="I29" s="6"/>
      <c r="J29" s="126"/>
      <c r="K29" s="127"/>
      <c r="L29" s="127"/>
      <c r="M29" s="128"/>
      <c r="N29" s="1"/>
      <c r="O29" s="129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ht="12" customHeight="1">
      <c r="A30" s="118"/>
      <c r="B30" s="118"/>
      <c r="C30" s="118"/>
      <c r="D30" s="118"/>
      <c r="E30" s="6"/>
      <c r="F30" s="6"/>
      <c r="G30" s="6"/>
      <c r="H30" s="6"/>
      <c r="I30" s="6"/>
      <c r="J30" s="130"/>
      <c r="K30" s="127"/>
      <c r="L30" s="127"/>
      <c r="M30" s="6"/>
      <c r="N30" s="131"/>
      <c r="O30" s="1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ht="12" customHeight="1">
      <c r="A31" s="248"/>
      <c r="B31" s="248"/>
      <c r="C31" s="248"/>
      <c r="D31" s="248"/>
      <c r="E31" s="249"/>
      <c r="F31" s="249"/>
      <c r="G31" s="249"/>
      <c r="H31" s="249"/>
      <c r="I31" s="249"/>
      <c r="J31" s="250"/>
      <c r="K31" s="251"/>
      <c r="L31" s="251"/>
      <c r="M31" s="249"/>
      <c r="N31" s="252"/>
      <c r="O31" s="253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 ht="14.25" customHeight="1">
      <c r="A32" s="118"/>
      <c r="B32" s="118"/>
      <c r="C32" s="118"/>
      <c r="D32" s="118"/>
      <c r="E32" s="6"/>
      <c r="F32" s="6"/>
      <c r="G32" s="6"/>
      <c r="H32" s="6"/>
      <c r="I32" s="6"/>
      <c r="J32" s="130"/>
      <c r="K32" s="127"/>
      <c r="L32" s="128"/>
      <c r="M32" s="6"/>
      <c r="N32" s="131"/>
      <c r="O32" s="1"/>
      <c r="P32" s="37"/>
      <c r="Q32" s="37"/>
      <c r="R32" s="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ht="12.75" customHeight="1">
      <c r="A33" s="141" t="s">
        <v>607</v>
      </c>
      <c r="B33" s="141"/>
      <c r="C33" s="141"/>
      <c r="D33" s="141"/>
      <c r="E33" s="6"/>
      <c r="F33" s="6"/>
      <c r="G33" s="6"/>
      <c r="H33" s="6"/>
      <c r="I33" s="6"/>
      <c r="J33" s="6"/>
      <c r="K33" s="6"/>
      <c r="L33" s="6"/>
      <c r="M33" s="6"/>
      <c r="N33" s="6"/>
      <c r="O33" s="24"/>
      <c r="Q33" s="37"/>
      <c r="R33" s="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 ht="38.25" customHeight="1">
      <c r="A34" s="96" t="s">
        <v>16</v>
      </c>
      <c r="B34" s="96" t="s">
        <v>567</v>
      </c>
      <c r="C34" s="96"/>
      <c r="D34" s="97" t="s">
        <v>579</v>
      </c>
      <c r="E34" s="96" t="s">
        <v>580</v>
      </c>
      <c r="F34" s="96" t="s">
        <v>581</v>
      </c>
      <c r="G34" s="96" t="s">
        <v>602</v>
      </c>
      <c r="H34" s="96" t="s">
        <v>583</v>
      </c>
      <c r="I34" s="237" t="s">
        <v>584</v>
      </c>
      <c r="J34" s="239" t="s">
        <v>585</v>
      </c>
      <c r="K34" s="238" t="s">
        <v>608</v>
      </c>
      <c r="L34" s="98" t="s">
        <v>587</v>
      </c>
      <c r="M34" s="142" t="s">
        <v>609</v>
      </c>
      <c r="N34" s="96" t="s">
        <v>610</v>
      </c>
      <c r="O34" s="95" t="s">
        <v>589</v>
      </c>
      <c r="P34" s="97" t="s">
        <v>590</v>
      </c>
      <c r="Q34" s="37"/>
      <c r="R34" s="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</row>
    <row r="35" spans="1:38" ht="12.75" customHeight="1">
      <c r="A35" s="223">
        <v>1</v>
      </c>
      <c r="B35" s="246">
        <v>45202</v>
      </c>
      <c r="C35" s="247"/>
      <c r="D35" s="247" t="s">
        <v>912</v>
      </c>
      <c r="E35" s="223" t="s">
        <v>604</v>
      </c>
      <c r="F35" s="223">
        <v>1232</v>
      </c>
      <c r="G35" s="223">
        <v>1218</v>
      </c>
      <c r="H35" s="224">
        <v>1245.5</v>
      </c>
      <c r="I35" s="224" t="s">
        <v>913</v>
      </c>
      <c r="J35" s="243" t="s">
        <v>914</v>
      </c>
      <c r="K35" s="244">
        <f t="shared" ref="K35" si="4">H35-F35</f>
        <v>13.5</v>
      </c>
      <c r="L35" s="104">
        <f t="shared" ref="L35" si="5">(H35*N35)*0.03%</f>
        <v>261.55499999999995</v>
      </c>
      <c r="M35" s="245">
        <f t="shared" ref="M35" si="6">(K35*N35)-L35</f>
        <v>9188.4449999999997</v>
      </c>
      <c r="N35" s="244">
        <v>700</v>
      </c>
      <c r="O35" s="103" t="s">
        <v>595</v>
      </c>
      <c r="P35" s="246">
        <v>45202</v>
      </c>
      <c r="Q35" s="143"/>
      <c r="R35" s="55" t="s">
        <v>606</v>
      </c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144"/>
      <c r="AG35" s="145"/>
      <c r="AH35" s="143"/>
      <c r="AI35" s="143"/>
      <c r="AJ35" s="144"/>
      <c r="AK35" s="144"/>
      <c r="AL35" s="144"/>
    </row>
    <row r="36" spans="1:38" ht="12.75" customHeight="1">
      <c r="A36" s="223">
        <v>2</v>
      </c>
      <c r="B36" s="246">
        <v>45202</v>
      </c>
      <c r="C36" s="247"/>
      <c r="D36" s="247" t="s">
        <v>915</v>
      </c>
      <c r="E36" s="223" t="s">
        <v>604</v>
      </c>
      <c r="F36" s="223">
        <v>2516</v>
      </c>
      <c r="G36" s="223">
        <v>2483</v>
      </c>
      <c r="H36" s="224">
        <v>2542.5</v>
      </c>
      <c r="I36" s="224" t="s">
        <v>916</v>
      </c>
      <c r="J36" s="243" t="s">
        <v>921</v>
      </c>
      <c r="K36" s="244">
        <f t="shared" ref="K36" si="7">H36-F36</f>
        <v>26.5</v>
      </c>
      <c r="L36" s="104">
        <f t="shared" ref="L36" si="8">(H36*N36)*0.03%</f>
        <v>228.82499999999999</v>
      </c>
      <c r="M36" s="245">
        <f t="shared" ref="M36" si="9">(K36*N36)-L36</f>
        <v>7721.1750000000002</v>
      </c>
      <c r="N36" s="244">
        <v>300</v>
      </c>
      <c r="O36" s="103" t="s">
        <v>595</v>
      </c>
      <c r="P36" s="246">
        <v>45203</v>
      </c>
      <c r="Q36" s="143"/>
      <c r="R36" s="55" t="s">
        <v>594</v>
      </c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144"/>
      <c r="AG36" s="145"/>
      <c r="AH36" s="143"/>
      <c r="AI36" s="143"/>
      <c r="AJ36" s="144"/>
      <c r="AK36" s="144"/>
      <c r="AL36" s="144"/>
    </row>
    <row r="37" spans="1:38" ht="12.75" customHeight="1">
      <c r="A37" s="321">
        <v>3</v>
      </c>
      <c r="B37" s="322">
        <v>45202</v>
      </c>
      <c r="C37" s="323"/>
      <c r="D37" s="323" t="s">
        <v>917</v>
      </c>
      <c r="E37" s="321" t="s">
        <v>604</v>
      </c>
      <c r="F37" s="321">
        <v>5300</v>
      </c>
      <c r="G37" s="321">
        <v>5250</v>
      </c>
      <c r="H37" s="324">
        <v>5250</v>
      </c>
      <c r="I37" s="324" t="s">
        <v>918</v>
      </c>
      <c r="J37" s="325" t="s">
        <v>924</v>
      </c>
      <c r="K37" s="326">
        <f t="shared" ref="K37:K38" si="10">H37-F37</f>
        <v>-50</v>
      </c>
      <c r="L37" s="327">
        <f t="shared" ref="L37:L38" si="11">(H37*N37)*0.03%</f>
        <v>315</v>
      </c>
      <c r="M37" s="328">
        <f t="shared" ref="M37:M38" si="12">(K37*N37)-L37</f>
        <v>-10315</v>
      </c>
      <c r="N37" s="326">
        <v>200</v>
      </c>
      <c r="O37" s="329" t="s">
        <v>605</v>
      </c>
      <c r="P37" s="322">
        <v>45203</v>
      </c>
      <c r="Q37" s="143"/>
      <c r="R37" s="55" t="s">
        <v>606</v>
      </c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144"/>
      <c r="AG37" s="145"/>
      <c r="AH37" s="143"/>
      <c r="AI37" s="143"/>
      <c r="AJ37" s="144"/>
      <c r="AK37" s="144"/>
      <c r="AL37" s="144"/>
    </row>
    <row r="38" spans="1:38" ht="12.75" customHeight="1">
      <c r="A38" s="223">
        <v>4</v>
      </c>
      <c r="B38" s="246">
        <v>45203</v>
      </c>
      <c r="C38" s="247"/>
      <c r="D38" s="247" t="s">
        <v>922</v>
      </c>
      <c r="E38" s="223" t="s">
        <v>604</v>
      </c>
      <c r="F38" s="223">
        <v>2430</v>
      </c>
      <c r="G38" s="223">
        <v>2390</v>
      </c>
      <c r="H38" s="224">
        <v>2460</v>
      </c>
      <c r="I38" s="224" t="s">
        <v>923</v>
      </c>
      <c r="J38" s="243" t="s">
        <v>816</v>
      </c>
      <c r="K38" s="244">
        <f t="shared" si="10"/>
        <v>30</v>
      </c>
      <c r="L38" s="104">
        <f t="shared" si="11"/>
        <v>184.49999999999997</v>
      </c>
      <c r="M38" s="245">
        <f t="shared" si="12"/>
        <v>7315.5</v>
      </c>
      <c r="N38" s="244">
        <v>250</v>
      </c>
      <c r="O38" s="103" t="s">
        <v>595</v>
      </c>
      <c r="P38" s="246">
        <v>45205</v>
      </c>
      <c r="Q38" s="143"/>
      <c r="R38" s="55" t="s">
        <v>606</v>
      </c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144"/>
      <c r="AG38" s="145"/>
      <c r="AH38" s="143"/>
      <c r="AI38" s="143"/>
      <c r="AJ38" s="144"/>
      <c r="AK38" s="144"/>
      <c r="AL38" s="144"/>
    </row>
    <row r="39" spans="1:38" ht="12.75" customHeight="1">
      <c r="A39" s="321">
        <v>5</v>
      </c>
      <c r="B39" s="322">
        <v>45203</v>
      </c>
      <c r="C39" s="323"/>
      <c r="D39" s="323" t="s">
        <v>915</v>
      </c>
      <c r="E39" s="321" t="s">
        <v>604</v>
      </c>
      <c r="F39" s="321">
        <v>2506</v>
      </c>
      <c r="G39" s="321">
        <v>2473</v>
      </c>
      <c r="H39" s="324">
        <v>2473</v>
      </c>
      <c r="I39" s="324" t="s">
        <v>925</v>
      </c>
      <c r="J39" s="325" t="s">
        <v>931</v>
      </c>
      <c r="K39" s="326">
        <f t="shared" ref="K39:K41" si="13">H39-F39</f>
        <v>-33</v>
      </c>
      <c r="L39" s="327">
        <f t="shared" ref="L39:L41" si="14">(H39*N39)*0.03%</f>
        <v>222.57</v>
      </c>
      <c r="M39" s="328">
        <f t="shared" ref="M39:M41" si="15">(K39*N39)-L39</f>
        <v>-10122.57</v>
      </c>
      <c r="N39" s="326">
        <v>300</v>
      </c>
      <c r="O39" s="329" t="s">
        <v>605</v>
      </c>
      <c r="P39" s="322">
        <v>45203</v>
      </c>
      <c r="Q39" s="143"/>
      <c r="R39" s="55" t="s">
        <v>594</v>
      </c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144"/>
      <c r="AG39" s="145"/>
      <c r="AH39" s="143"/>
      <c r="AI39" s="143"/>
      <c r="AJ39" s="144"/>
      <c r="AK39" s="144"/>
      <c r="AL39" s="144"/>
    </row>
    <row r="40" spans="1:38" ht="12.75" customHeight="1">
      <c r="A40" s="312">
        <v>6</v>
      </c>
      <c r="B40" s="313">
        <v>45203</v>
      </c>
      <c r="C40" s="314"/>
      <c r="D40" s="314" t="s">
        <v>912</v>
      </c>
      <c r="E40" s="312" t="s">
        <v>604</v>
      </c>
      <c r="F40" s="312">
        <v>1226</v>
      </c>
      <c r="G40" s="312">
        <v>1212</v>
      </c>
      <c r="H40" s="315">
        <v>1226.5</v>
      </c>
      <c r="I40" s="315" t="s">
        <v>926</v>
      </c>
      <c r="J40" s="316" t="s">
        <v>932</v>
      </c>
      <c r="K40" s="317">
        <f t="shared" si="13"/>
        <v>0.5</v>
      </c>
      <c r="L40" s="318">
        <f t="shared" si="14"/>
        <v>257.565</v>
      </c>
      <c r="M40" s="319">
        <f t="shared" si="15"/>
        <v>92.435000000000002</v>
      </c>
      <c r="N40" s="317">
        <v>700</v>
      </c>
      <c r="O40" s="320" t="s">
        <v>613</v>
      </c>
      <c r="P40" s="313">
        <v>45203</v>
      </c>
      <c r="Q40" s="143"/>
      <c r="R40" s="55" t="s">
        <v>594</v>
      </c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144"/>
      <c r="AG40" s="145"/>
      <c r="AH40" s="143"/>
      <c r="AI40" s="143"/>
      <c r="AJ40" s="144"/>
      <c r="AK40" s="144"/>
      <c r="AL40" s="144"/>
    </row>
    <row r="41" spans="1:38" ht="12.75" customHeight="1">
      <c r="A41" s="223">
        <v>7</v>
      </c>
      <c r="B41" s="246">
        <v>45203</v>
      </c>
      <c r="C41" s="247"/>
      <c r="D41" s="247" t="s">
        <v>933</v>
      </c>
      <c r="E41" s="223" t="s">
        <v>604</v>
      </c>
      <c r="F41" s="223">
        <v>22875</v>
      </c>
      <c r="G41" s="223">
        <v>22600</v>
      </c>
      <c r="H41" s="224">
        <v>23085</v>
      </c>
      <c r="I41" s="224" t="s">
        <v>934</v>
      </c>
      <c r="J41" s="243" t="s">
        <v>957</v>
      </c>
      <c r="K41" s="244">
        <f t="shared" si="13"/>
        <v>210</v>
      </c>
      <c r="L41" s="104">
        <f t="shared" si="14"/>
        <v>277.02</v>
      </c>
      <c r="M41" s="245">
        <f t="shared" si="15"/>
        <v>8122.98</v>
      </c>
      <c r="N41" s="244">
        <v>40</v>
      </c>
      <c r="O41" s="103" t="s">
        <v>595</v>
      </c>
      <c r="P41" s="246">
        <v>45205</v>
      </c>
      <c r="Q41" s="143"/>
      <c r="R41" s="55" t="s">
        <v>606</v>
      </c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144"/>
      <c r="AG41" s="145"/>
      <c r="AH41" s="143"/>
      <c r="AI41" s="143"/>
      <c r="AJ41" s="144"/>
      <c r="AK41" s="144"/>
      <c r="AL41" s="144"/>
    </row>
    <row r="42" spans="1:38" ht="12.75" customHeight="1">
      <c r="A42" s="223">
        <v>8</v>
      </c>
      <c r="B42" s="246">
        <v>45204</v>
      </c>
      <c r="C42" s="247"/>
      <c r="D42" s="247" t="s">
        <v>941</v>
      </c>
      <c r="E42" s="223" t="s">
        <v>604</v>
      </c>
      <c r="F42" s="223">
        <v>2503</v>
      </c>
      <c r="G42" s="223">
        <v>2470</v>
      </c>
      <c r="H42" s="224">
        <v>2525</v>
      </c>
      <c r="I42" s="224" t="s">
        <v>942</v>
      </c>
      <c r="J42" s="243" t="s">
        <v>1027</v>
      </c>
      <c r="K42" s="244">
        <f t="shared" ref="K42" si="16">H42-F42</f>
        <v>22</v>
      </c>
      <c r="L42" s="104">
        <f t="shared" ref="L42" si="17">(H42*N42)*0.03%</f>
        <v>227.24999999999997</v>
      </c>
      <c r="M42" s="245">
        <f t="shared" ref="M42" si="18">(K42*N42)-L42</f>
        <v>6372.75</v>
      </c>
      <c r="N42" s="244">
        <v>300</v>
      </c>
      <c r="O42" s="103" t="s">
        <v>595</v>
      </c>
      <c r="P42" s="246">
        <v>45209</v>
      </c>
      <c r="Q42" s="143"/>
      <c r="R42" s="55" t="s">
        <v>594</v>
      </c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144"/>
      <c r="AG42" s="145"/>
      <c r="AH42" s="143"/>
      <c r="AI42" s="143"/>
      <c r="AJ42" s="144"/>
      <c r="AK42" s="144"/>
      <c r="AL42" s="144"/>
    </row>
    <row r="43" spans="1:38" ht="12.75" customHeight="1">
      <c r="A43" s="312">
        <v>9</v>
      </c>
      <c r="B43" s="313">
        <v>45204</v>
      </c>
      <c r="C43" s="314"/>
      <c r="D43" s="314" t="s">
        <v>943</v>
      </c>
      <c r="E43" s="312" t="s">
        <v>895</v>
      </c>
      <c r="F43" s="312">
        <v>1006</v>
      </c>
      <c r="G43" s="312">
        <v>1022</v>
      </c>
      <c r="H43" s="315">
        <v>1005</v>
      </c>
      <c r="I43" s="315" t="s">
        <v>944</v>
      </c>
      <c r="J43" s="316" t="s">
        <v>809</v>
      </c>
      <c r="K43" s="317">
        <f>F43-H43</f>
        <v>1</v>
      </c>
      <c r="L43" s="318">
        <f t="shared" ref="L43" si="19">(H43*N43)*0.03%</f>
        <v>188.43749999999997</v>
      </c>
      <c r="M43" s="319">
        <f t="shared" ref="M43" si="20">(K43*N43)-L43</f>
        <v>436.5625</v>
      </c>
      <c r="N43" s="317">
        <v>625</v>
      </c>
      <c r="O43" s="320" t="s">
        <v>613</v>
      </c>
      <c r="P43" s="313">
        <v>45205</v>
      </c>
      <c r="Q43" s="143"/>
      <c r="R43" s="55" t="s">
        <v>594</v>
      </c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144"/>
      <c r="AG43" s="145"/>
      <c r="AH43" s="143"/>
      <c r="AI43" s="143"/>
      <c r="AJ43" s="144"/>
      <c r="AK43" s="144"/>
      <c r="AL43" s="144"/>
    </row>
    <row r="44" spans="1:38" ht="12.75" customHeight="1">
      <c r="A44" s="321">
        <v>10</v>
      </c>
      <c r="B44" s="322">
        <v>45204</v>
      </c>
      <c r="C44" s="323"/>
      <c r="D44" s="323" t="s">
        <v>945</v>
      </c>
      <c r="E44" s="321" t="s">
        <v>604</v>
      </c>
      <c r="F44" s="321">
        <v>1099</v>
      </c>
      <c r="G44" s="321">
        <v>1085</v>
      </c>
      <c r="H44" s="324">
        <v>1087</v>
      </c>
      <c r="I44" s="324" t="s">
        <v>946</v>
      </c>
      <c r="J44" s="325" t="s">
        <v>947</v>
      </c>
      <c r="K44" s="326">
        <f t="shared" ref="K44:K45" si="21">H44-F44</f>
        <v>-12</v>
      </c>
      <c r="L44" s="327">
        <f t="shared" ref="L44:L45" si="22">(H44*N44)*0.03%</f>
        <v>228.26999999999998</v>
      </c>
      <c r="M44" s="328">
        <f t="shared" ref="M44:M45" si="23">(K44*N44)-L44</f>
        <v>-8628.27</v>
      </c>
      <c r="N44" s="326">
        <v>700</v>
      </c>
      <c r="O44" s="329" t="s">
        <v>605</v>
      </c>
      <c r="P44" s="322">
        <v>45204</v>
      </c>
      <c r="Q44" s="143"/>
      <c r="R44" s="55" t="s">
        <v>606</v>
      </c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144"/>
      <c r="AG44" s="145"/>
      <c r="AH44" s="143"/>
      <c r="AI44" s="143"/>
      <c r="AJ44" s="144"/>
      <c r="AK44" s="144"/>
      <c r="AL44" s="144"/>
    </row>
    <row r="45" spans="1:38" ht="12.75" customHeight="1">
      <c r="A45" s="312">
        <v>11</v>
      </c>
      <c r="B45" s="313">
        <v>45205</v>
      </c>
      <c r="C45" s="314"/>
      <c r="D45" s="314" t="s">
        <v>960</v>
      </c>
      <c r="E45" s="312" t="s">
        <v>604</v>
      </c>
      <c r="F45" s="312">
        <v>1161</v>
      </c>
      <c r="G45" s="312">
        <v>1148</v>
      </c>
      <c r="H45" s="315">
        <v>1161</v>
      </c>
      <c r="I45" s="315" t="s">
        <v>961</v>
      </c>
      <c r="J45" s="316" t="s">
        <v>1160</v>
      </c>
      <c r="K45" s="317">
        <f t="shared" si="21"/>
        <v>0</v>
      </c>
      <c r="L45" s="318">
        <f t="shared" si="22"/>
        <v>296.05499999999995</v>
      </c>
      <c r="M45" s="319">
        <f t="shared" si="23"/>
        <v>-296.05499999999995</v>
      </c>
      <c r="N45" s="317">
        <v>850</v>
      </c>
      <c r="O45" s="320" t="s">
        <v>613</v>
      </c>
      <c r="P45" s="313">
        <v>45208</v>
      </c>
      <c r="Q45" s="143"/>
      <c r="R45" s="55" t="s">
        <v>606</v>
      </c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144"/>
      <c r="AG45" s="145"/>
      <c r="AH45" s="143"/>
      <c r="AI45" s="143"/>
      <c r="AJ45" s="144"/>
      <c r="AK45" s="144"/>
      <c r="AL45" s="144"/>
    </row>
    <row r="46" spans="1:38" ht="12.75" customHeight="1">
      <c r="A46" s="223">
        <v>12</v>
      </c>
      <c r="B46" s="246">
        <v>45205</v>
      </c>
      <c r="C46" s="247"/>
      <c r="D46" s="247" t="s">
        <v>912</v>
      </c>
      <c r="E46" s="223" t="s">
        <v>604</v>
      </c>
      <c r="F46" s="223">
        <v>1230</v>
      </c>
      <c r="G46" s="223">
        <v>1215</v>
      </c>
      <c r="H46" s="224">
        <v>1245</v>
      </c>
      <c r="I46" s="224" t="s">
        <v>962</v>
      </c>
      <c r="J46" s="243" t="s">
        <v>970</v>
      </c>
      <c r="K46" s="244">
        <f t="shared" ref="K46" si="24">H46-F46</f>
        <v>15</v>
      </c>
      <c r="L46" s="104">
        <f t="shared" ref="L46" si="25">(H46*N46)*0.03%</f>
        <v>261.45</v>
      </c>
      <c r="M46" s="245">
        <f t="shared" ref="M46" si="26">(K46*N46)-L46</f>
        <v>10238.549999999999</v>
      </c>
      <c r="N46" s="244">
        <v>700</v>
      </c>
      <c r="O46" s="103" t="s">
        <v>595</v>
      </c>
      <c r="P46" s="246">
        <v>45208</v>
      </c>
      <c r="Q46" s="143"/>
      <c r="R46" s="55" t="s">
        <v>594</v>
      </c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144"/>
      <c r="AG46" s="145"/>
      <c r="AH46" s="143"/>
      <c r="AI46" s="143"/>
      <c r="AJ46" s="144"/>
      <c r="AK46" s="144"/>
      <c r="AL46" s="144"/>
    </row>
    <row r="47" spans="1:38" ht="12.75" customHeight="1">
      <c r="A47" s="223">
        <v>13</v>
      </c>
      <c r="B47" s="246">
        <v>45208</v>
      </c>
      <c r="C47" s="247"/>
      <c r="D47" s="247" t="s">
        <v>976</v>
      </c>
      <c r="E47" s="223" t="s">
        <v>604</v>
      </c>
      <c r="F47" s="223">
        <v>419</v>
      </c>
      <c r="G47" s="223">
        <v>410</v>
      </c>
      <c r="H47" s="224">
        <v>427.5</v>
      </c>
      <c r="I47" s="224" t="s">
        <v>977</v>
      </c>
      <c r="J47" s="243" t="s">
        <v>1159</v>
      </c>
      <c r="K47" s="244">
        <f t="shared" ref="K47" si="27">H47-F47</f>
        <v>8.5</v>
      </c>
      <c r="L47" s="104">
        <f t="shared" ref="L47:L48" si="28">(H47*N47)*0.03%</f>
        <v>160.3125</v>
      </c>
      <c r="M47" s="245">
        <f t="shared" ref="M47:M48" si="29">(K47*N47)-L47</f>
        <v>10464.6875</v>
      </c>
      <c r="N47" s="244">
        <v>1250</v>
      </c>
      <c r="O47" s="103" t="s">
        <v>595</v>
      </c>
      <c r="P47" s="246">
        <v>45209</v>
      </c>
      <c r="Q47" s="143"/>
      <c r="R47" s="55" t="s">
        <v>606</v>
      </c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144"/>
      <c r="AG47" s="145"/>
      <c r="AH47" s="143"/>
      <c r="AI47" s="143"/>
      <c r="AJ47" s="144"/>
      <c r="AK47" s="144"/>
      <c r="AL47" s="144"/>
    </row>
    <row r="48" spans="1:38" ht="12.75" customHeight="1">
      <c r="A48" s="312">
        <v>14</v>
      </c>
      <c r="B48" s="313">
        <v>45209</v>
      </c>
      <c r="C48" s="314"/>
      <c r="D48" s="314" t="s">
        <v>1025</v>
      </c>
      <c r="E48" s="312" t="s">
        <v>895</v>
      </c>
      <c r="F48" s="312">
        <v>2250</v>
      </c>
      <c r="G48" s="312">
        <v>2272</v>
      </c>
      <c r="H48" s="315">
        <v>2252</v>
      </c>
      <c r="I48" s="315" t="s">
        <v>1026</v>
      </c>
      <c r="J48" s="316" t="s">
        <v>1158</v>
      </c>
      <c r="K48" s="317">
        <f>F48-H48</f>
        <v>-2</v>
      </c>
      <c r="L48" s="318">
        <f t="shared" si="28"/>
        <v>337.79999999999995</v>
      </c>
      <c r="M48" s="319">
        <f t="shared" si="29"/>
        <v>-1337.8</v>
      </c>
      <c r="N48" s="317">
        <v>500</v>
      </c>
      <c r="O48" s="320" t="s">
        <v>613</v>
      </c>
      <c r="P48" s="313">
        <v>45209</v>
      </c>
      <c r="Q48" s="143"/>
      <c r="R48" s="55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144"/>
      <c r="AG48" s="145"/>
      <c r="AH48" s="143"/>
      <c r="AI48" s="143"/>
      <c r="AJ48" s="144"/>
      <c r="AK48" s="144"/>
      <c r="AL48" s="144"/>
    </row>
    <row r="49" spans="1:38" ht="12.75" customHeight="1">
      <c r="A49" s="99">
        <v>15</v>
      </c>
      <c r="B49" s="345">
        <v>45209</v>
      </c>
      <c r="C49" s="146"/>
      <c r="D49" s="146" t="s">
        <v>933</v>
      </c>
      <c r="E49" s="99" t="s">
        <v>604</v>
      </c>
      <c r="F49" s="99" t="s">
        <v>1029</v>
      </c>
      <c r="G49" s="99">
        <v>22550</v>
      </c>
      <c r="H49" s="101"/>
      <c r="I49" s="101" t="s">
        <v>1030</v>
      </c>
      <c r="J49" s="225" t="s">
        <v>593</v>
      </c>
      <c r="K49" s="99"/>
      <c r="L49" s="102"/>
      <c r="M49" s="346"/>
      <c r="N49" s="99"/>
      <c r="O49" s="101"/>
      <c r="P49" s="100"/>
      <c r="Q49" s="143"/>
      <c r="R49" s="55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144"/>
      <c r="AG49" s="145"/>
      <c r="AH49" s="143"/>
      <c r="AI49" s="143"/>
      <c r="AJ49" s="144"/>
      <c r="AK49" s="144"/>
      <c r="AL49" s="144"/>
    </row>
    <row r="50" spans="1:38" ht="12.75" customHeight="1">
      <c r="A50" s="99"/>
      <c r="B50" s="345"/>
      <c r="C50" s="146"/>
      <c r="D50" s="146"/>
      <c r="E50" s="99"/>
      <c r="F50" s="99"/>
      <c r="G50" s="99"/>
      <c r="H50" s="101"/>
      <c r="I50" s="101"/>
      <c r="J50" s="225"/>
      <c r="K50" s="99"/>
      <c r="L50" s="102"/>
      <c r="M50" s="346"/>
      <c r="N50" s="99"/>
      <c r="O50" s="101"/>
      <c r="P50" s="100"/>
      <c r="Q50" s="143"/>
      <c r="R50" s="55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144"/>
      <c r="AG50" s="145"/>
      <c r="AH50" s="143"/>
      <c r="AI50" s="143"/>
      <c r="AJ50" s="144"/>
      <c r="AK50" s="144"/>
      <c r="AL50" s="144"/>
    </row>
    <row r="51" spans="1:38" ht="12.75" customHeight="1">
      <c r="A51" s="99"/>
      <c r="B51" s="345"/>
      <c r="C51" s="146"/>
      <c r="D51" s="146"/>
      <c r="E51" s="99"/>
      <c r="F51" s="99"/>
      <c r="G51" s="99"/>
      <c r="H51" s="101"/>
      <c r="I51" s="101"/>
      <c r="J51" s="225"/>
      <c r="K51" s="99"/>
      <c r="L51" s="102"/>
      <c r="M51" s="346"/>
      <c r="N51" s="99"/>
      <c r="O51" s="101"/>
      <c r="P51" s="100"/>
      <c r="Q51" s="143"/>
      <c r="R51" s="55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144"/>
      <c r="AG51" s="145"/>
      <c r="AH51" s="143"/>
      <c r="AI51" s="143"/>
      <c r="AJ51" s="144"/>
      <c r="AK51" s="144"/>
      <c r="AL51" s="144"/>
    </row>
    <row r="53" spans="1:38" ht="12.75" customHeight="1">
      <c r="A53" s="144"/>
      <c r="B53" s="147"/>
      <c r="C53" s="143"/>
      <c r="D53" s="143"/>
      <c r="E53" s="144"/>
      <c r="F53" s="144"/>
      <c r="G53" s="144"/>
      <c r="H53" s="148"/>
      <c r="I53" s="148"/>
      <c r="J53" s="148"/>
      <c r="K53" s="143"/>
      <c r="L53" s="144"/>
      <c r="M53" s="144"/>
      <c r="N53" s="144"/>
      <c r="O53" s="148"/>
      <c r="P53" s="148"/>
      <c r="Q53" s="143"/>
      <c r="R53" s="55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144"/>
      <c r="AG53" s="145"/>
      <c r="AH53" s="143"/>
      <c r="AI53" s="143"/>
      <c r="AJ53" s="144"/>
      <c r="AK53" s="144"/>
      <c r="AL53" s="144"/>
    </row>
    <row r="54" spans="1:38" ht="13.8">
      <c r="A54" s="149" t="s">
        <v>611</v>
      </c>
      <c r="B54" s="149"/>
      <c r="C54" s="149"/>
      <c r="D54" s="149"/>
      <c r="E54" s="150"/>
      <c r="F54" s="111"/>
      <c r="G54" s="111"/>
      <c r="H54" s="111"/>
      <c r="I54" s="111"/>
      <c r="J54" s="1"/>
      <c r="K54" s="6"/>
      <c r="L54" s="6"/>
      <c r="M54" s="6"/>
      <c r="N54" s="1"/>
      <c r="O54" s="1"/>
      <c r="P54" s="37"/>
      <c r="Q54" s="37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7"/>
      <c r="AG54" s="37"/>
      <c r="AH54" s="37"/>
      <c r="AI54" s="37"/>
      <c r="AJ54" s="37"/>
      <c r="AK54" s="37"/>
      <c r="AL54" s="37"/>
    </row>
    <row r="55" spans="1:38" ht="39.6">
      <c r="A55" s="96" t="s">
        <v>16</v>
      </c>
      <c r="B55" s="96" t="s">
        <v>567</v>
      </c>
      <c r="C55" s="96"/>
      <c r="D55" s="97" t="s">
        <v>579</v>
      </c>
      <c r="E55" s="96" t="s">
        <v>580</v>
      </c>
      <c r="F55" s="96" t="s">
        <v>581</v>
      </c>
      <c r="G55" s="96" t="s">
        <v>602</v>
      </c>
      <c r="H55" s="96" t="s">
        <v>583</v>
      </c>
      <c r="I55" s="96" t="s">
        <v>584</v>
      </c>
      <c r="J55" s="95" t="s">
        <v>585</v>
      </c>
      <c r="K55" s="95" t="s">
        <v>612</v>
      </c>
      <c r="L55" s="98" t="s">
        <v>587</v>
      </c>
      <c r="M55" s="142" t="s">
        <v>609</v>
      </c>
      <c r="N55" s="96" t="s">
        <v>610</v>
      </c>
      <c r="O55" s="96" t="s">
        <v>589</v>
      </c>
      <c r="P55" s="97" t="s">
        <v>590</v>
      </c>
      <c r="Q55" s="37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7"/>
      <c r="AG55" s="37"/>
      <c r="AH55" s="37"/>
      <c r="AI55" s="37"/>
      <c r="AJ55" s="37"/>
      <c r="AK55" s="37"/>
      <c r="AL55" s="37"/>
    </row>
    <row r="56" spans="1:38" ht="15" customHeight="1">
      <c r="A56" s="381">
        <v>1</v>
      </c>
      <c r="B56" s="366">
        <v>45198</v>
      </c>
      <c r="C56" s="263"/>
      <c r="D56" s="263" t="s">
        <v>905</v>
      </c>
      <c r="E56" s="229" t="s">
        <v>895</v>
      </c>
      <c r="F56" s="229">
        <v>51</v>
      </c>
      <c r="G56" s="229"/>
      <c r="H56" s="222">
        <v>46</v>
      </c>
      <c r="I56" s="222"/>
      <c r="J56" s="383" t="s">
        <v>881</v>
      </c>
      <c r="K56" s="229">
        <f>F56-H56</f>
        <v>5</v>
      </c>
      <c r="L56" s="254">
        <v>50</v>
      </c>
      <c r="M56" s="369">
        <v>900</v>
      </c>
      <c r="N56" s="229">
        <v>50</v>
      </c>
      <c r="O56" s="374" t="s">
        <v>595</v>
      </c>
      <c r="P56" s="366">
        <v>45202</v>
      </c>
      <c r="Q56" s="144"/>
      <c r="R56" s="55" t="s">
        <v>594</v>
      </c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144"/>
      <c r="AJ56" s="144"/>
      <c r="AK56" s="144"/>
      <c r="AL56" s="144"/>
    </row>
    <row r="57" spans="1:38" ht="15" customHeight="1">
      <c r="A57" s="382"/>
      <c r="B57" s="367"/>
      <c r="C57" s="263"/>
      <c r="D57" s="263" t="s">
        <v>906</v>
      </c>
      <c r="E57" s="229" t="s">
        <v>895</v>
      </c>
      <c r="F57" s="229">
        <v>47</v>
      </c>
      <c r="G57" s="229"/>
      <c r="H57" s="222">
        <v>32</v>
      </c>
      <c r="I57" s="222"/>
      <c r="J57" s="384"/>
      <c r="K57" s="229">
        <f>F57-H57</f>
        <v>15</v>
      </c>
      <c r="L57" s="254">
        <v>50</v>
      </c>
      <c r="M57" s="370"/>
      <c r="N57" s="229">
        <v>50</v>
      </c>
      <c r="O57" s="375"/>
      <c r="P57" s="367"/>
      <c r="Q57" s="144"/>
      <c r="R57" s="55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144"/>
      <c r="AJ57" s="144"/>
      <c r="AK57" s="144"/>
      <c r="AL57" s="144"/>
    </row>
    <row r="58" spans="1:38" ht="15" customHeight="1">
      <c r="A58" s="381">
        <v>2</v>
      </c>
      <c r="B58" s="366">
        <v>45198</v>
      </c>
      <c r="C58" s="263"/>
      <c r="D58" s="263" t="s">
        <v>904</v>
      </c>
      <c r="E58" s="229" t="s">
        <v>604</v>
      </c>
      <c r="F58" s="229">
        <v>175</v>
      </c>
      <c r="G58" s="229"/>
      <c r="H58" s="222">
        <v>325</v>
      </c>
      <c r="I58" s="222"/>
      <c r="J58" s="383" t="s">
        <v>810</v>
      </c>
      <c r="K58" s="229">
        <f t="shared" ref="K58:K63" si="30">H58-F58</f>
        <v>150</v>
      </c>
      <c r="L58" s="254">
        <v>50</v>
      </c>
      <c r="M58" s="369">
        <v>800</v>
      </c>
      <c r="N58" s="229">
        <v>15</v>
      </c>
      <c r="O58" s="374" t="s">
        <v>595</v>
      </c>
      <c r="P58" s="366">
        <v>45202</v>
      </c>
      <c r="Q58" s="144"/>
      <c r="R58" s="55" t="s">
        <v>606</v>
      </c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144"/>
      <c r="AJ58" s="144"/>
      <c r="AK58" s="144"/>
      <c r="AL58" s="144"/>
    </row>
    <row r="59" spans="1:38" ht="15" customHeight="1">
      <c r="A59" s="382"/>
      <c r="B59" s="367"/>
      <c r="C59" s="263"/>
      <c r="D59" s="263" t="s">
        <v>907</v>
      </c>
      <c r="E59" s="229" t="s">
        <v>895</v>
      </c>
      <c r="F59" s="229">
        <v>115</v>
      </c>
      <c r="G59" s="229"/>
      <c r="H59" s="222">
        <v>205</v>
      </c>
      <c r="I59" s="222"/>
      <c r="J59" s="384"/>
      <c r="K59" s="229">
        <f>F59-H59</f>
        <v>-90</v>
      </c>
      <c r="L59" s="254">
        <v>50</v>
      </c>
      <c r="M59" s="370"/>
      <c r="N59" s="229">
        <v>15</v>
      </c>
      <c r="O59" s="375" t="s">
        <v>595</v>
      </c>
      <c r="P59" s="367"/>
      <c r="Q59" s="144"/>
      <c r="R59" s="55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144"/>
      <c r="AJ59" s="144"/>
      <c r="AK59" s="144"/>
      <c r="AL59" s="144"/>
    </row>
    <row r="60" spans="1:38" ht="15" customHeight="1">
      <c r="A60" s="360">
        <v>3</v>
      </c>
      <c r="B60" s="362">
        <v>45198</v>
      </c>
      <c r="C60" s="264"/>
      <c r="D60" s="264" t="s">
        <v>908</v>
      </c>
      <c r="E60" s="240" t="s">
        <v>895</v>
      </c>
      <c r="F60" s="240">
        <v>64</v>
      </c>
      <c r="G60" s="240"/>
      <c r="H60" s="241">
        <v>10</v>
      </c>
      <c r="I60" s="241"/>
      <c r="J60" s="364" t="s">
        <v>969</v>
      </c>
      <c r="K60" s="240">
        <f>F60-H60</f>
        <v>54</v>
      </c>
      <c r="L60" s="242">
        <v>50</v>
      </c>
      <c r="M60" s="371">
        <v>-120</v>
      </c>
      <c r="N60" s="240">
        <v>40</v>
      </c>
      <c r="O60" s="376" t="s">
        <v>605</v>
      </c>
      <c r="P60" s="362">
        <v>45202</v>
      </c>
      <c r="Q60" s="144"/>
      <c r="R60" s="55" t="s">
        <v>594</v>
      </c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144"/>
      <c r="AJ60" s="144"/>
      <c r="AK60" s="144"/>
      <c r="AL60" s="144"/>
    </row>
    <row r="61" spans="1:38" ht="15" customHeight="1">
      <c r="A61" s="379"/>
      <c r="B61" s="368"/>
      <c r="C61" s="264"/>
      <c r="D61" s="264" t="s">
        <v>909</v>
      </c>
      <c r="E61" s="240" t="s">
        <v>895</v>
      </c>
      <c r="F61" s="240">
        <v>45.5</v>
      </c>
      <c r="G61" s="240"/>
      <c r="H61" s="241">
        <v>100</v>
      </c>
      <c r="I61" s="241"/>
      <c r="J61" s="380"/>
      <c r="K61" s="240">
        <f>F61-H61</f>
        <v>-54.5</v>
      </c>
      <c r="L61" s="242">
        <v>50</v>
      </c>
      <c r="M61" s="372"/>
      <c r="N61" s="240">
        <v>40</v>
      </c>
      <c r="O61" s="377"/>
      <c r="P61" s="368"/>
      <c r="Q61" s="144"/>
      <c r="R61" s="55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144"/>
      <c r="AJ61" s="144"/>
      <c r="AK61" s="144"/>
      <c r="AL61" s="144"/>
    </row>
    <row r="62" spans="1:38" ht="15" customHeight="1">
      <c r="A62" s="360">
        <v>4</v>
      </c>
      <c r="B62" s="362">
        <v>45202</v>
      </c>
      <c r="C62" s="264"/>
      <c r="D62" s="264" t="s">
        <v>903</v>
      </c>
      <c r="E62" s="240" t="s">
        <v>604</v>
      </c>
      <c r="F62" s="240">
        <v>24</v>
      </c>
      <c r="G62" s="240"/>
      <c r="H62" s="241">
        <v>35</v>
      </c>
      <c r="I62" s="241"/>
      <c r="J62" s="364" t="s">
        <v>919</v>
      </c>
      <c r="K62" s="240">
        <f t="shared" si="30"/>
        <v>11</v>
      </c>
      <c r="L62" s="242">
        <v>50</v>
      </c>
      <c r="M62" s="371">
        <v>-380</v>
      </c>
      <c r="N62" s="240">
        <v>40</v>
      </c>
      <c r="O62" s="376" t="s">
        <v>605</v>
      </c>
      <c r="P62" s="362">
        <v>45202</v>
      </c>
      <c r="Q62" s="144"/>
      <c r="R62" s="55" t="s">
        <v>606</v>
      </c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144"/>
      <c r="AJ62" s="144"/>
      <c r="AK62" s="144"/>
      <c r="AL62" s="144"/>
    </row>
    <row r="63" spans="1:38" ht="15" customHeight="1">
      <c r="A63" s="361"/>
      <c r="B63" s="363"/>
      <c r="C63" s="335"/>
      <c r="D63" s="335" t="s">
        <v>909</v>
      </c>
      <c r="E63" s="310" t="s">
        <v>604</v>
      </c>
      <c r="F63" s="310">
        <v>33</v>
      </c>
      <c r="G63" s="310"/>
      <c r="H63" s="311">
        <v>15</v>
      </c>
      <c r="I63" s="311"/>
      <c r="J63" s="365"/>
      <c r="K63" s="310">
        <f t="shared" si="30"/>
        <v>-18</v>
      </c>
      <c r="L63" s="336">
        <v>50</v>
      </c>
      <c r="M63" s="373"/>
      <c r="N63" s="310">
        <v>40</v>
      </c>
      <c r="O63" s="378" t="s">
        <v>605</v>
      </c>
      <c r="P63" s="363"/>
      <c r="Q63" s="144"/>
      <c r="R63" s="55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144"/>
      <c r="AJ63" s="144"/>
      <c r="AK63" s="144"/>
      <c r="AL63" s="144"/>
    </row>
    <row r="64" spans="1:38" ht="15" customHeight="1">
      <c r="A64" s="381">
        <v>5</v>
      </c>
      <c r="B64" s="366">
        <v>45204</v>
      </c>
      <c r="C64" s="263"/>
      <c r="D64" s="263" t="s">
        <v>939</v>
      </c>
      <c r="E64" s="229" t="s">
        <v>604</v>
      </c>
      <c r="F64" s="229">
        <v>292.5</v>
      </c>
      <c r="G64" s="229"/>
      <c r="H64" s="222">
        <v>435</v>
      </c>
      <c r="I64" s="222"/>
      <c r="J64" s="383" t="s">
        <v>810</v>
      </c>
      <c r="K64" s="229">
        <f t="shared" ref="K64" si="31">H64-F64</f>
        <v>142.5</v>
      </c>
      <c r="L64" s="254">
        <v>50</v>
      </c>
      <c r="M64" s="369">
        <v>800</v>
      </c>
      <c r="N64" s="229">
        <v>15</v>
      </c>
      <c r="O64" s="374" t="s">
        <v>595</v>
      </c>
      <c r="P64" s="366">
        <v>45208</v>
      </c>
      <c r="Q64" s="144"/>
      <c r="R64" s="55" t="s">
        <v>606</v>
      </c>
      <c r="S64" s="144"/>
      <c r="T64" s="144"/>
      <c r="U64" s="144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144"/>
      <c r="AG64" s="144"/>
      <c r="AH64" s="144"/>
      <c r="AI64" s="144"/>
      <c r="AJ64" s="144"/>
      <c r="AK64" s="144"/>
      <c r="AL64" s="144"/>
    </row>
    <row r="65" spans="1:38" ht="15" customHeight="1">
      <c r="A65" s="382"/>
      <c r="B65" s="367"/>
      <c r="C65" s="263"/>
      <c r="D65" s="263" t="s">
        <v>940</v>
      </c>
      <c r="E65" s="229" t="s">
        <v>895</v>
      </c>
      <c r="F65" s="229">
        <v>107.5</v>
      </c>
      <c r="G65" s="229"/>
      <c r="H65" s="222">
        <v>190</v>
      </c>
      <c r="I65" s="222"/>
      <c r="J65" s="384"/>
      <c r="K65" s="229">
        <f t="shared" ref="K65" si="32">F65-H65</f>
        <v>-82.5</v>
      </c>
      <c r="L65" s="254">
        <v>50</v>
      </c>
      <c r="M65" s="370"/>
      <c r="N65" s="229">
        <v>15</v>
      </c>
      <c r="O65" s="375" t="s">
        <v>595</v>
      </c>
      <c r="P65" s="367"/>
      <c r="Q65" s="144"/>
      <c r="R65" s="55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44"/>
      <c r="AD65" s="144"/>
      <c r="AE65" s="144"/>
      <c r="AF65" s="144"/>
      <c r="AG65" s="144"/>
      <c r="AH65" s="144"/>
      <c r="AI65" s="144"/>
      <c r="AJ65" s="144"/>
      <c r="AK65" s="144"/>
      <c r="AL65" s="144"/>
    </row>
    <row r="66" spans="1:38" ht="15" customHeight="1">
      <c r="A66" s="381">
        <v>6</v>
      </c>
      <c r="B66" s="366">
        <v>45205</v>
      </c>
      <c r="C66" s="263"/>
      <c r="D66" s="263" t="s">
        <v>958</v>
      </c>
      <c r="E66" s="229" t="s">
        <v>604</v>
      </c>
      <c r="F66" s="229">
        <v>80</v>
      </c>
      <c r="G66" s="229"/>
      <c r="H66" s="222">
        <v>105</v>
      </c>
      <c r="I66" s="222"/>
      <c r="J66" s="383" t="s">
        <v>971</v>
      </c>
      <c r="K66" s="229">
        <f t="shared" ref="K66" si="33">H66-F66</f>
        <v>25</v>
      </c>
      <c r="L66" s="254">
        <v>50</v>
      </c>
      <c r="M66" s="369">
        <v>600</v>
      </c>
      <c r="N66" s="229">
        <v>40</v>
      </c>
      <c r="O66" s="374" t="s">
        <v>595</v>
      </c>
      <c r="P66" s="366">
        <v>45208</v>
      </c>
      <c r="Q66" s="144"/>
      <c r="R66" s="55" t="s">
        <v>594</v>
      </c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  <c r="AF66" s="144"/>
      <c r="AG66" s="144"/>
      <c r="AH66" s="144"/>
      <c r="AI66" s="144"/>
      <c r="AJ66" s="144"/>
      <c r="AK66" s="144"/>
      <c r="AL66" s="144"/>
    </row>
    <row r="67" spans="1:38" ht="15" customHeight="1">
      <c r="A67" s="382"/>
      <c r="B67" s="367"/>
      <c r="C67" s="263"/>
      <c r="D67" s="263" t="s">
        <v>959</v>
      </c>
      <c r="E67" s="229" t="s">
        <v>895</v>
      </c>
      <c r="F67" s="229">
        <v>45</v>
      </c>
      <c r="G67" s="229"/>
      <c r="H67" s="222">
        <v>52.5</v>
      </c>
      <c r="I67" s="222"/>
      <c r="J67" s="384"/>
      <c r="K67" s="229">
        <f t="shared" ref="K67" si="34">F67-H67</f>
        <v>-7.5</v>
      </c>
      <c r="L67" s="254">
        <v>50</v>
      </c>
      <c r="M67" s="370"/>
      <c r="N67" s="229">
        <v>40</v>
      </c>
      <c r="O67" s="375" t="s">
        <v>595</v>
      </c>
      <c r="P67" s="367"/>
      <c r="Q67" s="144"/>
      <c r="R67" s="55"/>
      <c r="S67" s="144"/>
      <c r="T67" s="144"/>
      <c r="U67" s="144"/>
      <c r="V67" s="144"/>
      <c r="W67" s="144"/>
      <c r="X67" s="144"/>
      <c r="Y67" s="144"/>
      <c r="Z67" s="144"/>
      <c r="AA67" s="144"/>
      <c r="AB67" s="144"/>
      <c r="AC67" s="144"/>
      <c r="AD67" s="144"/>
      <c r="AE67" s="144"/>
      <c r="AF67" s="144"/>
      <c r="AG67" s="144"/>
      <c r="AH67" s="144"/>
      <c r="AI67" s="144"/>
      <c r="AJ67" s="144"/>
      <c r="AK67" s="144"/>
      <c r="AL67" s="144"/>
    </row>
    <row r="68" spans="1:38" ht="15" customHeight="1">
      <c r="A68" s="381">
        <v>7</v>
      </c>
      <c r="B68" s="366">
        <v>45208</v>
      </c>
      <c r="C68" s="263"/>
      <c r="D68" s="263" t="s">
        <v>972</v>
      </c>
      <c r="E68" s="229" t="s">
        <v>604</v>
      </c>
      <c r="F68" s="229">
        <v>94</v>
      </c>
      <c r="G68" s="229"/>
      <c r="H68" s="222">
        <v>151</v>
      </c>
      <c r="I68" s="222"/>
      <c r="J68" s="383" t="s">
        <v>921</v>
      </c>
      <c r="K68" s="229">
        <f t="shared" ref="K68" si="35">H68-F68</f>
        <v>57</v>
      </c>
      <c r="L68" s="254">
        <v>50</v>
      </c>
      <c r="M68" s="369">
        <v>1225</v>
      </c>
      <c r="N68" s="229">
        <v>50</v>
      </c>
      <c r="O68" s="374" t="s">
        <v>595</v>
      </c>
      <c r="P68" s="366">
        <v>45209</v>
      </c>
      <c r="Q68" s="144"/>
      <c r="R68" s="55" t="s">
        <v>594</v>
      </c>
      <c r="S68" s="144"/>
      <c r="T68" s="144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  <c r="AF68" s="144"/>
      <c r="AG68" s="144"/>
      <c r="AH68" s="144"/>
      <c r="AI68" s="144"/>
      <c r="AJ68" s="144"/>
      <c r="AK68" s="144"/>
      <c r="AL68" s="144"/>
    </row>
    <row r="69" spans="1:38" ht="15" customHeight="1">
      <c r="A69" s="382"/>
      <c r="B69" s="367"/>
      <c r="C69" s="263"/>
      <c r="D69" s="263" t="s">
        <v>973</v>
      </c>
      <c r="E69" s="229" t="s">
        <v>895</v>
      </c>
      <c r="F69" s="229">
        <v>52</v>
      </c>
      <c r="G69" s="229"/>
      <c r="H69" s="222">
        <v>82.5</v>
      </c>
      <c r="I69" s="222"/>
      <c r="J69" s="384"/>
      <c r="K69" s="229">
        <f t="shared" ref="K69" si="36">F69-H69</f>
        <v>-30.5</v>
      </c>
      <c r="L69" s="254">
        <v>50</v>
      </c>
      <c r="M69" s="370"/>
      <c r="N69" s="229">
        <v>50</v>
      </c>
      <c r="O69" s="375" t="s">
        <v>595</v>
      </c>
      <c r="P69" s="367"/>
      <c r="Q69" s="144"/>
      <c r="R69" s="55"/>
      <c r="S69" s="144"/>
      <c r="T69" s="144"/>
      <c r="U69" s="144"/>
      <c r="V69" s="144"/>
      <c r="W69" s="144"/>
      <c r="X69" s="144"/>
      <c r="Y69" s="144"/>
      <c r="Z69" s="144"/>
      <c r="AA69" s="144"/>
      <c r="AB69" s="144"/>
      <c r="AC69" s="144"/>
      <c r="AD69" s="144"/>
      <c r="AE69" s="144"/>
      <c r="AF69" s="144"/>
      <c r="AG69" s="144"/>
      <c r="AH69" s="144"/>
      <c r="AI69" s="144"/>
      <c r="AJ69" s="144"/>
      <c r="AK69" s="144"/>
      <c r="AL69" s="144"/>
    </row>
    <row r="70" spans="1:38" ht="15" customHeight="1">
      <c r="A70" s="344">
        <v>8</v>
      </c>
      <c r="B70" s="343">
        <v>45208</v>
      </c>
      <c r="C70" s="263"/>
      <c r="D70" s="263" t="s">
        <v>974</v>
      </c>
      <c r="E70" s="229" t="s">
        <v>604</v>
      </c>
      <c r="F70" s="229">
        <v>22</v>
      </c>
      <c r="G70" s="229"/>
      <c r="H70" s="222">
        <v>47.5</v>
      </c>
      <c r="I70" s="222" t="s">
        <v>975</v>
      </c>
      <c r="J70" s="243" t="s">
        <v>1024</v>
      </c>
      <c r="K70" s="244">
        <f t="shared" ref="K70" si="37">H70-F70</f>
        <v>25.5</v>
      </c>
      <c r="L70" s="254">
        <v>50</v>
      </c>
      <c r="M70" s="245">
        <f t="shared" ref="M70" si="38">(K70*N70)-L70</f>
        <v>970</v>
      </c>
      <c r="N70" s="244">
        <v>40</v>
      </c>
      <c r="O70" s="103" t="s">
        <v>595</v>
      </c>
      <c r="P70" s="246">
        <v>45209</v>
      </c>
      <c r="Q70" s="144"/>
      <c r="R70" s="55" t="s">
        <v>606</v>
      </c>
      <c r="S70" s="144"/>
      <c r="T70" s="144"/>
      <c r="U70" s="144"/>
      <c r="V70" s="144"/>
      <c r="W70" s="144"/>
      <c r="X70" s="144"/>
      <c r="Y70" s="144"/>
      <c r="Z70" s="144"/>
      <c r="AA70" s="144"/>
      <c r="AB70" s="144"/>
      <c r="AC70" s="144"/>
      <c r="AD70" s="144"/>
      <c r="AE70" s="144"/>
      <c r="AF70" s="144"/>
      <c r="AG70" s="144"/>
      <c r="AH70" s="144"/>
      <c r="AI70" s="144"/>
      <c r="AJ70" s="144"/>
      <c r="AK70" s="144"/>
      <c r="AL70" s="144"/>
    </row>
    <row r="71" spans="1:38" ht="15" customHeight="1">
      <c r="A71" s="360">
        <v>9</v>
      </c>
      <c r="B71" s="362">
        <v>45209</v>
      </c>
      <c r="C71" s="264"/>
      <c r="D71" s="264" t="s">
        <v>958</v>
      </c>
      <c r="E71" s="240" t="s">
        <v>604</v>
      </c>
      <c r="F71" s="240">
        <v>18</v>
      </c>
      <c r="G71" s="240"/>
      <c r="H71" s="241">
        <v>0</v>
      </c>
      <c r="I71" s="241"/>
      <c r="J71" s="393" t="s">
        <v>1162</v>
      </c>
      <c r="K71" s="326">
        <f t="shared" ref="K71" si="39">H71-F71</f>
        <v>-18</v>
      </c>
      <c r="L71" s="242">
        <v>50</v>
      </c>
      <c r="M71" s="394">
        <v>-420</v>
      </c>
      <c r="N71" s="326">
        <v>40</v>
      </c>
      <c r="O71" s="399" t="s">
        <v>605</v>
      </c>
      <c r="P71" s="401">
        <v>45209</v>
      </c>
      <c r="Q71" s="144"/>
      <c r="R71" s="55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  <c r="AG71" s="144"/>
      <c r="AH71" s="144"/>
      <c r="AI71" s="144"/>
      <c r="AJ71" s="144"/>
      <c r="AK71" s="144"/>
      <c r="AL71" s="144"/>
    </row>
    <row r="72" spans="1:38" ht="15" customHeight="1">
      <c r="A72" s="379"/>
      <c r="B72" s="368"/>
      <c r="C72" s="264"/>
      <c r="D72" s="264" t="s">
        <v>1028</v>
      </c>
      <c r="E72" s="240" t="s">
        <v>895</v>
      </c>
      <c r="F72" s="395" t="s">
        <v>1161</v>
      </c>
      <c r="G72" s="240"/>
      <c r="H72" s="241">
        <v>0</v>
      </c>
      <c r="I72" s="241"/>
      <c r="J72" s="396"/>
      <c r="K72" s="397">
        <f>F72-H72</f>
        <v>10</v>
      </c>
      <c r="L72" s="242">
        <v>50</v>
      </c>
      <c r="M72" s="398"/>
      <c r="N72" s="326">
        <v>40</v>
      </c>
      <c r="O72" s="400"/>
      <c r="P72" s="402"/>
      <c r="Q72" s="144"/>
      <c r="R72" s="55"/>
      <c r="S72" s="144"/>
      <c r="T72" s="144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  <c r="AF72" s="144"/>
      <c r="AG72" s="144"/>
      <c r="AH72" s="144"/>
      <c r="AI72" s="144"/>
      <c r="AJ72" s="144"/>
      <c r="AK72" s="144"/>
      <c r="AL72" s="144"/>
    </row>
    <row r="73" spans="1:38" ht="15" customHeight="1">
      <c r="A73" s="385">
        <v>10</v>
      </c>
      <c r="B73" s="387">
        <v>45209</v>
      </c>
      <c r="C73" s="338"/>
      <c r="D73" s="338" t="s">
        <v>1031</v>
      </c>
      <c r="E73" s="226" t="s">
        <v>895</v>
      </c>
      <c r="F73" s="347" t="s">
        <v>1033</v>
      </c>
      <c r="G73" s="226"/>
      <c r="H73" s="228"/>
      <c r="I73" s="228"/>
      <c r="J73" s="392" t="s">
        <v>593</v>
      </c>
      <c r="K73" s="226"/>
      <c r="L73" s="339"/>
      <c r="M73" s="391"/>
      <c r="N73" s="226"/>
      <c r="O73" s="392"/>
      <c r="P73" s="387"/>
      <c r="Q73" s="144"/>
      <c r="R73" s="55"/>
      <c r="S73" s="144"/>
      <c r="T73" s="144"/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  <c r="AE73" s="144"/>
      <c r="AF73" s="144"/>
      <c r="AG73" s="144"/>
      <c r="AH73" s="144"/>
      <c r="AI73" s="144"/>
      <c r="AJ73" s="144"/>
      <c r="AK73" s="144"/>
      <c r="AL73" s="144"/>
    </row>
    <row r="74" spans="1:38" ht="15" customHeight="1">
      <c r="A74" s="386"/>
      <c r="B74" s="388"/>
      <c r="C74" s="338"/>
      <c r="D74" s="338" t="s">
        <v>1032</v>
      </c>
      <c r="E74" s="226" t="s">
        <v>895</v>
      </c>
      <c r="F74" s="226" t="s">
        <v>1034</v>
      </c>
      <c r="G74" s="226"/>
      <c r="H74" s="228"/>
      <c r="I74" s="228"/>
      <c r="J74" s="389"/>
      <c r="K74" s="226"/>
      <c r="L74" s="339"/>
      <c r="M74" s="390"/>
      <c r="N74" s="226"/>
      <c r="O74" s="389"/>
      <c r="P74" s="388"/>
      <c r="Q74" s="144"/>
      <c r="R74" s="55"/>
      <c r="S74" s="144"/>
      <c r="T74" s="144"/>
      <c r="U74" s="144"/>
      <c r="V74" s="144"/>
      <c r="W74" s="144"/>
      <c r="X74" s="144"/>
      <c r="Y74" s="144"/>
      <c r="Z74" s="144"/>
      <c r="AA74" s="144"/>
      <c r="AB74" s="144"/>
      <c r="AC74" s="144"/>
      <c r="AD74" s="144"/>
      <c r="AE74" s="144"/>
      <c r="AF74" s="144"/>
      <c r="AG74" s="144"/>
      <c r="AH74" s="144"/>
      <c r="AI74" s="144"/>
      <c r="AJ74" s="144"/>
      <c r="AK74" s="144"/>
      <c r="AL74" s="144"/>
    </row>
    <row r="75" spans="1:38" ht="15" customHeight="1">
      <c r="A75" s="342"/>
      <c r="B75" s="337"/>
      <c r="C75" s="338"/>
      <c r="D75" s="338"/>
      <c r="E75" s="226"/>
      <c r="F75" s="226"/>
      <c r="G75" s="226"/>
      <c r="H75" s="228"/>
      <c r="I75" s="228"/>
      <c r="J75" s="228"/>
      <c r="K75" s="226"/>
      <c r="L75" s="339"/>
      <c r="M75" s="340"/>
      <c r="N75" s="226"/>
      <c r="O75" s="228"/>
      <c r="P75" s="337"/>
      <c r="Q75" s="144"/>
      <c r="R75" s="55"/>
      <c r="S75" s="144"/>
      <c r="T75" s="144"/>
      <c r="U75" s="144"/>
      <c r="V75" s="144"/>
      <c r="W75" s="144"/>
      <c r="X75" s="144"/>
      <c r="Y75" s="144"/>
      <c r="Z75" s="144"/>
      <c r="AA75" s="144"/>
      <c r="AB75" s="144"/>
      <c r="AC75" s="144"/>
      <c r="AD75" s="144"/>
      <c r="AE75" s="144"/>
      <c r="AF75" s="144"/>
      <c r="AG75" s="144"/>
      <c r="AH75" s="144"/>
      <c r="AI75" s="144"/>
      <c r="AJ75" s="144"/>
      <c r="AK75" s="144"/>
      <c r="AL75" s="144"/>
    </row>
    <row r="76" spans="1:38" ht="15" customHeight="1">
      <c r="A76" s="226"/>
      <c r="B76" s="337"/>
      <c r="C76" s="338"/>
      <c r="D76" s="338"/>
      <c r="E76" s="226"/>
      <c r="F76" s="226"/>
      <c r="G76" s="226"/>
      <c r="H76" s="228"/>
      <c r="I76" s="228"/>
      <c r="J76" s="228"/>
      <c r="K76" s="226"/>
      <c r="L76" s="339"/>
      <c r="M76" s="340"/>
      <c r="N76" s="226"/>
      <c r="O76" s="228"/>
      <c r="P76" s="337"/>
      <c r="Q76" s="144"/>
      <c r="R76" s="55"/>
      <c r="S76" s="144"/>
      <c r="T76" s="144"/>
      <c r="U76" s="144"/>
      <c r="V76" s="144"/>
      <c r="W76" s="144"/>
      <c r="X76" s="144"/>
      <c r="Y76" s="144"/>
      <c r="Z76" s="144"/>
      <c r="AA76" s="144"/>
      <c r="AB76" s="144"/>
      <c r="AC76" s="144"/>
      <c r="AD76" s="144"/>
      <c r="AE76" s="144"/>
      <c r="AF76" s="144"/>
      <c r="AG76" s="144"/>
      <c r="AH76" s="144"/>
      <c r="AI76" s="144"/>
      <c r="AJ76" s="144"/>
      <c r="AK76" s="144"/>
      <c r="AL76" s="144"/>
    </row>
    <row r="77" spans="1:38" ht="15" customHeight="1">
      <c r="A77" s="303"/>
      <c r="B77" s="304"/>
      <c r="C77" s="305"/>
      <c r="D77" s="305"/>
      <c r="E77" s="303"/>
      <c r="F77" s="303"/>
      <c r="G77" s="303"/>
      <c r="H77" s="306"/>
      <c r="I77" s="306"/>
      <c r="J77" s="306"/>
      <c r="K77" s="303"/>
      <c r="L77" s="307"/>
      <c r="M77" s="308"/>
      <c r="N77" s="303"/>
      <c r="O77" s="306"/>
      <c r="P77" s="309"/>
      <c r="Q77" s="144"/>
      <c r="R77" s="55"/>
      <c r="S77" s="144"/>
      <c r="T77" s="144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  <c r="AF77" s="144"/>
      <c r="AG77" s="144"/>
      <c r="AH77" s="144"/>
      <c r="AI77" s="144"/>
      <c r="AJ77" s="144"/>
      <c r="AK77" s="144"/>
      <c r="AL77" s="144"/>
    </row>
    <row r="78" spans="1:38" ht="38.25" customHeight="1">
      <c r="A78" s="94" t="s">
        <v>617</v>
      </c>
      <c r="B78" s="151"/>
      <c r="C78" s="151"/>
      <c r="D78" s="152"/>
      <c r="E78" s="132"/>
      <c r="F78" s="6"/>
      <c r="G78" s="6"/>
      <c r="H78" s="133"/>
      <c r="I78" s="153"/>
      <c r="J78" s="1"/>
      <c r="K78" s="6"/>
      <c r="L78" s="6"/>
      <c r="M78" s="6"/>
      <c r="N78" s="1"/>
      <c r="O78" s="1"/>
      <c r="Q78" s="1"/>
      <c r="R78" s="6"/>
      <c r="S78" s="1"/>
      <c r="T78" s="1"/>
      <c r="U78" s="1"/>
      <c r="V78" s="1"/>
      <c r="W78" s="1"/>
      <c r="X78" s="6"/>
      <c r="Y78" s="1"/>
      <c r="Z78" s="1"/>
      <c r="AA78" s="1"/>
      <c r="AB78" s="1"/>
      <c r="AC78" s="1"/>
      <c r="AD78" s="6"/>
      <c r="AE78" s="1"/>
      <c r="AF78" s="1"/>
      <c r="AG78" s="1"/>
      <c r="AH78" s="1"/>
      <c r="AI78" s="1"/>
      <c r="AJ78" s="6"/>
      <c r="AK78" s="1"/>
    </row>
    <row r="79" spans="1:38" ht="39.6">
      <c r="A79" s="95" t="s">
        <v>16</v>
      </c>
      <c r="B79" s="96" t="s">
        <v>567</v>
      </c>
      <c r="C79" s="96"/>
      <c r="D79" s="97" t="s">
        <v>579</v>
      </c>
      <c r="E79" s="96" t="s">
        <v>580</v>
      </c>
      <c r="F79" s="96" t="s">
        <v>581</v>
      </c>
      <c r="G79" s="96" t="s">
        <v>582</v>
      </c>
      <c r="H79" s="96" t="s">
        <v>583</v>
      </c>
      <c r="I79" s="96" t="s">
        <v>584</v>
      </c>
      <c r="J79" s="95" t="s">
        <v>585</v>
      </c>
      <c r="K79" s="136" t="s">
        <v>603</v>
      </c>
      <c r="L79" s="137" t="s">
        <v>587</v>
      </c>
      <c r="M79" s="98" t="s">
        <v>588</v>
      </c>
      <c r="N79" s="96" t="s">
        <v>589</v>
      </c>
      <c r="O79" s="97" t="s">
        <v>590</v>
      </c>
      <c r="P79" s="96" t="s">
        <v>591</v>
      </c>
      <c r="Q79" s="37"/>
      <c r="R79" s="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</row>
    <row r="80" spans="1:38" ht="14.25" customHeight="1">
      <c r="A80" s="99">
        <v>1</v>
      </c>
      <c r="B80" s="100">
        <v>45169</v>
      </c>
      <c r="C80" s="146"/>
      <c r="D80" s="146" t="s">
        <v>874</v>
      </c>
      <c r="E80" s="99" t="s">
        <v>604</v>
      </c>
      <c r="F80" s="99" t="s">
        <v>876</v>
      </c>
      <c r="G80" s="99">
        <v>350</v>
      </c>
      <c r="H80" s="99"/>
      <c r="I80" s="99" t="s">
        <v>875</v>
      </c>
      <c r="J80" s="101" t="s">
        <v>593</v>
      </c>
      <c r="K80" s="101"/>
      <c r="L80" s="102"/>
      <c r="M80" s="265"/>
      <c r="N80" s="228"/>
      <c r="O80" s="235"/>
      <c r="P80" s="266"/>
      <c r="Q80" s="37"/>
      <c r="R80" s="37" t="s">
        <v>594</v>
      </c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</row>
    <row r="81" spans="1:38" ht="14.25" customHeight="1">
      <c r="A81" s="99">
        <v>2</v>
      </c>
      <c r="B81" s="100">
        <v>45173</v>
      </c>
      <c r="C81" s="146"/>
      <c r="D81" s="146" t="s">
        <v>168</v>
      </c>
      <c r="E81" s="99" t="s">
        <v>604</v>
      </c>
      <c r="F81" s="99" t="s">
        <v>877</v>
      </c>
      <c r="G81" s="99">
        <v>4790</v>
      </c>
      <c r="H81" s="99"/>
      <c r="I81" s="99" t="s">
        <v>878</v>
      </c>
      <c r="J81" s="101" t="s">
        <v>593</v>
      </c>
      <c r="K81" s="101"/>
      <c r="L81" s="102"/>
      <c r="M81" s="265"/>
      <c r="N81" s="228"/>
      <c r="O81" s="235"/>
      <c r="P81" s="266"/>
      <c r="Q81" s="37"/>
      <c r="R81" s="37" t="s">
        <v>594</v>
      </c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</row>
    <row r="82" spans="1:38" ht="14.25" customHeight="1">
      <c r="A82" s="99"/>
      <c r="B82" s="100"/>
      <c r="C82" s="146"/>
      <c r="D82" s="146"/>
      <c r="E82" s="99"/>
      <c r="F82" s="99"/>
      <c r="G82" s="99"/>
      <c r="H82" s="99"/>
      <c r="I82" s="99"/>
      <c r="J82" s="101"/>
      <c r="K82" s="101"/>
      <c r="L82" s="102"/>
      <c r="M82" s="265"/>
      <c r="N82" s="228"/>
      <c r="O82" s="235"/>
      <c r="P82" s="266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</row>
    <row r="83" spans="1:38" ht="12.75" customHeight="1">
      <c r="A83" s="99"/>
      <c r="B83" s="100"/>
      <c r="C83" s="146"/>
      <c r="D83" s="146"/>
      <c r="E83" s="99"/>
      <c r="F83" s="99"/>
      <c r="G83" s="99"/>
      <c r="H83" s="99"/>
      <c r="I83" s="99"/>
      <c r="J83" s="101"/>
      <c r="K83" s="101"/>
      <c r="L83" s="102"/>
      <c r="M83" s="154"/>
      <c r="N83" s="225"/>
      <c r="O83" s="225"/>
      <c r="P83" s="100"/>
      <c r="R83" s="6"/>
      <c r="S83" s="1"/>
      <c r="T83" s="1"/>
      <c r="U83" s="1"/>
      <c r="V83" s="1"/>
      <c r="W83" s="1"/>
      <c r="X83" s="1"/>
      <c r="Y83" s="1"/>
    </row>
    <row r="84" spans="1:38" ht="12.75" customHeight="1">
      <c r="A84" s="118" t="s">
        <v>596</v>
      </c>
      <c r="B84" s="118"/>
      <c r="C84" s="118"/>
      <c r="D84" s="118"/>
      <c r="E84" s="37"/>
      <c r="F84" s="125" t="s">
        <v>598</v>
      </c>
      <c r="G84" s="55"/>
      <c r="H84" s="55"/>
      <c r="I84" s="55"/>
      <c r="J84" s="6"/>
      <c r="K84" s="138"/>
      <c r="L84" s="139"/>
      <c r="M84" s="6"/>
      <c r="N84" s="108"/>
      <c r="O84" s="155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38" ht="12.75" customHeight="1">
      <c r="A85" s="124" t="s">
        <v>597</v>
      </c>
      <c r="B85" s="118"/>
      <c r="C85" s="118"/>
      <c r="D85" s="118"/>
      <c r="E85" s="6"/>
      <c r="F85" s="125" t="s">
        <v>601</v>
      </c>
      <c r="G85" s="6"/>
      <c r="H85" s="6" t="s">
        <v>619</v>
      </c>
      <c r="I85" s="6"/>
      <c r="J85" s="1"/>
      <c r="K85" s="6"/>
      <c r="L85" s="6"/>
      <c r="M85" s="6"/>
      <c r="N85" s="1"/>
      <c r="O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38" ht="12.75" customHeight="1">
      <c r="A86" s="124"/>
      <c r="B86" s="118"/>
      <c r="C86" s="118"/>
      <c r="D86" s="118"/>
      <c r="E86" s="6"/>
      <c r="F86" s="125"/>
      <c r="G86" s="6"/>
      <c r="H86" s="6"/>
      <c r="I86" s="6"/>
      <c r="J86" s="1"/>
      <c r="K86" s="6"/>
      <c r="L86" s="6"/>
      <c r="M86" s="6"/>
      <c r="N86" s="1"/>
      <c r="O86" s="1"/>
      <c r="Q86" s="1"/>
      <c r="R86" s="55"/>
      <c r="S86" s="1"/>
      <c r="T86" s="1"/>
      <c r="U86" s="1"/>
      <c r="V86" s="1"/>
      <c r="W86" s="1"/>
      <c r="X86" s="1"/>
      <c r="Y86" s="1"/>
      <c r="Z86" s="1"/>
    </row>
    <row r="87" spans="1:38" ht="12.75" customHeight="1">
      <c r="A87" s="124"/>
      <c r="B87" s="118"/>
      <c r="C87" s="118"/>
      <c r="D87" s="118"/>
      <c r="E87" s="6"/>
      <c r="F87" s="125"/>
      <c r="G87" s="55"/>
      <c r="H87" s="37"/>
      <c r="I87" s="55"/>
      <c r="J87" s="6"/>
      <c r="K87" s="138"/>
      <c r="L87" s="139"/>
      <c r="M87" s="6"/>
      <c r="N87" s="108"/>
      <c r="O87" s="140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38" ht="12.75" customHeight="1">
      <c r="A88" s="124"/>
      <c r="B88" s="118"/>
      <c r="C88" s="118"/>
      <c r="D88" s="118"/>
      <c r="E88" s="6"/>
      <c r="F88" s="125"/>
      <c r="G88" s="55"/>
      <c r="H88" s="37"/>
      <c r="I88" s="55"/>
      <c r="J88" s="6"/>
      <c r="K88" s="138"/>
      <c r="L88" s="139"/>
      <c r="M88" s="6"/>
      <c r="N88" s="108"/>
      <c r="O88" s="140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38" ht="12.75" customHeight="1">
      <c r="A89" s="124"/>
      <c r="B89" s="118"/>
      <c r="C89" s="118"/>
      <c r="D89" s="118"/>
      <c r="E89" s="6"/>
      <c r="F89" s="125"/>
      <c r="G89" s="55"/>
      <c r="H89" s="37"/>
      <c r="I89" s="55"/>
      <c r="J89" s="6"/>
      <c r="K89" s="138"/>
      <c r="L89" s="139"/>
      <c r="M89" s="6"/>
      <c r="N89" s="108"/>
      <c r="O89" s="140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38" ht="12.75" customHeight="1">
      <c r="A90" s="124"/>
      <c r="B90" s="118"/>
      <c r="C90" s="118"/>
      <c r="D90" s="118"/>
      <c r="E90" s="6"/>
      <c r="F90" s="125"/>
      <c r="G90" s="55"/>
      <c r="H90" s="37"/>
      <c r="I90" s="55"/>
      <c r="J90" s="6"/>
      <c r="K90" s="138"/>
      <c r="L90" s="139"/>
      <c r="M90" s="6"/>
      <c r="N90" s="108"/>
      <c r="O90" s="140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ht="12.75" customHeight="1">
      <c r="A91" s="124"/>
      <c r="B91" s="118"/>
      <c r="C91" s="118"/>
      <c r="D91" s="118"/>
      <c r="E91" s="6"/>
      <c r="F91" s="125"/>
      <c r="G91" s="55"/>
      <c r="H91" s="37"/>
      <c r="I91" s="55"/>
      <c r="J91" s="6"/>
      <c r="K91" s="138"/>
      <c r="L91" s="139"/>
      <c r="M91" s="6"/>
      <c r="N91" s="108"/>
      <c r="O91" s="140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38" ht="12.75" customHeight="1">
      <c r="A92" s="124"/>
      <c r="B92" s="118"/>
      <c r="C92" s="118"/>
      <c r="D92" s="118"/>
      <c r="E92" s="6"/>
      <c r="F92" s="125"/>
      <c r="G92" s="55"/>
      <c r="H92" s="37"/>
      <c r="I92" s="55"/>
      <c r="J92" s="6"/>
      <c r="K92" s="138"/>
      <c r="L92" s="139"/>
      <c r="M92" s="6"/>
      <c r="N92" s="108"/>
      <c r="O92" s="140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55"/>
      <c r="B93" s="107"/>
      <c r="C93" s="107"/>
      <c r="D93" s="37"/>
      <c r="E93" s="55"/>
      <c r="F93" s="55"/>
      <c r="G93" s="55"/>
      <c r="H93" s="37"/>
      <c r="I93" s="55"/>
      <c r="J93" s="6"/>
      <c r="K93" s="138"/>
      <c r="L93" s="139"/>
      <c r="M93" s="6"/>
      <c r="N93" s="108"/>
      <c r="O93" s="140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38.25" customHeight="1">
      <c r="A94" s="37"/>
      <c r="B94" s="156" t="s">
        <v>620</v>
      </c>
      <c r="C94" s="156"/>
      <c r="D94" s="156"/>
      <c r="E94" s="156"/>
      <c r="F94" s="6"/>
      <c r="G94" s="6"/>
      <c r="H94" s="134"/>
      <c r="I94" s="6"/>
      <c r="J94" s="134"/>
      <c r="K94" s="135"/>
      <c r="L94" s="6"/>
      <c r="M94" s="6"/>
      <c r="N94" s="1"/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95" t="s">
        <v>16</v>
      </c>
      <c r="B95" s="96" t="s">
        <v>567</v>
      </c>
      <c r="C95" s="96"/>
      <c r="D95" s="97" t="s">
        <v>579</v>
      </c>
      <c r="E95" s="96" t="s">
        <v>580</v>
      </c>
      <c r="F95" s="96" t="s">
        <v>581</v>
      </c>
      <c r="G95" s="96" t="s">
        <v>621</v>
      </c>
      <c r="H95" s="96" t="s">
        <v>622</v>
      </c>
      <c r="I95" s="96" t="s">
        <v>584</v>
      </c>
      <c r="J95" s="157" t="s">
        <v>585</v>
      </c>
      <c r="K95" s="96" t="s">
        <v>586</v>
      </c>
      <c r="L95" s="96" t="s">
        <v>623</v>
      </c>
      <c r="M95" s="96" t="s">
        <v>589</v>
      </c>
      <c r="N95" s="97" t="s">
        <v>590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58">
        <v>1</v>
      </c>
      <c r="B96" s="159">
        <v>41579</v>
      </c>
      <c r="C96" s="159"/>
      <c r="D96" s="160" t="s">
        <v>624</v>
      </c>
      <c r="E96" s="161" t="s">
        <v>592</v>
      </c>
      <c r="F96" s="162">
        <v>82</v>
      </c>
      <c r="G96" s="161" t="s">
        <v>625</v>
      </c>
      <c r="H96" s="161">
        <v>100</v>
      </c>
      <c r="I96" s="163">
        <v>100</v>
      </c>
      <c r="J96" s="164" t="s">
        <v>626</v>
      </c>
      <c r="K96" s="165">
        <f t="shared" ref="K96:K148" si="40">H96-F96</f>
        <v>18</v>
      </c>
      <c r="L96" s="166">
        <f t="shared" ref="L96:L148" si="41">K96/F96</f>
        <v>0.21951219512195122</v>
      </c>
      <c r="M96" s="161" t="s">
        <v>595</v>
      </c>
      <c r="N96" s="167">
        <v>42657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58">
        <v>2</v>
      </c>
      <c r="B97" s="159">
        <v>41794</v>
      </c>
      <c r="C97" s="159"/>
      <c r="D97" s="160" t="s">
        <v>627</v>
      </c>
      <c r="E97" s="161" t="s">
        <v>604</v>
      </c>
      <c r="F97" s="162">
        <v>257</v>
      </c>
      <c r="G97" s="161" t="s">
        <v>625</v>
      </c>
      <c r="H97" s="161">
        <v>300</v>
      </c>
      <c r="I97" s="163">
        <v>300</v>
      </c>
      <c r="J97" s="164" t="s">
        <v>626</v>
      </c>
      <c r="K97" s="165">
        <f t="shared" si="40"/>
        <v>43</v>
      </c>
      <c r="L97" s="166">
        <f t="shared" si="41"/>
        <v>0.16731517509727625</v>
      </c>
      <c r="M97" s="161" t="s">
        <v>595</v>
      </c>
      <c r="N97" s="167">
        <v>41822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58">
        <v>3</v>
      </c>
      <c r="B98" s="159">
        <v>41828</v>
      </c>
      <c r="C98" s="159"/>
      <c r="D98" s="160" t="s">
        <v>628</v>
      </c>
      <c r="E98" s="161" t="s">
        <v>604</v>
      </c>
      <c r="F98" s="162">
        <v>393</v>
      </c>
      <c r="G98" s="161" t="s">
        <v>625</v>
      </c>
      <c r="H98" s="161">
        <v>468</v>
      </c>
      <c r="I98" s="163">
        <v>468</v>
      </c>
      <c r="J98" s="164" t="s">
        <v>626</v>
      </c>
      <c r="K98" s="165">
        <f t="shared" si="40"/>
        <v>75</v>
      </c>
      <c r="L98" s="166">
        <f t="shared" si="41"/>
        <v>0.19083969465648856</v>
      </c>
      <c r="M98" s="161" t="s">
        <v>595</v>
      </c>
      <c r="N98" s="167">
        <v>41863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58">
        <v>4</v>
      </c>
      <c r="B99" s="159">
        <v>41857</v>
      </c>
      <c r="C99" s="159"/>
      <c r="D99" s="160" t="s">
        <v>629</v>
      </c>
      <c r="E99" s="161" t="s">
        <v>604</v>
      </c>
      <c r="F99" s="162">
        <v>205</v>
      </c>
      <c r="G99" s="161" t="s">
        <v>625</v>
      </c>
      <c r="H99" s="161">
        <v>275</v>
      </c>
      <c r="I99" s="163">
        <v>250</v>
      </c>
      <c r="J99" s="164" t="s">
        <v>626</v>
      </c>
      <c r="K99" s="165">
        <f t="shared" si="40"/>
        <v>70</v>
      </c>
      <c r="L99" s="166">
        <f t="shared" si="41"/>
        <v>0.34146341463414637</v>
      </c>
      <c r="M99" s="161" t="s">
        <v>595</v>
      </c>
      <c r="N99" s="167">
        <v>41962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58">
        <v>5</v>
      </c>
      <c r="B100" s="159">
        <v>41886</v>
      </c>
      <c r="C100" s="159"/>
      <c r="D100" s="160" t="s">
        <v>630</v>
      </c>
      <c r="E100" s="161" t="s">
        <v>604</v>
      </c>
      <c r="F100" s="162">
        <v>162</v>
      </c>
      <c r="G100" s="161" t="s">
        <v>625</v>
      </c>
      <c r="H100" s="161">
        <v>190</v>
      </c>
      <c r="I100" s="163">
        <v>190</v>
      </c>
      <c r="J100" s="164" t="s">
        <v>626</v>
      </c>
      <c r="K100" s="165">
        <f t="shared" si="40"/>
        <v>28</v>
      </c>
      <c r="L100" s="166">
        <f t="shared" si="41"/>
        <v>0.1728395061728395</v>
      </c>
      <c r="M100" s="161" t="s">
        <v>595</v>
      </c>
      <c r="N100" s="167">
        <v>42006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58">
        <v>6</v>
      </c>
      <c r="B101" s="159">
        <v>41886</v>
      </c>
      <c r="C101" s="159"/>
      <c r="D101" s="160" t="s">
        <v>631</v>
      </c>
      <c r="E101" s="161" t="s">
        <v>604</v>
      </c>
      <c r="F101" s="162">
        <v>75</v>
      </c>
      <c r="G101" s="161" t="s">
        <v>625</v>
      </c>
      <c r="H101" s="161">
        <v>91.5</v>
      </c>
      <c r="I101" s="163" t="s">
        <v>618</v>
      </c>
      <c r="J101" s="164" t="s">
        <v>632</v>
      </c>
      <c r="K101" s="165">
        <f t="shared" si="40"/>
        <v>16.5</v>
      </c>
      <c r="L101" s="166">
        <f t="shared" si="41"/>
        <v>0.22</v>
      </c>
      <c r="M101" s="161" t="s">
        <v>595</v>
      </c>
      <c r="N101" s="167">
        <v>41954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58">
        <v>7</v>
      </c>
      <c r="B102" s="159">
        <v>41913</v>
      </c>
      <c r="C102" s="159"/>
      <c r="D102" s="160" t="s">
        <v>633</v>
      </c>
      <c r="E102" s="161" t="s">
        <v>604</v>
      </c>
      <c r="F102" s="162">
        <v>850</v>
      </c>
      <c r="G102" s="161" t="s">
        <v>625</v>
      </c>
      <c r="H102" s="161">
        <v>982.5</v>
      </c>
      <c r="I102" s="163">
        <v>1050</v>
      </c>
      <c r="J102" s="164" t="s">
        <v>634</v>
      </c>
      <c r="K102" s="165">
        <f t="shared" si="40"/>
        <v>132.5</v>
      </c>
      <c r="L102" s="166">
        <f t="shared" si="41"/>
        <v>0.15588235294117647</v>
      </c>
      <c r="M102" s="161" t="s">
        <v>595</v>
      </c>
      <c r="N102" s="167">
        <v>42039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58">
        <v>8</v>
      </c>
      <c r="B103" s="159">
        <v>41913</v>
      </c>
      <c r="C103" s="159"/>
      <c r="D103" s="160" t="s">
        <v>635</v>
      </c>
      <c r="E103" s="161" t="s">
        <v>604</v>
      </c>
      <c r="F103" s="162">
        <v>475</v>
      </c>
      <c r="G103" s="161" t="s">
        <v>625</v>
      </c>
      <c r="H103" s="161">
        <v>515</v>
      </c>
      <c r="I103" s="163">
        <v>600</v>
      </c>
      <c r="J103" s="164" t="s">
        <v>636</v>
      </c>
      <c r="K103" s="165">
        <f t="shared" si="40"/>
        <v>40</v>
      </c>
      <c r="L103" s="166">
        <f t="shared" si="41"/>
        <v>8.4210526315789472E-2</v>
      </c>
      <c r="M103" s="161" t="s">
        <v>595</v>
      </c>
      <c r="N103" s="167">
        <v>41939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58">
        <v>9</v>
      </c>
      <c r="B104" s="159">
        <v>41913</v>
      </c>
      <c r="C104" s="159"/>
      <c r="D104" s="160" t="s">
        <v>637</v>
      </c>
      <c r="E104" s="161" t="s">
        <v>604</v>
      </c>
      <c r="F104" s="162">
        <v>86</v>
      </c>
      <c r="G104" s="161" t="s">
        <v>625</v>
      </c>
      <c r="H104" s="161">
        <v>99</v>
      </c>
      <c r="I104" s="163">
        <v>140</v>
      </c>
      <c r="J104" s="164" t="s">
        <v>638</v>
      </c>
      <c r="K104" s="165">
        <f t="shared" si="40"/>
        <v>13</v>
      </c>
      <c r="L104" s="166">
        <f t="shared" si="41"/>
        <v>0.15116279069767441</v>
      </c>
      <c r="M104" s="161" t="s">
        <v>595</v>
      </c>
      <c r="N104" s="167">
        <v>41939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58">
        <v>10</v>
      </c>
      <c r="B105" s="159">
        <v>41926</v>
      </c>
      <c r="C105" s="159"/>
      <c r="D105" s="160" t="s">
        <v>639</v>
      </c>
      <c r="E105" s="161" t="s">
        <v>604</v>
      </c>
      <c r="F105" s="162">
        <v>496.6</v>
      </c>
      <c r="G105" s="161" t="s">
        <v>625</v>
      </c>
      <c r="H105" s="161">
        <v>621</v>
      </c>
      <c r="I105" s="163">
        <v>580</v>
      </c>
      <c r="J105" s="164" t="s">
        <v>626</v>
      </c>
      <c r="K105" s="165">
        <f t="shared" si="40"/>
        <v>124.39999999999998</v>
      </c>
      <c r="L105" s="166">
        <f t="shared" si="41"/>
        <v>0.25050342327829234</v>
      </c>
      <c r="M105" s="161" t="s">
        <v>595</v>
      </c>
      <c r="N105" s="167">
        <v>42605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58">
        <v>11</v>
      </c>
      <c r="B106" s="159">
        <v>41926</v>
      </c>
      <c r="C106" s="159"/>
      <c r="D106" s="160" t="s">
        <v>640</v>
      </c>
      <c r="E106" s="161" t="s">
        <v>604</v>
      </c>
      <c r="F106" s="162">
        <v>2481.9</v>
      </c>
      <c r="G106" s="161" t="s">
        <v>625</v>
      </c>
      <c r="H106" s="161">
        <v>2840</v>
      </c>
      <c r="I106" s="163">
        <v>2870</v>
      </c>
      <c r="J106" s="164" t="s">
        <v>641</v>
      </c>
      <c r="K106" s="165">
        <f t="shared" si="40"/>
        <v>358.09999999999991</v>
      </c>
      <c r="L106" s="166">
        <f t="shared" si="41"/>
        <v>0.14428462065353154</v>
      </c>
      <c r="M106" s="161" t="s">
        <v>595</v>
      </c>
      <c r="N106" s="167">
        <v>42017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58">
        <v>12</v>
      </c>
      <c r="B107" s="159">
        <v>41928</v>
      </c>
      <c r="C107" s="159"/>
      <c r="D107" s="160" t="s">
        <v>642</v>
      </c>
      <c r="E107" s="161" t="s">
        <v>604</v>
      </c>
      <c r="F107" s="162">
        <v>84.5</v>
      </c>
      <c r="G107" s="161" t="s">
        <v>625</v>
      </c>
      <c r="H107" s="161">
        <v>93</v>
      </c>
      <c r="I107" s="163">
        <v>110</v>
      </c>
      <c r="J107" s="164" t="s">
        <v>643</v>
      </c>
      <c r="K107" s="165">
        <f t="shared" si="40"/>
        <v>8.5</v>
      </c>
      <c r="L107" s="166">
        <f t="shared" si="41"/>
        <v>0.10059171597633136</v>
      </c>
      <c r="M107" s="161" t="s">
        <v>595</v>
      </c>
      <c r="N107" s="167">
        <v>41939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58">
        <v>13</v>
      </c>
      <c r="B108" s="159">
        <v>41928</v>
      </c>
      <c r="C108" s="159"/>
      <c r="D108" s="160" t="s">
        <v>644</v>
      </c>
      <c r="E108" s="161" t="s">
        <v>604</v>
      </c>
      <c r="F108" s="162">
        <v>401</v>
      </c>
      <c r="G108" s="161" t="s">
        <v>625</v>
      </c>
      <c r="H108" s="161">
        <v>428</v>
      </c>
      <c r="I108" s="163">
        <v>450</v>
      </c>
      <c r="J108" s="164" t="s">
        <v>645</v>
      </c>
      <c r="K108" s="165">
        <f t="shared" si="40"/>
        <v>27</v>
      </c>
      <c r="L108" s="166">
        <f t="shared" si="41"/>
        <v>6.7331670822942641E-2</v>
      </c>
      <c r="M108" s="161" t="s">
        <v>595</v>
      </c>
      <c r="N108" s="167">
        <v>42020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58">
        <v>14</v>
      </c>
      <c r="B109" s="159">
        <v>41928</v>
      </c>
      <c r="C109" s="159"/>
      <c r="D109" s="160" t="s">
        <v>646</v>
      </c>
      <c r="E109" s="161" t="s">
        <v>604</v>
      </c>
      <c r="F109" s="162">
        <v>101</v>
      </c>
      <c r="G109" s="161" t="s">
        <v>625</v>
      </c>
      <c r="H109" s="161">
        <v>112</v>
      </c>
      <c r="I109" s="163">
        <v>120</v>
      </c>
      <c r="J109" s="164" t="s">
        <v>647</v>
      </c>
      <c r="K109" s="165">
        <f t="shared" si="40"/>
        <v>11</v>
      </c>
      <c r="L109" s="166">
        <f t="shared" si="41"/>
        <v>0.10891089108910891</v>
      </c>
      <c r="M109" s="161" t="s">
        <v>595</v>
      </c>
      <c r="N109" s="167">
        <v>41939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58">
        <v>15</v>
      </c>
      <c r="B110" s="159">
        <v>41954</v>
      </c>
      <c r="C110" s="159"/>
      <c r="D110" s="160" t="s">
        <v>648</v>
      </c>
      <c r="E110" s="161" t="s">
        <v>604</v>
      </c>
      <c r="F110" s="162">
        <v>59</v>
      </c>
      <c r="G110" s="161" t="s">
        <v>625</v>
      </c>
      <c r="H110" s="161">
        <v>76</v>
      </c>
      <c r="I110" s="163">
        <v>76</v>
      </c>
      <c r="J110" s="164" t="s">
        <v>626</v>
      </c>
      <c r="K110" s="165">
        <f t="shared" si="40"/>
        <v>17</v>
      </c>
      <c r="L110" s="166">
        <f t="shared" si="41"/>
        <v>0.28813559322033899</v>
      </c>
      <c r="M110" s="161" t="s">
        <v>595</v>
      </c>
      <c r="N110" s="167">
        <v>43032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8">
        <v>16</v>
      </c>
      <c r="B111" s="159">
        <v>41954</v>
      </c>
      <c r="C111" s="159"/>
      <c r="D111" s="160" t="s">
        <v>637</v>
      </c>
      <c r="E111" s="161" t="s">
        <v>604</v>
      </c>
      <c r="F111" s="162">
        <v>99</v>
      </c>
      <c r="G111" s="161" t="s">
        <v>625</v>
      </c>
      <c r="H111" s="161">
        <v>120</v>
      </c>
      <c r="I111" s="163">
        <v>120</v>
      </c>
      <c r="J111" s="164" t="s">
        <v>614</v>
      </c>
      <c r="K111" s="165">
        <f t="shared" si="40"/>
        <v>21</v>
      </c>
      <c r="L111" s="166">
        <f t="shared" si="41"/>
        <v>0.21212121212121213</v>
      </c>
      <c r="M111" s="161" t="s">
        <v>595</v>
      </c>
      <c r="N111" s="167">
        <v>41960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58">
        <v>17</v>
      </c>
      <c r="B112" s="159">
        <v>41956</v>
      </c>
      <c r="C112" s="159"/>
      <c r="D112" s="160" t="s">
        <v>649</v>
      </c>
      <c r="E112" s="161" t="s">
        <v>604</v>
      </c>
      <c r="F112" s="162">
        <v>22</v>
      </c>
      <c r="G112" s="161" t="s">
        <v>625</v>
      </c>
      <c r="H112" s="161">
        <v>33.549999999999997</v>
      </c>
      <c r="I112" s="163">
        <v>32</v>
      </c>
      <c r="J112" s="164" t="s">
        <v>650</v>
      </c>
      <c r="K112" s="165">
        <f t="shared" si="40"/>
        <v>11.549999999999997</v>
      </c>
      <c r="L112" s="166">
        <f t="shared" si="41"/>
        <v>0.52499999999999991</v>
      </c>
      <c r="M112" s="161" t="s">
        <v>595</v>
      </c>
      <c r="N112" s="167">
        <v>42188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8">
        <v>18</v>
      </c>
      <c r="B113" s="159">
        <v>41976</v>
      </c>
      <c r="C113" s="159"/>
      <c r="D113" s="160" t="s">
        <v>651</v>
      </c>
      <c r="E113" s="161" t="s">
        <v>604</v>
      </c>
      <c r="F113" s="162">
        <v>440</v>
      </c>
      <c r="G113" s="161" t="s">
        <v>625</v>
      </c>
      <c r="H113" s="161">
        <v>520</v>
      </c>
      <c r="I113" s="163">
        <v>520</v>
      </c>
      <c r="J113" s="164" t="s">
        <v>652</v>
      </c>
      <c r="K113" s="165">
        <f t="shared" si="40"/>
        <v>80</v>
      </c>
      <c r="L113" s="166">
        <f t="shared" si="41"/>
        <v>0.18181818181818182</v>
      </c>
      <c r="M113" s="161" t="s">
        <v>595</v>
      </c>
      <c r="N113" s="167">
        <v>42208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8">
        <v>19</v>
      </c>
      <c r="B114" s="159">
        <v>41976</v>
      </c>
      <c r="C114" s="159"/>
      <c r="D114" s="160" t="s">
        <v>653</v>
      </c>
      <c r="E114" s="161" t="s">
        <v>604</v>
      </c>
      <c r="F114" s="162">
        <v>360</v>
      </c>
      <c r="G114" s="161" t="s">
        <v>625</v>
      </c>
      <c r="H114" s="161">
        <v>427</v>
      </c>
      <c r="I114" s="163">
        <v>425</v>
      </c>
      <c r="J114" s="164" t="s">
        <v>654</v>
      </c>
      <c r="K114" s="165">
        <f t="shared" si="40"/>
        <v>67</v>
      </c>
      <c r="L114" s="166">
        <f t="shared" si="41"/>
        <v>0.18611111111111112</v>
      </c>
      <c r="M114" s="161" t="s">
        <v>595</v>
      </c>
      <c r="N114" s="167">
        <v>42058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8">
        <v>20</v>
      </c>
      <c r="B115" s="159">
        <v>42012</v>
      </c>
      <c r="C115" s="159"/>
      <c r="D115" s="160" t="s">
        <v>655</v>
      </c>
      <c r="E115" s="161" t="s">
        <v>604</v>
      </c>
      <c r="F115" s="162">
        <v>360</v>
      </c>
      <c r="G115" s="161" t="s">
        <v>625</v>
      </c>
      <c r="H115" s="161">
        <v>455</v>
      </c>
      <c r="I115" s="163">
        <v>420</v>
      </c>
      <c r="J115" s="164" t="s">
        <v>656</v>
      </c>
      <c r="K115" s="165">
        <f t="shared" si="40"/>
        <v>95</v>
      </c>
      <c r="L115" s="166">
        <f t="shared" si="41"/>
        <v>0.2638888888888889</v>
      </c>
      <c r="M115" s="161" t="s">
        <v>595</v>
      </c>
      <c r="N115" s="167">
        <v>42024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8">
        <v>21</v>
      </c>
      <c r="B116" s="159">
        <v>42012</v>
      </c>
      <c r="C116" s="159"/>
      <c r="D116" s="160" t="s">
        <v>657</v>
      </c>
      <c r="E116" s="161" t="s">
        <v>604</v>
      </c>
      <c r="F116" s="162">
        <v>130</v>
      </c>
      <c r="G116" s="161"/>
      <c r="H116" s="161">
        <v>175.5</v>
      </c>
      <c r="I116" s="163">
        <v>165</v>
      </c>
      <c r="J116" s="164" t="s">
        <v>658</v>
      </c>
      <c r="K116" s="165">
        <f t="shared" si="40"/>
        <v>45.5</v>
      </c>
      <c r="L116" s="166">
        <f t="shared" si="41"/>
        <v>0.35</v>
      </c>
      <c r="M116" s="161" t="s">
        <v>595</v>
      </c>
      <c r="N116" s="167">
        <v>43088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8">
        <v>22</v>
      </c>
      <c r="B117" s="159">
        <v>42040</v>
      </c>
      <c r="C117" s="159"/>
      <c r="D117" s="160" t="s">
        <v>404</v>
      </c>
      <c r="E117" s="161" t="s">
        <v>592</v>
      </c>
      <c r="F117" s="162">
        <v>98</v>
      </c>
      <c r="G117" s="161"/>
      <c r="H117" s="161">
        <v>120</v>
      </c>
      <c r="I117" s="163">
        <v>120</v>
      </c>
      <c r="J117" s="164" t="s">
        <v>626</v>
      </c>
      <c r="K117" s="165">
        <f t="shared" si="40"/>
        <v>22</v>
      </c>
      <c r="L117" s="166">
        <f t="shared" si="41"/>
        <v>0.22448979591836735</v>
      </c>
      <c r="M117" s="161" t="s">
        <v>595</v>
      </c>
      <c r="N117" s="167">
        <v>42753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8">
        <v>23</v>
      </c>
      <c r="B118" s="159">
        <v>42040</v>
      </c>
      <c r="C118" s="159"/>
      <c r="D118" s="160" t="s">
        <v>659</v>
      </c>
      <c r="E118" s="161" t="s">
        <v>592</v>
      </c>
      <c r="F118" s="162">
        <v>196</v>
      </c>
      <c r="G118" s="161"/>
      <c r="H118" s="161">
        <v>262</v>
      </c>
      <c r="I118" s="163">
        <v>255</v>
      </c>
      <c r="J118" s="164" t="s">
        <v>626</v>
      </c>
      <c r="K118" s="165">
        <f t="shared" si="40"/>
        <v>66</v>
      </c>
      <c r="L118" s="166">
        <f t="shared" si="41"/>
        <v>0.33673469387755101</v>
      </c>
      <c r="M118" s="161" t="s">
        <v>595</v>
      </c>
      <c r="N118" s="167">
        <v>42599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68">
        <v>24</v>
      </c>
      <c r="B119" s="169">
        <v>42067</v>
      </c>
      <c r="C119" s="169"/>
      <c r="D119" s="170" t="s">
        <v>403</v>
      </c>
      <c r="E119" s="171" t="s">
        <v>592</v>
      </c>
      <c r="F119" s="172">
        <v>235</v>
      </c>
      <c r="G119" s="172"/>
      <c r="H119" s="173">
        <v>77</v>
      </c>
      <c r="I119" s="173" t="s">
        <v>660</v>
      </c>
      <c r="J119" s="174" t="s">
        <v>661</v>
      </c>
      <c r="K119" s="175">
        <f t="shared" si="40"/>
        <v>-158</v>
      </c>
      <c r="L119" s="176">
        <f t="shared" si="41"/>
        <v>-0.67234042553191486</v>
      </c>
      <c r="M119" s="172" t="s">
        <v>605</v>
      </c>
      <c r="N119" s="169">
        <v>43522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8">
        <v>25</v>
      </c>
      <c r="B120" s="159">
        <v>42067</v>
      </c>
      <c r="C120" s="159"/>
      <c r="D120" s="160" t="s">
        <v>662</v>
      </c>
      <c r="E120" s="161" t="s">
        <v>592</v>
      </c>
      <c r="F120" s="162">
        <v>185</v>
      </c>
      <c r="G120" s="161"/>
      <c r="H120" s="161">
        <v>224</v>
      </c>
      <c r="I120" s="163" t="s">
        <v>663</v>
      </c>
      <c r="J120" s="164" t="s">
        <v>626</v>
      </c>
      <c r="K120" s="165">
        <f t="shared" si="40"/>
        <v>39</v>
      </c>
      <c r="L120" s="166">
        <f t="shared" si="41"/>
        <v>0.21081081081081082</v>
      </c>
      <c r="M120" s="161" t="s">
        <v>595</v>
      </c>
      <c r="N120" s="167">
        <v>42647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68">
        <v>26</v>
      </c>
      <c r="B121" s="169">
        <v>42090</v>
      </c>
      <c r="C121" s="169"/>
      <c r="D121" s="177" t="s">
        <v>664</v>
      </c>
      <c r="E121" s="172" t="s">
        <v>592</v>
      </c>
      <c r="F121" s="172">
        <v>49.5</v>
      </c>
      <c r="G121" s="173"/>
      <c r="H121" s="173">
        <v>15.85</v>
      </c>
      <c r="I121" s="173">
        <v>67</v>
      </c>
      <c r="J121" s="174" t="s">
        <v>665</v>
      </c>
      <c r="K121" s="173">
        <f t="shared" si="40"/>
        <v>-33.65</v>
      </c>
      <c r="L121" s="178">
        <f t="shared" si="41"/>
        <v>-0.67979797979797973</v>
      </c>
      <c r="M121" s="172" t="s">
        <v>605</v>
      </c>
      <c r="N121" s="179">
        <v>43627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8">
        <v>27</v>
      </c>
      <c r="B122" s="159">
        <v>42093</v>
      </c>
      <c r="C122" s="159"/>
      <c r="D122" s="160" t="s">
        <v>666</v>
      </c>
      <c r="E122" s="161" t="s">
        <v>592</v>
      </c>
      <c r="F122" s="162">
        <v>183.5</v>
      </c>
      <c r="G122" s="161"/>
      <c r="H122" s="161">
        <v>219</v>
      </c>
      <c r="I122" s="163">
        <v>218</v>
      </c>
      <c r="J122" s="164" t="s">
        <v>667</v>
      </c>
      <c r="K122" s="165">
        <f t="shared" si="40"/>
        <v>35.5</v>
      </c>
      <c r="L122" s="166">
        <f t="shared" si="41"/>
        <v>0.19346049046321526</v>
      </c>
      <c r="M122" s="161" t="s">
        <v>595</v>
      </c>
      <c r="N122" s="167">
        <v>42103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8">
        <v>28</v>
      </c>
      <c r="B123" s="159">
        <v>42114</v>
      </c>
      <c r="C123" s="159"/>
      <c r="D123" s="160" t="s">
        <v>668</v>
      </c>
      <c r="E123" s="161" t="s">
        <v>592</v>
      </c>
      <c r="F123" s="162">
        <f>(227+237)/2</f>
        <v>232</v>
      </c>
      <c r="G123" s="161"/>
      <c r="H123" s="161">
        <v>298</v>
      </c>
      <c r="I123" s="163">
        <v>298</v>
      </c>
      <c r="J123" s="164" t="s">
        <v>626</v>
      </c>
      <c r="K123" s="165">
        <f t="shared" si="40"/>
        <v>66</v>
      </c>
      <c r="L123" s="166">
        <f t="shared" si="41"/>
        <v>0.28448275862068967</v>
      </c>
      <c r="M123" s="161" t="s">
        <v>595</v>
      </c>
      <c r="N123" s="167">
        <v>42823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8">
        <v>29</v>
      </c>
      <c r="B124" s="159">
        <v>42128</v>
      </c>
      <c r="C124" s="159"/>
      <c r="D124" s="160" t="s">
        <v>669</v>
      </c>
      <c r="E124" s="161" t="s">
        <v>604</v>
      </c>
      <c r="F124" s="162">
        <v>385</v>
      </c>
      <c r="G124" s="161"/>
      <c r="H124" s="161">
        <f>212.5+331</f>
        <v>543.5</v>
      </c>
      <c r="I124" s="163">
        <v>510</v>
      </c>
      <c r="J124" s="164" t="s">
        <v>670</v>
      </c>
      <c r="K124" s="165">
        <f t="shared" si="40"/>
        <v>158.5</v>
      </c>
      <c r="L124" s="166">
        <f t="shared" si="41"/>
        <v>0.41168831168831171</v>
      </c>
      <c r="M124" s="161" t="s">
        <v>595</v>
      </c>
      <c r="N124" s="167">
        <v>42235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8">
        <v>30</v>
      </c>
      <c r="B125" s="159">
        <v>42128</v>
      </c>
      <c r="C125" s="159"/>
      <c r="D125" s="160" t="s">
        <v>671</v>
      </c>
      <c r="E125" s="161" t="s">
        <v>604</v>
      </c>
      <c r="F125" s="162">
        <v>115.5</v>
      </c>
      <c r="G125" s="161"/>
      <c r="H125" s="161">
        <v>146</v>
      </c>
      <c r="I125" s="163">
        <v>142</v>
      </c>
      <c r="J125" s="164" t="s">
        <v>672</v>
      </c>
      <c r="K125" s="165">
        <f t="shared" si="40"/>
        <v>30.5</v>
      </c>
      <c r="L125" s="166">
        <f t="shared" si="41"/>
        <v>0.26406926406926406</v>
      </c>
      <c r="M125" s="161" t="s">
        <v>595</v>
      </c>
      <c r="N125" s="167">
        <v>42202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8">
        <v>31</v>
      </c>
      <c r="B126" s="159">
        <v>42151</v>
      </c>
      <c r="C126" s="159"/>
      <c r="D126" s="160" t="s">
        <v>541</v>
      </c>
      <c r="E126" s="161" t="s">
        <v>604</v>
      </c>
      <c r="F126" s="162">
        <v>237.5</v>
      </c>
      <c r="G126" s="161"/>
      <c r="H126" s="161">
        <v>279.5</v>
      </c>
      <c r="I126" s="163">
        <v>278</v>
      </c>
      <c r="J126" s="164" t="s">
        <v>626</v>
      </c>
      <c r="K126" s="165">
        <f t="shared" si="40"/>
        <v>42</v>
      </c>
      <c r="L126" s="166">
        <f t="shared" si="41"/>
        <v>0.17684210526315788</v>
      </c>
      <c r="M126" s="161" t="s">
        <v>595</v>
      </c>
      <c r="N126" s="167">
        <v>42222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8">
        <v>32</v>
      </c>
      <c r="B127" s="159">
        <v>42174</v>
      </c>
      <c r="C127" s="159"/>
      <c r="D127" s="160" t="s">
        <v>644</v>
      </c>
      <c r="E127" s="161" t="s">
        <v>592</v>
      </c>
      <c r="F127" s="162">
        <v>340</v>
      </c>
      <c r="G127" s="161"/>
      <c r="H127" s="161">
        <v>448</v>
      </c>
      <c r="I127" s="163">
        <v>448</v>
      </c>
      <c r="J127" s="164" t="s">
        <v>626</v>
      </c>
      <c r="K127" s="165">
        <f t="shared" si="40"/>
        <v>108</v>
      </c>
      <c r="L127" s="166">
        <f t="shared" si="41"/>
        <v>0.31764705882352939</v>
      </c>
      <c r="M127" s="161" t="s">
        <v>595</v>
      </c>
      <c r="N127" s="167">
        <v>43018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8">
        <v>33</v>
      </c>
      <c r="B128" s="159">
        <v>42191</v>
      </c>
      <c r="C128" s="159"/>
      <c r="D128" s="160" t="s">
        <v>673</v>
      </c>
      <c r="E128" s="161" t="s">
        <v>592</v>
      </c>
      <c r="F128" s="162">
        <v>390</v>
      </c>
      <c r="G128" s="161"/>
      <c r="H128" s="161">
        <v>460</v>
      </c>
      <c r="I128" s="163">
        <v>460</v>
      </c>
      <c r="J128" s="164" t="s">
        <v>626</v>
      </c>
      <c r="K128" s="165">
        <f t="shared" si="40"/>
        <v>70</v>
      </c>
      <c r="L128" s="166">
        <f t="shared" si="41"/>
        <v>0.17948717948717949</v>
      </c>
      <c r="M128" s="161" t="s">
        <v>595</v>
      </c>
      <c r="N128" s="167">
        <v>42478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68">
        <v>34</v>
      </c>
      <c r="B129" s="169">
        <v>42195</v>
      </c>
      <c r="C129" s="169"/>
      <c r="D129" s="170" t="s">
        <v>674</v>
      </c>
      <c r="E129" s="171" t="s">
        <v>592</v>
      </c>
      <c r="F129" s="172">
        <v>122.5</v>
      </c>
      <c r="G129" s="172"/>
      <c r="H129" s="173">
        <v>61</v>
      </c>
      <c r="I129" s="173">
        <v>172</v>
      </c>
      <c r="J129" s="174" t="s">
        <v>675</v>
      </c>
      <c r="K129" s="175">
        <f t="shared" si="40"/>
        <v>-61.5</v>
      </c>
      <c r="L129" s="176">
        <f t="shared" si="41"/>
        <v>-0.50204081632653064</v>
      </c>
      <c r="M129" s="172" t="s">
        <v>605</v>
      </c>
      <c r="N129" s="169">
        <v>43333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8">
        <v>35</v>
      </c>
      <c r="B130" s="159">
        <v>42219</v>
      </c>
      <c r="C130" s="159"/>
      <c r="D130" s="160" t="s">
        <v>676</v>
      </c>
      <c r="E130" s="161" t="s">
        <v>592</v>
      </c>
      <c r="F130" s="162">
        <v>297.5</v>
      </c>
      <c r="G130" s="161"/>
      <c r="H130" s="161">
        <v>350</v>
      </c>
      <c r="I130" s="163">
        <v>360</v>
      </c>
      <c r="J130" s="164" t="s">
        <v>677</v>
      </c>
      <c r="K130" s="165">
        <f t="shared" si="40"/>
        <v>52.5</v>
      </c>
      <c r="L130" s="166">
        <f t="shared" si="41"/>
        <v>0.17647058823529413</v>
      </c>
      <c r="M130" s="161" t="s">
        <v>595</v>
      </c>
      <c r="N130" s="167">
        <v>42232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8">
        <v>36</v>
      </c>
      <c r="B131" s="159">
        <v>42219</v>
      </c>
      <c r="C131" s="159"/>
      <c r="D131" s="160" t="s">
        <v>678</v>
      </c>
      <c r="E131" s="161" t="s">
        <v>592</v>
      </c>
      <c r="F131" s="162">
        <v>115.5</v>
      </c>
      <c r="G131" s="161"/>
      <c r="H131" s="161">
        <v>149</v>
      </c>
      <c r="I131" s="163">
        <v>140</v>
      </c>
      <c r="J131" s="164" t="s">
        <v>679</v>
      </c>
      <c r="K131" s="165">
        <f t="shared" si="40"/>
        <v>33.5</v>
      </c>
      <c r="L131" s="166">
        <f t="shared" si="41"/>
        <v>0.29004329004329005</v>
      </c>
      <c r="M131" s="161" t="s">
        <v>595</v>
      </c>
      <c r="N131" s="167">
        <v>42740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8">
        <v>37</v>
      </c>
      <c r="B132" s="159">
        <v>42251</v>
      </c>
      <c r="C132" s="159"/>
      <c r="D132" s="160" t="s">
        <v>541</v>
      </c>
      <c r="E132" s="161" t="s">
        <v>592</v>
      </c>
      <c r="F132" s="162">
        <v>226</v>
      </c>
      <c r="G132" s="161"/>
      <c r="H132" s="161">
        <v>292</v>
      </c>
      <c r="I132" s="163">
        <v>292</v>
      </c>
      <c r="J132" s="164" t="s">
        <v>680</v>
      </c>
      <c r="K132" s="165">
        <f t="shared" si="40"/>
        <v>66</v>
      </c>
      <c r="L132" s="166">
        <f t="shared" si="41"/>
        <v>0.29203539823008851</v>
      </c>
      <c r="M132" s="161" t="s">
        <v>595</v>
      </c>
      <c r="N132" s="167">
        <v>42286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8">
        <v>38</v>
      </c>
      <c r="B133" s="159">
        <v>42254</v>
      </c>
      <c r="C133" s="159"/>
      <c r="D133" s="160" t="s">
        <v>668</v>
      </c>
      <c r="E133" s="161" t="s">
        <v>592</v>
      </c>
      <c r="F133" s="162">
        <v>232.5</v>
      </c>
      <c r="G133" s="161"/>
      <c r="H133" s="161">
        <v>312.5</v>
      </c>
      <c r="I133" s="163">
        <v>310</v>
      </c>
      <c r="J133" s="164" t="s">
        <v>626</v>
      </c>
      <c r="K133" s="165">
        <f t="shared" si="40"/>
        <v>80</v>
      </c>
      <c r="L133" s="166">
        <f t="shared" si="41"/>
        <v>0.34408602150537637</v>
      </c>
      <c r="M133" s="161" t="s">
        <v>595</v>
      </c>
      <c r="N133" s="167">
        <v>42823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8">
        <v>39</v>
      </c>
      <c r="B134" s="159">
        <v>42268</v>
      </c>
      <c r="C134" s="159"/>
      <c r="D134" s="160" t="s">
        <v>681</v>
      </c>
      <c r="E134" s="161" t="s">
        <v>592</v>
      </c>
      <c r="F134" s="162">
        <v>196.5</v>
      </c>
      <c r="G134" s="161"/>
      <c r="H134" s="161">
        <v>238</v>
      </c>
      <c r="I134" s="163">
        <v>238</v>
      </c>
      <c r="J134" s="164" t="s">
        <v>680</v>
      </c>
      <c r="K134" s="165">
        <f t="shared" si="40"/>
        <v>41.5</v>
      </c>
      <c r="L134" s="166">
        <f t="shared" si="41"/>
        <v>0.21119592875318066</v>
      </c>
      <c r="M134" s="161" t="s">
        <v>595</v>
      </c>
      <c r="N134" s="167">
        <v>42291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8">
        <v>40</v>
      </c>
      <c r="B135" s="159">
        <v>42271</v>
      </c>
      <c r="C135" s="159"/>
      <c r="D135" s="160" t="s">
        <v>624</v>
      </c>
      <c r="E135" s="161" t="s">
        <v>592</v>
      </c>
      <c r="F135" s="162">
        <v>65</v>
      </c>
      <c r="G135" s="161"/>
      <c r="H135" s="161">
        <v>82</v>
      </c>
      <c r="I135" s="163">
        <v>82</v>
      </c>
      <c r="J135" s="164" t="s">
        <v>680</v>
      </c>
      <c r="K135" s="165">
        <f t="shared" si="40"/>
        <v>17</v>
      </c>
      <c r="L135" s="166">
        <f t="shared" si="41"/>
        <v>0.26153846153846155</v>
      </c>
      <c r="M135" s="161" t="s">
        <v>595</v>
      </c>
      <c r="N135" s="167">
        <v>42578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8">
        <v>41</v>
      </c>
      <c r="B136" s="159">
        <v>42291</v>
      </c>
      <c r="C136" s="159"/>
      <c r="D136" s="160" t="s">
        <v>682</v>
      </c>
      <c r="E136" s="161" t="s">
        <v>592</v>
      </c>
      <c r="F136" s="162">
        <v>144</v>
      </c>
      <c r="G136" s="161"/>
      <c r="H136" s="161">
        <v>182.5</v>
      </c>
      <c r="I136" s="163">
        <v>181</v>
      </c>
      <c r="J136" s="164" t="s">
        <v>680</v>
      </c>
      <c r="K136" s="165">
        <f t="shared" si="40"/>
        <v>38.5</v>
      </c>
      <c r="L136" s="166">
        <f t="shared" si="41"/>
        <v>0.2673611111111111</v>
      </c>
      <c r="M136" s="161" t="s">
        <v>595</v>
      </c>
      <c r="N136" s="167">
        <v>42817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8">
        <v>42</v>
      </c>
      <c r="B137" s="159">
        <v>42291</v>
      </c>
      <c r="C137" s="159"/>
      <c r="D137" s="160" t="s">
        <v>683</v>
      </c>
      <c r="E137" s="161" t="s">
        <v>592</v>
      </c>
      <c r="F137" s="162">
        <v>264</v>
      </c>
      <c r="G137" s="161"/>
      <c r="H137" s="161">
        <v>311</v>
      </c>
      <c r="I137" s="163">
        <v>311</v>
      </c>
      <c r="J137" s="164" t="s">
        <v>680</v>
      </c>
      <c r="K137" s="165">
        <f t="shared" si="40"/>
        <v>47</v>
      </c>
      <c r="L137" s="166">
        <f t="shared" si="41"/>
        <v>0.17803030303030304</v>
      </c>
      <c r="M137" s="161" t="s">
        <v>595</v>
      </c>
      <c r="N137" s="167">
        <v>42604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8">
        <v>43</v>
      </c>
      <c r="B138" s="159">
        <v>42318</v>
      </c>
      <c r="C138" s="159"/>
      <c r="D138" s="160" t="s">
        <v>684</v>
      </c>
      <c r="E138" s="161" t="s">
        <v>604</v>
      </c>
      <c r="F138" s="162">
        <v>549.5</v>
      </c>
      <c r="G138" s="161"/>
      <c r="H138" s="161">
        <v>630</v>
      </c>
      <c r="I138" s="163">
        <v>630</v>
      </c>
      <c r="J138" s="164" t="s">
        <v>680</v>
      </c>
      <c r="K138" s="165">
        <f t="shared" si="40"/>
        <v>80.5</v>
      </c>
      <c r="L138" s="166">
        <f t="shared" si="41"/>
        <v>0.1464968152866242</v>
      </c>
      <c r="M138" s="161" t="s">
        <v>595</v>
      </c>
      <c r="N138" s="167">
        <v>42419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8">
        <v>44</v>
      </c>
      <c r="B139" s="159">
        <v>42342</v>
      </c>
      <c r="C139" s="159"/>
      <c r="D139" s="160" t="s">
        <v>685</v>
      </c>
      <c r="E139" s="161" t="s">
        <v>592</v>
      </c>
      <c r="F139" s="162">
        <v>1027.5</v>
      </c>
      <c r="G139" s="161"/>
      <c r="H139" s="161">
        <v>1315</v>
      </c>
      <c r="I139" s="163">
        <v>1250</v>
      </c>
      <c r="J139" s="164" t="s">
        <v>680</v>
      </c>
      <c r="K139" s="165">
        <f t="shared" si="40"/>
        <v>287.5</v>
      </c>
      <c r="L139" s="166">
        <f t="shared" si="41"/>
        <v>0.27980535279805352</v>
      </c>
      <c r="M139" s="161" t="s">
        <v>595</v>
      </c>
      <c r="N139" s="167">
        <v>43244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8">
        <v>45</v>
      </c>
      <c r="B140" s="159">
        <v>42367</v>
      </c>
      <c r="C140" s="159"/>
      <c r="D140" s="160" t="s">
        <v>686</v>
      </c>
      <c r="E140" s="161" t="s">
        <v>592</v>
      </c>
      <c r="F140" s="162">
        <v>465</v>
      </c>
      <c r="G140" s="161"/>
      <c r="H140" s="161">
        <v>540</v>
      </c>
      <c r="I140" s="163">
        <v>540</v>
      </c>
      <c r="J140" s="164" t="s">
        <v>680</v>
      </c>
      <c r="K140" s="165">
        <f t="shared" si="40"/>
        <v>75</v>
      </c>
      <c r="L140" s="166">
        <f t="shared" si="41"/>
        <v>0.16129032258064516</v>
      </c>
      <c r="M140" s="161" t="s">
        <v>595</v>
      </c>
      <c r="N140" s="167">
        <v>42530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8">
        <v>46</v>
      </c>
      <c r="B141" s="159">
        <v>42380</v>
      </c>
      <c r="C141" s="159"/>
      <c r="D141" s="160" t="s">
        <v>404</v>
      </c>
      <c r="E141" s="161" t="s">
        <v>604</v>
      </c>
      <c r="F141" s="162">
        <v>81</v>
      </c>
      <c r="G141" s="161"/>
      <c r="H141" s="161">
        <v>110</v>
      </c>
      <c r="I141" s="163">
        <v>110</v>
      </c>
      <c r="J141" s="164" t="s">
        <v>680</v>
      </c>
      <c r="K141" s="165">
        <f t="shared" si="40"/>
        <v>29</v>
      </c>
      <c r="L141" s="166">
        <f t="shared" si="41"/>
        <v>0.35802469135802467</v>
      </c>
      <c r="M141" s="161" t="s">
        <v>595</v>
      </c>
      <c r="N141" s="167">
        <v>42745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8">
        <v>47</v>
      </c>
      <c r="B142" s="159">
        <v>42382</v>
      </c>
      <c r="C142" s="159"/>
      <c r="D142" s="160" t="s">
        <v>687</v>
      </c>
      <c r="E142" s="161" t="s">
        <v>604</v>
      </c>
      <c r="F142" s="162">
        <v>417.5</v>
      </c>
      <c r="G142" s="161"/>
      <c r="H142" s="161">
        <v>547</v>
      </c>
      <c r="I142" s="163">
        <v>535</v>
      </c>
      <c r="J142" s="164" t="s">
        <v>680</v>
      </c>
      <c r="K142" s="165">
        <f t="shared" si="40"/>
        <v>129.5</v>
      </c>
      <c r="L142" s="166">
        <f t="shared" si="41"/>
        <v>0.31017964071856285</v>
      </c>
      <c r="M142" s="161" t="s">
        <v>595</v>
      </c>
      <c r="N142" s="167">
        <v>42578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8">
        <v>48</v>
      </c>
      <c r="B143" s="159">
        <v>42408</v>
      </c>
      <c r="C143" s="159"/>
      <c r="D143" s="160" t="s">
        <v>688</v>
      </c>
      <c r="E143" s="161" t="s">
        <v>592</v>
      </c>
      <c r="F143" s="162">
        <v>650</v>
      </c>
      <c r="G143" s="161"/>
      <c r="H143" s="161">
        <v>800</v>
      </c>
      <c r="I143" s="163">
        <v>800</v>
      </c>
      <c r="J143" s="164" t="s">
        <v>680</v>
      </c>
      <c r="K143" s="165">
        <f t="shared" si="40"/>
        <v>150</v>
      </c>
      <c r="L143" s="166">
        <f t="shared" si="41"/>
        <v>0.23076923076923078</v>
      </c>
      <c r="M143" s="161" t="s">
        <v>595</v>
      </c>
      <c r="N143" s="167">
        <v>43154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8">
        <v>49</v>
      </c>
      <c r="B144" s="159">
        <v>42433</v>
      </c>
      <c r="C144" s="159"/>
      <c r="D144" s="160" t="s">
        <v>237</v>
      </c>
      <c r="E144" s="161" t="s">
        <v>592</v>
      </c>
      <c r="F144" s="162">
        <v>437.5</v>
      </c>
      <c r="G144" s="161"/>
      <c r="H144" s="161">
        <v>504.5</v>
      </c>
      <c r="I144" s="163">
        <v>522</v>
      </c>
      <c r="J144" s="164" t="s">
        <v>689</v>
      </c>
      <c r="K144" s="165">
        <f t="shared" si="40"/>
        <v>67</v>
      </c>
      <c r="L144" s="166">
        <f t="shared" si="41"/>
        <v>0.15314285714285714</v>
      </c>
      <c r="M144" s="161" t="s">
        <v>595</v>
      </c>
      <c r="N144" s="167">
        <v>42480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8">
        <v>50</v>
      </c>
      <c r="B145" s="159">
        <v>42438</v>
      </c>
      <c r="C145" s="159"/>
      <c r="D145" s="160" t="s">
        <v>690</v>
      </c>
      <c r="E145" s="161" t="s">
        <v>592</v>
      </c>
      <c r="F145" s="162">
        <v>189.5</v>
      </c>
      <c r="G145" s="161"/>
      <c r="H145" s="161">
        <v>218</v>
      </c>
      <c r="I145" s="163">
        <v>218</v>
      </c>
      <c r="J145" s="164" t="s">
        <v>680</v>
      </c>
      <c r="K145" s="165">
        <f t="shared" si="40"/>
        <v>28.5</v>
      </c>
      <c r="L145" s="166">
        <f t="shared" si="41"/>
        <v>0.15039577836411611</v>
      </c>
      <c r="M145" s="161" t="s">
        <v>595</v>
      </c>
      <c r="N145" s="167">
        <v>43034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68">
        <v>51</v>
      </c>
      <c r="B146" s="169">
        <v>42471</v>
      </c>
      <c r="C146" s="169"/>
      <c r="D146" s="177" t="s">
        <v>691</v>
      </c>
      <c r="E146" s="172" t="s">
        <v>592</v>
      </c>
      <c r="F146" s="172">
        <v>36.5</v>
      </c>
      <c r="G146" s="173"/>
      <c r="H146" s="173">
        <v>15.85</v>
      </c>
      <c r="I146" s="173">
        <v>60</v>
      </c>
      <c r="J146" s="174" t="s">
        <v>692</v>
      </c>
      <c r="K146" s="175">
        <f t="shared" si="40"/>
        <v>-20.65</v>
      </c>
      <c r="L146" s="176">
        <f t="shared" si="41"/>
        <v>-0.5657534246575342</v>
      </c>
      <c r="M146" s="172" t="s">
        <v>605</v>
      </c>
      <c r="N146" s="180">
        <v>43627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8">
        <v>52</v>
      </c>
      <c r="B147" s="159">
        <v>42472</v>
      </c>
      <c r="C147" s="159"/>
      <c r="D147" s="160" t="s">
        <v>693</v>
      </c>
      <c r="E147" s="161" t="s">
        <v>592</v>
      </c>
      <c r="F147" s="162">
        <v>93</v>
      </c>
      <c r="G147" s="161"/>
      <c r="H147" s="161">
        <v>149</v>
      </c>
      <c r="I147" s="163">
        <v>140</v>
      </c>
      <c r="J147" s="164" t="s">
        <v>694</v>
      </c>
      <c r="K147" s="165">
        <f t="shared" si="40"/>
        <v>56</v>
      </c>
      <c r="L147" s="166">
        <f t="shared" si="41"/>
        <v>0.60215053763440862</v>
      </c>
      <c r="M147" s="161" t="s">
        <v>595</v>
      </c>
      <c r="N147" s="167">
        <v>42740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8">
        <v>53</v>
      </c>
      <c r="B148" s="159">
        <v>42472</v>
      </c>
      <c r="C148" s="159"/>
      <c r="D148" s="160" t="s">
        <v>695</v>
      </c>
      <c r="E148" s="161" t="s">
        <v>592</v>
      </c>
      <c r="F148" s="162">
        <v>130</v>
      </c>
      <c r="G148" s="161"/>
      <c r="H148" s="161">
        <v>150</v>
      </c>
      <c r="I148" s="163" t="s">
        <v>696</v>
      </c>
      <c r="J148" s="164" t="s">
        <v>680</v>
      </c>
      <c r="K148" s="165">
        <f t="shared" si="40"/>
        <v>20</v>
      </c>
      <c r="L148" s="166">
        <f t="shared" si="41"/>
        <v>0.15384615384615385</v>
      </c>
      <c r="M148" s="161" t="s">
        <v>595</v>
      </c>
      <c r="N148" s="167">
        <v>42564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8">
        <v>54</v>
      </c>
      <c r="B149" s="159">
        <v>42473</v>
      </c>
      <c r="C149" s="159"/>
      <c r="D149" s="160" t="s">
        <v>697</v>
      </c>
      <c r="E149" s="161" t="s">
        <v>592</v>
      </c>
      <c r="F149" s="162">
        <v>196</v>
      </c>
      <c r="G149" s="161"/>
      <c r="H149" s="161">
        <v>299</v>
      </c>
      <c r="I149" s="163">
        <v>299</v>
      </c>
      <c r="J149" s="164" t="s">
        <v>680</v>
      </c>
      <c r="K149" s="165">
        <v>103</v>
      </c>
      <c r="L149" s="166">
        <v>0.52551020408163296</v>
      </c>
      <c r="M149" s="161" t="s">
        <v>595</v>
      </c>
      <c r="N149" s="167">
        <v>42620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8">
        <v>55</v>
      </c>
      <c r="B150" s="159">
        <v>42473</v>
      </c>
      <c r="C150" s="159"/>
      <c r="D150" s="160" t="s">
        <v>698</v>
      </c>
      <c r="E150" s="161" t="s">
        <v>592</v>
      </c>
      <c r="F150" s="162">
        <v>88</v>
      </c>
      <c r="G150" s="161"/>
      <c r="H150" s="161">
        <v>103</v>
      </c>
      <c r="I150" s="163">
        <v>103</v>
      </c>
      <c r="J150" s="164" t="s">
        <v>680</v>
      </c>
      <c r="K150" s="165">
        <v>15</v>
      </c>
      <c r="L150" s="166">
        <v>0.170454545454545</v>
      </c>
      <c r="M150" s="161" t="s">
        <v>595</v>
      </c>
      <c r="N150" s="167">
        <v>42530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8">
        <v>56</v>
      </c>
      <c r="B151" s="159">
        <v>42492</v>
      </c>
      <c r="C151" s="159"/>
      <c r="D151" s="160" t="s">
        <v>699</v>
      </c>
      <c r="E151" s="161" t="s">
        <v>592</v>
      </c>
      <c r="F151" s="162">
        <v>127.5</v>
      </c>
      <c r="G151" s="161"/>
      <c r="H151" s="161">
        <v>148</v>
      </c>
      <c r="I151" s="163" t="s">
        <v>700</v>
      </c>
      <c r="J151" s="164" t="s">
        <v>680</v>
      </c>
      <c r="K151" s="165">
        <f t="shared" ref="K151:K155" si="42">H151-F151</f>
        <v>20.5</v>
      </c>
      <c r="L151" s="166">
        <f t="shared" ref="L151:L155" si="43">K151/F151</f>
        <v>0.16078431372549021</v>
      </c>
      <c r="M151" s="161" t="s">
        <v>595</v>
      </c>
      <c r="N151" s="167">
        <v>42564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8">
        <v>57</v>
      </c>
      <c r="B152" s="159">
        <v>42493</v>
      </c>
      <c r="C152" s="159"/>
      <c r="D152" s="160" t="s">
        <v>701</v>
      </c>
      <c r="E152" s="161" t="s">
        <v>592</v>
      </c>
      <c r="F152" s="162">
        <v>675</v>
      </c>
      <c r="G152" s="161"/>
      <c r="H152" s="161">
        <v>815</v>
      </c>
      <c r="I152" s="163" t="s">
        <v>702</v>
      </c>
      <c r="J152" s="164" t="s">
        <v>680</v>
      </c>
      <c r="K152" s="165">
        <f t="shared" si="42"/>
        <v>140</v>
      </c>
      <c r="L152" s="166">
        <f t="shared" si="43"/>
        <v>0.2074074074074074</v>
      </c>
      <c r="M152" s="161" t="s">
        <v>595</v>
      </c>
      <c r="N152" s="167">
        <v>43154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68">
        <v>58</v>
      </c>
      <c r="B153" s="169">
        <v>42522</v>
      </c>
      <c r="C153" s="169"/>
      <c r="D153" s="170" t="s">
        <v>703</v>
      </c>
      <c r="E153" s="171" t="s">
        <v>592</v>
      </c>
      <c r="F153" s="172">
        <v>500</v>
      </c>
      <c r="G153" s="172"/>
      <c r="H153" s="173">
        <v>232.5</v>
      </c>
      <c r="I153" s="173" t="s">
        <v>704</v>
      </c>
      <c r="J153" s="174" t="s">
        <v>705</v>
      </c>
      <c r="K153" s="175">
        <f t="shared" si="42"/>
        <v>-267.5</v>
      </c>
      <c r="L153" s="176">
        <f t="shared" si="43"/>
        <v>-0.53500000000000003</v>
      </c>
      <c r="M153" s="172" t="s">
        <v>605</v>
      </c>
      <c r="N153" s="169">
        <v>43735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8">
        <v>59</v>
      </c>
      <c r="B154" s="159">
        <v>42527</v>
      </c>
      <c r="C154" s="159"/>
      <c r="D154" s="160" t="s">
        <v>543</v>
      </c>
      <c r="E154" s="161" t="s">
        <v>592</v>
      </c>
      <c r="F154" s="162">
        <v>110</v>
      </c>
      <c r="G154" s="161"/>
      <c r="H154" s="161">
        <v>126.5</v>
      </c>
      <c r="I154" s="163">
        <v>125</v>
      </c>
      <c r="J154" s="164" t="s">
        <v>632</v>
      </c>
      <c r="K154" s="165">
        <f t="shared" si="42"/>
        <v>16.5</v>
      </c>
      <c r="L154" s="166">
        <f t="shared" si="43"/>
        <v>0.15</v>
      </c>
      <c r="M154" s="161" t="s">
        <v>595</v>
      </c>
      <c r="N154" s="167">
        <v>42552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8">
        <v>60</v>
      </c>
      <c r="B155" s="159">
        <v>42538</v>
      </c>
      <c r="C155" s="159"/>
      <c r="D155" s="160" t="s">
        <v>706</v>
      </c>
      <c r="E155" s="161" t="s">
        <v>592</v>
      </c>
      <c r="F155" s="162">
        <v>44</v>
      </c>
      <c r="G155" s="161"/>
      <c r="H155" s="161">
        <v>69.5</v>
      </c>
      <c r="I155" s="163">
        <v>69.5</v>
      </c>
      <c r="J155" s="164" t="s">
        <v>707</v>
      </c>
      <c r="K155" s="165">
        <f t="shared" si="42"/>
        <v>25.5</v>
      </c>
      <c r="L155" s="166">
        <f t="shared" si="43"/>
        <v>0.57954545454545459</v>
      </c>
      <c r="M155" s="161" t="s">
        <v>595</v>
      </c>
      <c r="N155" s="167">
        <v>42977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8">
        <v>61</v>
      </c>
      <c r="B156" s="159">
        <v>42549</v>
      </c>
      <c r="C156" s="159"/>
      <c r="D156" s="160" t="s">
        <v>708</v>
      </c>
      <c r="E156" s="161" t="s">
        <v>592</v>
      </c>
      <c r="F156" s="162">
        <v>262.5</v>
      </c>
      <c r="G156" s="161"/>
      <c r="H156" s="161">
        <v>340</v>
      </c>
      <c r="I156" s="163">
        <v>333</v>
      </c>
      <c r="J156" s="164" t="s">
        <v>709</v>
      </c>
      <c r="K156" s="165">
        <v>77.5</v>
      </c>
      <c r="L156" s="166">
        <v>0.29523809523809502</v>
      </c>
      <c r="M156" s="161" t="s">
        <v>595</v>
      </c>
      <c r="N156" s="167">
        <v>43017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8">
        <v>62</v>
      </c>
      <c r="B157" s="159">
        <v>42549</v>
      </c>
      <c r="C157" s="159"/>
      <c r="D157" s="160" t="s">
        <v>710</v>
      </c>
      <c r="E157" s="161" t="s">
        <v>592</v>
      </c>
      <c r="F157" s="162">
        <v>840</v>
      </c>
      <c r="G157" s="161"/>
      <c r="H157" s="161">
        <v>1230</v>
      </c>
      <c r="I157" s="163">
        <v>1230</v>
      </c>
      <c r="J157" s="164" t="s">
        <v>680</v>
      </c>
      <c r="K157" s="165">
        <v>390</v>
      </c>
      <c r="L157" s="166">
        <v>0.46428571428571402</v>
      </c>
      <c r="M157" s="161" t="s">
        <v>595</v>
      </c>
      <c r="N157" s="167">
        <v>42649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1">
        <v>63</v>
      </c>
      <c r="B158" s="182">
        <v>42556</v>
      </c>
      <c r="C158" s="182"/>
      <c r="D158" s="183" t="s">
        <v>711</v>
      </c>
      <c r="E158" s="184" t="s">
        <v>592</v>
      </c>
      <c r="F158" s="184">
        <v>395</v>
      </c>
      <c r="G158" s="185"/>
      <c r="H158" s="185">
        <f>(468.5+342.5)/2</f>
        <v>405.5</v>
      </c>
      <c r="I158" s="185">
        <v>510</v>
      </c>
      <c r="J158" s="186" t="s">
        <v>712</v>
      </c>
      <c r="K158" s="187">
        <f t="shared" ref="K158:K164" si="44">H158-F158</f>
        <v>10.5</v>
      </c>
      <c r="L158" s="188">
        <f t="shared" ref="L158:L164" si="45">K158/F158</f>
        <v>2.6582278481012658E-2</v>
      </c>
      <c r="M158" s="184" t="s">
        <v>613</v>
      </c>
      <c r="N158" s="182">
        <v>43606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68">
        <v>64</v>
      </c>
      <c r="B159" s="169">
        <v>42584</v>
      </c>
      <c r="C159" s="169"/>
      <c r="D159" s="170" t="s">
        <v>713</v>
      </c>
      <c r="E159" s="171" t="s">
        <v>604</v>
      </c>
      <c r="F159" s="172">
        <f>169.5-12.8</f>
        <v>156.69999999999999</v>
      </c>
      <c r="G159" s="172"/>
      <c r="H159" s="173">
        <v>77</v>
      </c>
      <c r="I159" s="173" t="s">
        <v>714</v>
      </c>
      <c r="J159" s="174" t="s">
        <v>715</v>
      </c>
      <c r="K159" s="175">
        <f t="shared" si="44"/>
        <v>-79.699999999999989</v>
      </c>
      <c r="L159" s="176">
        <f t="shared" si="45"/>
        <v>-0.50861518825781749</v>
      </c>
      <c r="M159" s="172" t="s">
        <v>605</v>
      </c>
      <c r="N159" s="169">
        <v>43522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68">
        <v>65</v>
      </c>
      <c r="B160" s="169">
        <v>42586</v>
      </c>
      <c r="C160" s="169"/>
      <c r="D160" s="170" t="s">
        <v>716</v>
      </c>
      <c r="E160" s="171" t="s">
        <v>592</v>
      </c>
      <c r="F160" s="172">
        <v>400</v>
      </c>
      <c r="G160" s="172"/>
      <c r="H160" s="173">
        <v>305</v>
      </c>
      <c r="I160" s="173">
        <v>475</v>
      </c>
      <c r="J160" s="174" t="s">
        <v>717</v>
      </c>
      <c r="K160" s="175">
        <f t="shared" si="44"/>
        <v>-95</v>
      </c>
      <c r="L160" s="176">
        <f t="shared" si="45"/>
        <v>-0.23749999999999999</v>
      </c>
      <c r="M160" s="172" t="s">
        <v>605</v>
      </c>
      <c r="N160" s="169">
        <v>43606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8">
        <v>66</v>
      </c>
      <c r="B161" s="159">
        <v>42593</v>
      </c>
      <c r="C161" s="159"/>
      <c r="D161" s="160" t="s">
        <v>718</v>
      </c>
      <c r="E161" s="161" t="s">
        <v>592</v>
      </c>
      <c r="F161" s="162">
        <v>86.5</v>
      </c>
      <c r="G161" s="161"/>
      <c r="H161" s="161">
        <v>130</v>
      </c>
      <c r="I161" s="163">
        <v>130</v>
      </c>
      <c r="J161" s="164" t="s">
        <v>719</v>
      </c>
      <c r="K161" s="165">
        <f t="shared" si="44"/>
        <v>43.5</v>
      </c>
      <c r="L161" s="166">
        <f t="shared" si="45"/>
        <v>0.50289017341040465</v>
      </c>
      <c r="M161" s="161" t="s">
        <v>595</v>
      </c>
      <c r="N161" s="167">
        <v>43091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68">
        <v>67</v>
      </c>
      <c r="B162" s="169">
        <v>42600</v>
      </c>
      <c r="C162" s="169"/>
      <c r="D162" s="170" t="s">
        <v>122</v>
      </c>
      <c r="E162" s="171" t="s">
        <v>592</v>
      </c>
      <c r="F162" s="172">
        <v>133.5</v>
      </c>
      <c r="G162" s="172"/>
      <c r="H162" s="173">
        <v>126.5</v>
      </c>
      <c r="I162" s="173">
        <v>178</v>
      </c>
      <c r="J162" s="174" t="s">
        <v>720</v>
      </c>
      <c r="K162" s="175">
        <f t="shared" si="44"/>
        <v>-7</v>
      </c>
      <c r="L162" s="176">
        <f t="shared" si="45"/>
        <v>-5.2434456928838954E-2</v>
      </c>
      <c r="M162" s="172" t="s">
        <v>605</v>
      </c>
      <c r="N162" s="169">
        <v>42615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8">
        <v>68</v>
      </c>
      <c r="B163" s="159">
        <v>42613</v>
      </c>
      <c r="C163" s="159"/>
      <c r="D163" s="160" t="s">
        <v>721</v>
      </c>
      <c r="E163" s="161" t="s">
        <v>592</v>
      </c>
      <c r="F163" s="162">
        <v>560</v>
      </c>
      <c r="G163" s="161"/>
      <c r="H163" s="161">
        <v>725</v>
      </c>
      <c r="I163" s="163">
        <v>725</v>
      </c>
      <c r="J163" s="164" t="s">
        <v>626</v>
      </c>
      <c r="K163" s="165">
        <f t="shared" si="44"/>
        <v>165</v>
      </c>
      <c r="L163" s="166">
        <f t="shared" si="45"/>
        <v>0.29464285714285715</v>
      </c>
      <c r="M163" s="161" t="s">
        <v>595</v>
      </c>
      <c r="N163" s="167">
        <v>42456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8">
        <v>69</v>
      </c>
      <c r="B164" s="159">
        <v>42614</v>
      </c>
      <c r="C164" s="159"/>
      <c r="D164" s="160" t="s">
        <v>722</v>
      </c>
      <c r="E164" s="161" t="s">
        <v>592</v>
      </c>
      <c r="F164" s="162">
        <v>160.5</v>
      </c>
      <c r="G164" s="161"/>
      <c r="H164" s="161">
        <v>210</v>
      </c>
      <c r="I164" s="163">
        <v>210</v>
      </c>
      <c r="J164" s="164" t="s">
        <v>626</v>
      </c>
      <c r="K164" s="165">
        <f t="shared" si="44"/>
        <v>49.5</v>
      </c>
      <c r="L164" s="166">
        <f t="shared" si="45"/>
        <v>0.30841121495327101</v>
      </c>
      <c r="M164" s="161" t="s">
        <v>595</v>
      </c>
      <c r="N164" s="167">
        <v>42871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8">
        <v>70</v>
      </c>
      <c r="B165" s="159">
        <v>42646</v>
      </c>
      <c r="C165" s="159"/>
      <c r="D165" s="160" t="s">
        <v>416</v>
      </c>
      <c r="E165" s="161" t="s">
        <v>592</v>
      </c>
      <c r="F165" s="162">
        <v>430</v>
      </c>
      <c r="G165" s="161"/>
      <c r="H165" s="161">
        <v>596</v>
      </c>
      <c r="I165" s="163">
        <v>575</v>
      </c>
      <c r="J165" s="164" t="s">
        <v>723</v>
      </c>
      <c r="K165" s="165">
        <v>166</v>
      </c>
      <c r="L165" s="166">
        <v>0.38604651162790699</v>
      </c>
      <c r="M165" s="161" t="s">
        <v>595</v>
      </c>
      <c r="N165" s="167">
        <v>42769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8">
        <v>71</v>
      </c>
      <c r="B166" s="159">
        <v>42657</v>
      </c>
      <c r="C166" s="159"/>
      <c r="D166" s="160" t="s">
        <v>724</v>
      </c>
      <c r="E166" s="161" t="s">
        <v>592</v>
      </c>
      <c r="F166" s="162">
        <v>280</v>
      </c>
      <c r="G166" s="161"/>
      <c r="H166" s="161">
        <v>345</v>
      </c>
      <c r="I166" s="163">
        <v>345</v>
      </c>
      <c r="J166" s="164" t="s">
        <v>626</v>
      </c>
      <c r="K166" s="165">
        <f t="shared" ref="K166:K171" si="46">H166-F166</f>
        <v>65</v>
      </c>
      <c r="L166" s="166">
        <f t="shared" ref="L166:L167" si="47">K166/F166</f>
        <v>0.23214285714285715</v>
      </c>
      <c r="M166" s="161" t="s">
        <v>595</v>
      </c>
      <c r="N166" s="167">
        <v>42814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8">
        <v>72</v>
      </c>
      <c r="B167" s="159">
        <v>42657</v>
      </c>
      <c r="C167" s="159"/>
      <c r="D167" s="160" t="s">
        <v>725</v>
      </c>
      <c r="E167" s="161" t="s">
        <v>592</v>
      </c>
      <c r="F167" s="162">
        <v>245</v>
      </c>
      <c r="G167" s="161"/>
      <c r="H167" s="161">
        <v>325.5</v>
      </c>
      <c r="I167" s="163">
        <v>330</v>
      </c>
      <c r="J167" s="164" t="s">
        <v>726</v>
      </c>
      <c r="K167" s="165">
        <f t="shared" si="46"/>
        <v>80.5</v>
      </c>
      <c r="L167" s="166">
        <f t="shared" si="47"/>
        <v>0.32857142857142857</v>
      </c>
      <c r="M167" s="161" t="s">
        <v>595</v>
      </c>
      <c r="N167" s="167">
        <v>42769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8">
        <v>73</v>
      </c>
      <c r="B168" s="159">
        <v>42660</v>
      </c>
      <c r="C168" s="159"/>
      <c r="D168" s="160" t="s">
        <v>727</v>
      </c>
      <c r="E168" s="161" t="s">
        <v>592</v>
      </c>
      <c r="F168" s="162">
        <v>125</v>
      </c>
      <c r="G168" s="161"/>
      <c r="H168" s="161">
        <v>160</v>
      </c>
      <c r="I168" s="163">
        <v>160</v>
      </c>
      <c r="J168" s="164" t="s">
        <v>680</v>
      </c>
      <c r="K168" s="165">
        <f t="shared" si="46"/>
        <v>35</v>
      </c>
      <c r="L168" s="166">
        <v>0.28000000000000003</v>
      </c>
      <c r="M168" s="161" t="s">
        <v>595</v>
      </c>
      <c r="N168" s="167">
        <v>42803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8">
        <v>74</v>
      </c>
      <c r="B169" s="159">
        <v>42660</v>
      </c>
      <c r="C169" s="159"/>
      <c r="D169" s="160" t="s">
        <v>728</v>
      </c>
      <c r="E169" s="161" t="s">
        <v>592</v>
      </c>
      <c r="F169" s="162">
        <v>114</v>
      </c>
      <c r="G169" s="161"/>
      <c r="H169" s="161">
        <v>145</v>
      </c>
      <c r="I169" s="163">
        <v>145</v>
      </c>
      <c r="J169" s="164" t="s">
        <v>680</v>
      </c>
      <c r="K169" s="165">
        <f t="shared" si="46"/>
        <v>31</v>
      </c>
      <c r="L169" s="166">
        <f t="shared" ref="L169:L171" si="48">K169/F169</f>
        <v>0.27192982456140352</v>
      </c>
      <c r="M169" s="161" t="s">
        <v>595</v>
      </c>
      <c r="N169" s="167">
        <v>42859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8">
        <v>75</v>
      </c>
      <c r="B170" s="159">
        <v>42660</v>
      </c>
      <c r="C170" s="159"/>
      <c r="D170" s="160" t="s">
        <v>729</v>
      </c>
      <c r="E170" s="161" t="s">
        <v>592</v>
      </c>
      <c r="F170" s="162">
        <v>212</v>
      </c>
      <c r="G170" s="161"/>
      <c r="H170" s="161">
        <v>280</v>
      </c>
      <c r="I170" s="163">
        <v>276</v>
      </c>
      <c r="J170" s="164" t="s">
        <v>730</v>
      </c>
      <c r="K170" s="165">
        <f t="shared" si="46"/>
        <v>68</v>
      </c>
      <c r="L170" s="166">
        <f t="shared" si="48"/>
        <v>0.32075471698113206</v>
      </c>
      <c r="M170" s="161" t="s">
        <v>595</v>
      </c>
      <c r="N170" s="167">
        <v>42858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8">
        <v>76</v>
      </c>
      <c r="B171" s="159">
        <v>42678</v>
      </c>
      <c r="C171" s="159"/>
      <c r="D171" s="160" t="s">
        <v>465</v>
      </c>
      <c r="E171" s="161" t="s">
        <v>592</v>
      </c>
      <c r="F171" s="162">
        <v>155</v>
      </c>
      <c r="G171" s="161"/>
      <c r="H171" s="161">
        <v>210</v>
      </c>
      <c r="I171" s="163">
        <v>210</v>
      </c>
      <c r="J171" s="164" t="s">
        <v>731</v>
      </c>
      <c r="K171" s="165">
        <f t="shared" si="46"/>
        <v>55</v>
      </c>
      <c r="L171" s="166">
        <f t="shared" si="48"/>
        <v>0.35483870967741937</v>
      </c>
      <c r="M171" s="161" t="s">
        <v>595</v>
      </c>
      <c r="N171" s="167">
        <v>42944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68">
        <v>77</v>
      </c>
      <c r="B172" s="169">
        <v>42710</v>
      </c>
      <c r="C172" s="169"/>
      <c r="D172" s="170" t="s">
        <v>732</v>
      </c>
      <c r="E172" s="171" t="s">
        <v>592</v>
      </c>
      <c r="F172" s="172">
        <v>150.5</v>
      </c>
      <c r="G172" s="172"/>
      <c r="H172" s="173">
        <v>72.5</v>
      </c>
      <c r="I172" s="173">
        <v>174</v>
      </c>
      <c r="J172" s="174" t="s">
        <v>733</v>
      </c>
      <c r="K172" s="175">
        <v>-78</v>
      </c>
      <c r="L172" s="176">
        <v>-0.51827242524916906</v>
      </c>
      <c r="M172" s="172" t="s">
        <v>605</v>
      </c>
      <c r="N172" s="169">
        <v>43333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8">
        <v>78</v>
      </c>
      <c r="B173" s="159">
        <v>42712</v>
      </c>
      <c r="C173" s="159"/>
      <c r="D173" s="160" t="s">
        <v>734</v>
      </c>
      <c r="E173" s="161" t="s">
        <v>592</v>
      </c>
      <c r="F173" s="162">
        <v>380</v>
      </c>
      <c r="G173" s="161"/>
      <c r="H173" s="161">
        <v>478</v>
      </c>
      <c r="I173" s="163">
        <v>468</v>
      </c>
      <c r="J173" s="164" t="s">
        <v>680</v>
      </c>
      <c r="K173" s="165">
        <f t="shared" ref="K173:K175" si="49">H173-F173</f>
        <v>98</v>
      </c>
      <c r="L173" s="166">
        <f t="shared" ref="L173:L175" si="50">K173/F173</f>
        <v>0.25789473684210529</v>
      </c>
      <c r="M173" s="161" t="s">
        <v>595</v>
      </c>
      <c r="N173" s="167">
        <v>43025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8">
        <v>79</v>
      </c>
      <c r="B174" s="159">
        <v>42734</v>
      </c>
      <c r="C174" s="159"/>
      <c r="D174" s="160" t="s">
        <v>121</v>
      </c>
      <c r="E174" s="161" t="s">
        <v>592</v>
      </c>
      <c r="F174" s="162">
        <v>305</v>
      </c>
      <c r="G174" s="161"/>
      <c r="H174" s="161">
        <v>375</v>
      </c>
      <c r="I174" s="163">
        <v>375</v>
      </c>
      <c r="J174" s="164" t="s">
        <v>680</v>
      </c>
      <c r="K174" s="165">
        <f t="shared" si="49"/>
        <v>70</v>
      </c>
      <c r="L174" s="166">
        <f t="shared" si="50"/>
        <v>0.22950819672131148</v>
      </c>
      <c r="M174" s="161" t="s">
        <v>595</v>
      </c>
      <c r="N174" s="167">
        <v>42768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8">
        <v>80</v>
      </c>
      <c r="B175" s="159">
        <v>42739</v>
      </c>
      <c r="C175" s="159"/>
      <c r="D175" s="160" t="s">
        <v>104</v>
      </c>
      <c r="E175" s="161" t="s">
        <v>592</v>
      </c>
      <c r="F175" s="162">
        <v>99.5</v>
      </c>
      <c r="G175" s="161"/>
      <c r="H175" s="161">
        <v>158</v>
      </c>
      <c r="I175" s="163">
        <v>158</v>
      </c>
      <c r="J175" s="164" t="s">
        <v>680</v>
      </c>
      <c r="K175" s="165">
        <f t="shared" si="49"/>
        <v>58.5</v>
      </c>
      <c r="L175" s="166">
        <f t="shared" si="50"/>
        <v>0.5879396984924623</v>
      </c>
      <c r="M175" s="161" t="s">
        <v>595</v>
      </c>
      <c r="N175" s="167">
        <v>42898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8">
        <v>81</v>
      </c>
      <c r="B176" s="159">
        <v>42739</v>
      </c>
      <c r="C176" s="159"/>
      <c r="D176" s="160" t="s">
        <v>104</v>
      </c>
      <c r="E176" s="161" t="s">
        <v>592</v>
      </c>
      <c r="F176" s="162">
        <v>99.5</v>
      </c>
      <c r="G176" s="161"/>
      <c r="H176" s="161">
        <v>158</v>
      </c>
      <c r="I176" s="163">
        <v>158</v>
      </c>
      <c r="J176" s="164" t="s">
        <v>680</v>
      </c>
      <c r="K176" s="165">
        <v>58.5</v>
      </c>
      <c r="L176" s="166">
        <v>0.58793969849246197</v>
      </c>
      <c r="M176" s="161" t="s">
        <v>595</v>
      </c>
      <c r="N176" s="167">
        <v>42898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8">
        <v>82</v>
      </c>
      <c r="B177" s="159">
        <v>42786</v>
      </c>
      <c r="C177" s="159"/>
      <c r="D177" s="160" t="s">
        <v>210</v>
      </c>
      <c r="E177" s="161" t="s">
        <v>592</v>
      </c>
      <c r="F177" s="162">
        <v>140.5</v>
      </c>
      <c r="G177" s="161"/>
      <c r="H177" s="161">
        <v>220</v>
      </c>
      <c r="I177" s="163">
        <v>220</v>
      </c>
      <c r="J177" s="164" t="s">
        <v>680</v>
      </c>
      <c r="K177" s="165">
        <f>H177-F177</f>
        <v>79.5</v>
      </c>
      <c r="L177" s="166">
        <f>K177/F177</f>
        <v>0.5658362989323843</v>
      </c>
      <c r="M177" s="161" t="s">
        <v>595</v>
      </c>
      <c r="N177" s="167">
        <v>42864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8">
        <v>83</v>
      </c>
      <c r="B178" s="159">
        <v>42786</v>
      </c>
      <c r="C178" s="159"/>
      <c r="D178" s="160" t="s">
        <v>735</v>
      </c>
      <c r="E178" s="161" t="s">
        <v>592</v>
      </c>
      <c r="F178" s="162">
        <v>202.5</v>
      </c>
      <c r="G178" s="161"/>
      <c r="H178" s="161">
        <v>234</v>
      </c>
      <c r="I178" s="163">
        <v>234</v>
      </c>
      <c r="J178" s="164" t="s">
        <v>680</v>
      </c>
      <c r="K178" s="165">
        <v>31.5</v>
      </c>
      <c r="L178" s="166">
        <v>0.155555555555556</v>
      </c>
      <c r="M178" s="161" t="s">
        <v>595</v>
      </c>
      <c r="N178" s="167">
        <v>42836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8">
        <v>84</v>
      </c>
      <c r="B179" s="159">
        <v>42818</v>
      </c>
      <c r="C179" s="159"/>
      <c r="D179" s="160" t="s">
        <v>736</v>
      </c>
      <c r="E179" s="161" t="s">
        <v>592</v>
      </c>
      <c r="F179" s="162">
        <v>300.5</v>
      </c>
      <c r="G179" s="161"/>
      <c r="H179" s="161">
        <v>417.5</v>
      </c>
      <c r="I179" s="163">
        <v>420</v>
      </c>
      <c r="J179" s="164" t="s">
        <v>737</v>
      </c>
      <c r="K179" s="165">
        <f>H179-F179</f>
        <v>117</v>
      </c>
      <c r="L179" s="166">
        <f>K179/F179</f>
        <v>0.38935108153078202</v>
      </c>
      <c r="M179" s="161" t="s">
        <v>595</v>
      </c>
      <c r="N179" s="167">
        <v>43070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8">
        <v>85</v>
      </c>
      <c r="B180" s="159">
        <v>42818</v>
      </c>
      <c r="C180" s="159"/>
      <c r="D180" s="160" t="s">
        <v>710</v>
      </c>
      <c r="E180" s="161" t="s">
        <v>592</v>
      </c>
      <c r="F180" s="162">
        <v>850</v>
      </c>
      <c r="G180" s="161"/>
      <c r="H180" s="161">
        <v>1042.5</v>
      </c>
      <c r="I180" s="163">
        <v>1023</v>
      </c>
      <c r="J180" s="164" t="s">
        <v>738</v>
      </c>
      <c r="K180" s="165">
        <v>192.5</v>
      </c>
      <c r="L180" s="166">
        <v>0.22647058823529401</v>
      </c>
      <c r="M180" s="161" t="s">
        <v>595</v>
      </c>
      <c r="N180" s="167">
        <v>42830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8">
        <v>86</v>
      </c>
      <c r="B181" s="159">
        <v>42830</v>
      </c>
      <c r="C181" s="159"/>
      <c r="D181" s="160" t="s">
        <v>496</v>
      </c>
      <c r="E181" s="161" t="s">
        <v>592</v>
      </c>
      <c r="F181" s="162">
        <v>785</v>
      </c>
      <c r="G181" s="161"/>
      <c r="H181" s="161">
        <v>930</v>
      </c>
      <c r="I181" s="163">
        <v>920</v>
      </c>
      <c r="J181" s="164" t="s">
        <v>739</v>
      </c>
      <c r="K181" s="165">
        <f>H181-F181</f>
        <v>145</v>
      </c>
      <c r="L181" s="166">
        <f>K181/F181</f>
        <v>0.18471337579617833</v>
      </c>
      <c r="M181" s="161" t="s">
        <v>595</v>
      </c>
      <c r="N181" s="167">
        <v>42976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68">
        <v>87</v>
      </c>
      <c r="B182" s="169">
        <v>42831</v>
      </c>
      <c r="C182" s="169"/>
      <c r="D182" s="170" t="s">
        <v>740</v>
      </c>
      <c r="E182" s="171" t="s">
        <v>592</v>
      </c>
      <c r="F182" s="172">
        <v>40</v>
      </c>
      <c r="G182" s="172"/>
      <c r="H182" s="173">
        <v>13.1</v>
      </c>
      <c r="I182" s="173">
        <v>60</v>
      </c>
      <c r="J182" s="174" t="s">
        <v>741</v>
      </c>
      <c r="K182" s="175">
        <v>-26.9</v>
      </c>
      <c r="L182" s="176">
        <v>-0.67249999999999999</v>
      </c>
      <c r="M182" s="172" t="s">
        <v>605</v>
      </c>
      <c r="N182" s="169">
        <v>43138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8">
        <v>88</v>
      </c>
      <c r="B183" s="159">
        <v>42837</v>
      </c>
      <c r="C183" s="159"/>
      <c r="D183" s="160" t="s">
        <v>102</v>
      </c>
      <c r="E183" s="161" t="s">
        <v>592</v>
      </c>
      <c r="F183" s="162">
        <v>289.5</v>
      </c>
      <c r="G183" s="161"/>
      <c r="H183" s="161">
        <v>354</v>
      </c>
      <c r="I183" s="163">
        <v>360</v>
      </c>
      <c r="J183" s="164" t="s">
        <v>742</v>
      </c>
      <c r="K183" s="165">
        <f t="shared" ref="K183:K191" si="51">H183-F183</f>
        <v>64.5</v>
      </c>
      <c r="L183" s="166">
        <f t="shared" ref="L183:L191" si="52">K183/F183</f>
        <v>0.22279792746113988</v>
      </c>
      <c r="M183" s="161" t="s">
        <v>595</v>
      </c>
      <c r="N183" s="167">
        <v>43040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8">
        <v>89</v>
      </c>
      <c r="B184" s="159">
        <v>42845</v>
      </c>
      <c r="C184" s="159"/>
      <c r="D184" s="160" t="s">
        <v>436</v>
      </c>
      <c r="E184" s="161" t="s">
        <v>592</v>
      </c>
      <c r="F184" s="162">
        <v>700</v>
      </c>
      <c r="G184" s="161"/>
      <c r="H184" s="161">
        <v>840</v>
      </c>
      <c r="I184" s="163">
        <v>840</v>
      </c>
      <c r="J184" s="164" t="s">
        <v>743</v>
      </c>
      <c r="K184" s="165">
        <f t="shared" si="51"/>
        <v>140</v>
      </c>
      <c r="L184" s="166">
        <f t="shared" si="52"/>
        <v>0.2</v>
      </c>
      <c r="M184" s="161" t="s">
        <v>595</v>
      </c>
      <c r="N184" s="167">
        <v>42893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8">
        <v>90</v>
      </c>
      <c r="B185" s="159">
        <v>42887</v>
      </c>
      <c r="C185" s="159"/>
      <c r="D185" s="160" t="s">
        <v>744</v>
      </c>
      <c r="E185" s="161" t="s">
        <v>592</v>
      </c>
      <c r="F185" s="162">
        <v>130</v>
      </c>
      <c r="G185" s="161"/>
      <c r="H185" s="161">
        <v>144.25</v>
      </c>
      <c r="I185" s="163">
        <v>170</v>
      </c>
      <c r="J185" s="164" t="s">
        <v>745</v>
      </c>
      <c r="K185" s="165">
        <f t="shared" si="51"/>
        <v>14.25</v>
      </c>
      <c r="L185" s="166">
        <f t="shared" si="52"/>
        <v>0.10961538461538461</v>
      </c>
      <c r="M185" s="161" t="s">
        <v>595</v>
      </c>
      <c r="N185" s="167">
        <v>43675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8">
        <v>91</v>
      </c>
      <c r="B186" s="159">
        <v>42901</v>
      </c>
      <c r="C186" s="159"/>
      <c r="D186" s="160" t="s">
        <v>746</v>
      </c>
      <c r="E186" s="161" t="s">
        <v>592</v>
      </c>
      <c r="F186" s="162">
        <v>214.5</v>
      </c>
      <c r="G186" s="161"/>
      <c r="H186" s="161">
        <v>262</v>
      </c>
      <c r="I186" s="163">
        <v>262</v>
      </c>
      <c r="J186" s="164" t="s">
        <v>615</v>
      </c>
      <c r="K186" s="165">
        <f t="shared" si="51"/>
        <v>47.5</v>
      </c>
      <c r="L186" s="166">
        <f t="shared" si="52"/>
        <v>0.22144522144522144</v>
      </c>
      <c r="M186" s="161" t="s">
        <v>595</v>
      </c>
      <c r="N186" s="167">
        <v>42977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9">
        <v>92</v>
      </c>
      <c r="B187" s="190">
        <v>42933</v>
      </c>
      <c r="C187" s="190"/>
      <c r="D187" s="191" t="s">
        <v>747</v>
      </c>
      <c r="E187" s="192" t="s">
        <v>592</v>
      </c>
      <c r="F187" s="193">
        <v>370</v>
      </c>
      <c r="G187" s="192"/>
      <c r="H187" s="192">
        <v>447.5</v>
      </c>
      <c r="I187" s="194">
        <v>450</v>
      </c>
      <c r="J187" s="195" t="s">
        <v>680</v>
      </c>
      <c r="K187" s="165">
        <f t="shared" si="51"/>
        <v>77.5</v>
      </c>
      <c r="L187" s="196">
        <f t="shared" si="52"/>
        <v>0.20945945945945946</v>
      </c>
      <c r="M187" s="192" t="s">
        <v>595</v>
      </c>
      <c r="N187" s="197">
        <v>43035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9">
        <v>93</v>
      </c>
      <c r="B188" s="190">
        <v>42943</v>
      </c>
      <c r="C188" s="190"/>
      <c r="D188" s="191" t="s">
        <v>208</v>
      </c>
      <c r="E188" s="192" t="s">
        <v>592</v>
      </c>
      <c r="F188" s="193">
        <v>657.5</v>
      </c>
      <c r="G188" s="192"/>
      <c r="H188" s="192">
        <v>825</v>
      </c>
      <c r="I188" s="194">
        <v>820</v>
      </c>
      <c r="J188" s="195" t="s">
        <v>680</v>
      </c>
      <c r="K188" s="165">
        <f t="shared" si="51"/>
        <v>167.5</v>
      </c>
      <c r="L188" s="196">
        <f t="shared" si="52"/>
        <v>0.25475285171102663</v>
      </c>
      <c r="M188" s="192" t="s">
        <v>595</v>
      </c>
      <c r="N188" s="197">
        <v>43090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8">
        <v>94</v>
      </c>
      <c r="B189" s="159">
        <v>42964</v>
      </c>
      <c r="C189" s="159"/>
      <c r="D189" s="160" t="s">
        <v>384</v>
      </c>
      <c r="E189" s="161" t="s">
        <v>592</v>
      </c>
      <c r="F189" s="162">
        <v>605</v>
      </c>
      <c r="G189" s="161"/>
      <c r="H189" s="161">
        <v>750</v>
      </c>
      <c r="I189" s="163">
        <v>750</v>
      </c>
      <c r="J189" s="164" t="s">
        <v>739</v>
      </c>
      <c r="K189" s="165">
        <f t="shared" si="51"/>
        <v>145</v>
      </c>
      <c r="L189" s="166">
        <f t="shared" si="52"/>
        <v>0.23966942148760331</v>
      </c>
      <c r="M189" s="161" t="s">
        <v>595</v>
      </c>
      <c r="N189" s="167">
        <v>43027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68">
        <v>95</v>
      </c>
      <c r="B190" s="169">
        <v>42979</v>
      </c>
      <c r="C190" s="169"/>
      <c r="D190" s="177" t="s">
        <v>748</v>
      </c>
      <c r="E190" s="172" t="s">
        <v>592</v>
      </c>
      <c r="F190" s="172">
        <v>255</v>
      </c>
      <c r="G190" s="173"/>
      <c r="H190" s="173">
        <v>217.25</v>
      </c>
      <c r="I190" s="173">
        <v>320</v>
      </c>
      <c r="J190" s="174" t="s">
        <v>749</v>
      </c>
      <c r="K190" s="175">
        <f t="shared" si="51"/>
        <v>-37.75</v>
      </c>
      <c r="L190" s="178">
        <f t="shared" si="52"/>
        <v>-0.14803921568627451</v>
      </c>
      <c r="M190" s="172" t="s">
        <v>605</v>
      </c>
      <c r="N190" s="169">
        <v>43661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8">
        <v>96</v>
      </c>
      <c r="B191" s="159">
        <v>42997</v>
      </c>
      <c r="C191" s="159"/>
      <c r="D191" s="160" t="s">
        <v>750</v>
      </c>
      <c r="E191" s="161" t="s">
        <v>592</v>
      </c>
      <c r="F191" s="162">
        <v>215</v>
      </c>
      <c r="G191" s="161"/>
      <c r="H191" s="161">
        <v>258</v>
      </c>
      <c r="I191" s="163">
        <v>258</v>
      </c>
      <c r="J191" s="164" t="s">
        <v>680</v>
      </c>
      <c r="K191" s="165">
        <f t="shared" si="51"/>
        <v>43</v>
      </c>
      <c r="L191" s="166">
        <f t="shared" si="52"/>
        <v>0.2</v>
      </c>
      <c r="M191" s="161" t="s">
        <v>595</v>
      </c>
      <c r="N191" s="167">
        <v>43040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8">
        <v>97</v>
      </c>
      <c r="B192" s="159">
        <v>42997</v>
      </c>
      <c r="C192" s="159"/>
      <c r="D192" s="160" t="s">
        <v>750</v>
      </c>
      <c r="E192" s="161" t="s">
        <v>592</v>
      </c>
      <c r="F192" s="162">
        <v>215</v>
      </c>
      <c r="G192" s="161"/>
      <c r="H192" s="161">
        <v>258</v>
      </c>
      <c r="I192" s="163">
        <v>258</v>
      </c>
      <c r="J192" s="195" t="s">
        <v>680</v>
      </c>
      <c r="K192" s="165">
        <v>43</v>
      </c>
      <c r="L192" s="166">
        <v>0.2</v>
      </c>
      <c r="M192" s="161" t="s">
        <v>595</v>
      </c>
      <c r="N192" s="167">
        <v>43040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9">
        <v>98</v>
      </c>
      <c r="B193" s="190">
        <v>42998</v>
      </c>
      <c r="C193" s="190"/>
      <c r="D193" s="191" t="s">
        <v>751</v>
      </c>
      <c r="E193" s="192" t="s">
        <v>592</v>
      </c>
      <c r="F193" s="162">
        <v>75</v>
      </c>
      <c r="G193" s="192"/>
      <c r="H193" s="192">
        <v>90</v>
      </c>
      <c r="I193" s="194">
        <v>90</v>
      </c>
      <c r="J193" s="164" t="s">
        <v>752</v>
      </c>
      <c r="K193" s="165">
        <f t="shared" ref="K193:K198" si="53">H193-F193</f>
        <v>15</v>
      </c>
      <c r="L193" s="166">
        <f t="shared" ref="L193:L198" si="54">K193/F193</f>
        <v>0.2</v>
      </c>
      <c r="M193" s="161" t="s">
        <v>595</v>
      </c>
      <c r="N193" s="167">
        <v>43019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9">
        <v>99</v>
      </c>
      <c r="B194" s="190">
        <v>43011</v>
      </c>
      <c r="C194" s="190"/>
      <c r="D194" s="191" t="s">
        <v>753</v>
      </c>
      <c r="E194" s="192" t="s">
        <v>592</v>
      </c>
      <c r="F194" s="193">
        <v>315</v>
      </c>
      <c r="G194" s="192"/>
      <c r="H194" s="192">
        <v>392</v>
      </c>
      <c r="I194" s="194">
        <v>384</v>
      </c>
      <c r="J194" s="195" t="s">
        <v>754</v>
      </c>
      <c r="K194" s="165">
        <f t="shared" si="53"/>
        <v>77</v>
      </c>
      <c r="L194" s="196">
        <f t="shared" si="54"/>
        <v>0.24444444444444444</v>
      </c>
      <c r="M194" s="192" t="s">
        <v>595</v>
      </c>
      <c r="N194" s="197">
        <v>43017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9">
        <v>100</v>
      </c>
      <c r="B195" s="190">
        <v>43013</v>
      </c>
      <c r="C195" s="190"/>
      <c r="D195" s="191" t="s">
        <v>469</v>
      </c>
      <c r="E195" s="192" t="s">
        <v>592</v>
      </c>
      <c r="F195" s="193">
        <v>145</v>
      </c>
      <c r="G195" s="192"/>
      <c r="H195" s="192">
        <v>179</v>
      </c>
      <c r="I195" s="194">
        <v>180</v>
      </c>
      <c r="J195" s="195" t="s">
        <v>755</v>
      </c>
      <c r="K195" s="165">
        <f t="shared" si="53"/>
        <v>34</v>
      </c>
      <c r="L195" s="196">
        <f t="shared" si="54"/>
        <v>0.23448275862068965</v>
      </c>
      <c r="M195" s="192" t="s">
        <v>595</v>
      </c>
      <c r="N195" s="197">
        <v>43025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9">
        <v>101</v>
      </c>
      <c r="B196" s="190">
        <v>43014</v>
      </c>
      <c r="C196" s="190"/>
      <c r="D196" s="191" t="s">
        <v>359</v>
      </c>
      <c r="E196" s="192" t="s">
        <v>592</v>
      </c>
      <c r="F196" s="193">
        <v>256</v>
      </c>
      <c r="G196" s="192"/>
      <c r="H196" s="192">
        <v>323</v>
      </c>
      <c r="I196" s="194">
        <v>320</v>
      </c>
      <c r="J196" s="195" t="s">
        <v>680</v>
      </c>
      <c r="K196" s="165">
        <f t="shared" si="53"/>
        <v>67</v>
      </c>
      <c r="L196" s="196">
        <f t="shared" si="54"/>
        <v>0.26171875</v>
      </c>
      <c r="M196" s="192" t="s">
        <v>595</v>
      </c>
      <c r="N196" s="197">
        <v>43067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9">
        <v>102</v>
      </c>
      <c r="B197" s="190">
        <v>43017</v>
      </c>
      <c r="C197" s="190"/>
      <c r="D197" s="191" t="s">
        <v>373</v>
      </c>
      <c r="E197" s="192" t="s">
        <v>592</v>
      </c>
      <c r="F197" s="193">
        <v>137.5</v>
      </c>
      <c r="G197" s="192"/>
      <c r="H197" s="192">
        <v>184</v>
      </c>
      <c r="I197" s="194">
        <v>183</v>
      </c>
      <c r="J197" s="195" t="s">
        <v>756</v>
      </c>
      <c r="K197" s="165">
        <f t="shared" si="53"/>
        <v>46.5</v>
      </c>
      <c r="L197" s="196">
        <f t="shared" si="54"/>
        <v>0.33818181818181819</v>
      </c>
      <c r="M197" s="192" t="s">
        <v>595</v>
      </c>
      <c r="N197" s="197">
        <v>43108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9">
        <v>103</v>
      </c>
      <c r="B198" s="190">
        <v>43018</v>
      </c>
      <c r="C198" s="190"/>
      <c r="D198" s="191" t="s">
        <v>757</v>
      </c>
      <c r="E198" s="192" t="s">
        <v>592</v>
      </c>
      <c r="F198" s="193">
        <v>125.5</v>
      </c>
      <c r="G198" s="192"/>
      <c r="H198" s="192">
        <v>158</v>
      </c>
      <c r="I198" s="194">
        <v>155</v>
      </c>
      <c r="J198" s="195" t="s">
        <v>758</v>
      </c>
      <c r="K198" s="165">
        <f t="shared" si="53"/>
        <v>32.5</v>
      </c>
      <c r="L198" s="196">
        <f t="shared" si="54"/>
        <v>0.25896414342629481</v>
      </c>
      <c r="M198" s="192" t="s">
        <v>595</v>
      </c>
      <c r="N198" s="197">
        <v>43067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9">
        <v>104</v>
      </c>
      <c r="B199" s="190">
        <v>43018</v>
      </c>
      <c r="C199" s="190"/>
      <c r="D199" s="191" t="s">
        <v>759</v>
      </c>
      <c r="E199" s="192" t="s">
        <v>592</v>
      </c>
      <c r="F199" s="193">
        <v>895</v>
      </c>
      <c r="G199" s="192"/>
      <c r="H199" s="192">
        <v>1122.5</v>
      </c>
      <c r="I199" s="194">
        <v>1078</v>
      </c>
      <c r="J199" s="195" t="s">
        <v>760</v>
      </c>
      <c r="K199" s="165">
        <v>227.5</v>
      </c>
      <c r="L199" s="196">
        <v>0.25418994413407803</v>
      </c>
      <c r="M199" s="192" t="s">
        <v>595</v>
      </c>
      <c r="N199" s="197">
        <v>43117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9">
        <v>105</v>
      </c>
      <c r="B200" s="190">
        <v>43020</v>
      </c>
      <c r="C200" s="190"/>
      <c r="D200" s="191" t="s">
        <v>368</v>
      </c>
      <c r="E200" s="192" t="s">
        <v>592</v>
      </c>
      <c r="F200" s="193">
        <v>525</v>
      </c>
      <c r="G200" s="192"/>
      <c r="H200" s="192">
        <v>629</v>
      </c>
      <c r="I200" s="194">
        <v>629</v>
      </c>
      <c r="J200" s="195" t="s">
        <v>680</v>
      </c>
      <c r="K200" s="165">
        <v>104</v>
      </c>
      <c r="L200" s="196">
        <v>0.19809523809523799</v>
      </c>
      <c r="M200" s="192" t="s">
        <v>595</v>
      </c>
      <c r="N200" s="197">
        <v>43119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9">
        <v>106</v>
      </c>
      <c r="B201" s="190">
        <v>43046</v>
      </c>
      <c r="C201" s="190"/>
      <c r="D201" s="191" t="s">
        <v>409</v>
      </c>
      <c r="E201" s="192" t="s">
        <v>592</v>
      </c>
      <c r="F201" s="193">
        <v>740</v>
      </c>
      <c r="G201" s="192"/>
      <c r="H201" s="192">
        <v>892.5</v>
      </c>
      <c r="I201" s="194">
        <v>900</v>
      </c>
      <c r="J201" s="195" t="s">
        <v>761</v>
      </c>
      <c r="K201" s="165">
        <f t="shared" ref="K201:K203" si="55">H201-F201</f>
        <v>152.5</v>
      </c>
      <c r="L201" s="196">
        <f t="shared" ref="L201:L203" si="56">K201/F201</f>
        <v>0.20608108108108109</v>
      </c>
      <c r="M201" s="192" t="s">
        <v>595</v>
      </c>
      <c r="N201" s="197">
        <v>43052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8">
        <v>107</v>
      </c>
      <c r="B202" s="159">
        <v>43073</v>
      </c>
      <c r="C202" s="159"/>
      <c r="D202" s="160" t="s">
        <v>762</v>
      </c>
      <c r="E202" s="161" t="s">
        <v>592</v>
      </c>
      <c r="F202" s="162">
        <v>118.5</v>
      </c>
      <c r="G202" s="161"/>
      <c r="H202" s="161">
        <v>143.5</v>
      </c>
      <c r="I202" s="163">
        <v>145</v>
      </c>
      <c r="J202" s="164" t="s">
        <v>763</v>
      </c>
      <c r="K202" s="165">
        <f t="shared" si="55"/>
        <v>25</v>
      </c>
      <c r="L202" s="166">
        <f t="shared" si="56"/>
        <v>0.2109704641350211</v>
      </c>
      <c r="M202" s="161" t="s">
        <v>595</v>
      </c>
      <c r="N202" s="167">
        <v>43097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68">
        <v>108</v>
      </c>
      <c r="B203" s="169">
        <v>43090</v>
      </c>
      <c r="C203" s="169"/>
      <c r="D203" s="170" t="s">
        <v>441</v>
      </c>
      <c r="E203" s="171" t="s">
        <v>592</v>
      </c>
      <c r="F203" s="172">
        <v>715</v>
      </c>
      <c r="G203" s="172"/>
      <c r="H203" s="173">
        <v>500</v>
      </c>
      <c r="I203" s="173">
        <v>872</v>
      </c>
      <c r="J203" s="174" t="s">
        <v>764</v>
      </c>
      <c r="K203" s="175">
        <f t="shared" si="55"/>
        <v>-215</v>
      </c>
      <c r="L203" s="176">
        <f t="shared" si="56"/>
        <v>-0.30069930069930068</v>
      </c>
      <c r="M203" s="172" t="s">
        <v>605</v>
      </c>
      <c r="N203" s="169">
        <v>43670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8">
        <v>109</v>
      </c>
      <c r="B204" s="159">
        <v>43098</v>
      </c>
      <c r="C204" s="159"/>
      <c r="D204" s="160" t="s">
        <v>753</v>
      </c>
      <c r="E204" s="161" t="s">
        <v>592</v>
      </c>
      <c r="F204" s="162">
        <v>435</v>
      </c>
      <c r="G204" s="161"/>
      <c r="H204" s="161">
        <v>542.5</v>
      </c>
      <c r="I204" s="163">
        <v>539</v>
      </c>
      <c r="J204" s="164" t="s">
        <v>680</v>
      </c>
      <c r="K204" s="165">
        <v>107.5</v>
      </c>
      <c r="L204" s="166">
        <v>0.247126436781609</v>
      </c>
      <c r="M204" s="161" t="s">
        <v>595</v>
      </c>
      <c r="N204" s="167">
        <v>43206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8">
        <v>110</v>
      </c>
      <c r="B205" s="159">
        <v>43098</v>
      </c>
      <c r="C205" s="159"/>
      <c r="D205" s="160" t="s">
        <v>561</v>
      </c>
      <c r="E205" s="161" t="s">
        <v>592</v>
      </c>
      <c r="F205" s="162">
        <v>885</v>
      </c>
      <c r="G205" s="161"/>
      <c r="H205" s="161">
        <v>1090</v>
      </c>
      <c r="I205" s="163">
        <v>1084</v>
      </c>
      <c r="J205" s="164" t="s">
        <v>680</v>
      </c>
      <c r="K205" s="165">
        <v>205</v>
      </c>
      <c r="L205" s="166">
        <v>0.23163841807909599</v>
      </c>
      <c r="M205" s="161" t="s">
        <v>595</v>
      </c>
      <c r="N205" s="167">
        <v>43213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8">
        <v>111</v>
      </c>
      <c r="B206" s="199">
        <v>43192</v>
      </c>
      <c r="C206" s="199"/>
      <c r="D206" s="177" t="s">
        <v>765</v>
      </c>
      <c r="E206" s="172" t="s">
        <v>592</v>
      </c>
      <c r="F206" s="200">
        <v>478.5</v>
      </c>
      <c r="G206" s="172"/>
      <c r="H206" s="172">
        <v>442</v>
      </c>
      <c r="I206" s="173">
        <v>613</v>
      </c>
      <c r="J206" s="174" t="s">
        <v>766</v>
      </c>
      <c r="K206" s="175">
        <f t="shared" ref="K206:K209" si="57">H206-F206</f>
        <v>-36.5</v>
      </c>
      <c r="L206" s="176">
        <f t="shared" ref="L206:L209" si="58">K206/F206</f>
        <v>-7.6280041797283177E-2</v>
      </c>
      <c r="M206" s="172" t="s">
        <v>605</v>
      </c>
      <c r="N206" s="169">
        <v>43762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68">
        <v>112</v>
      </c>
      <c r="B207" s="169">
        <v>43194</v>
      </c>
      <c r="C207" s="169"/>
      <c r="D207" s="170" t="s">
        <v>767</v>
      </c>
      <c r="E207" s="171" t="s">
        <v>592</v>
      </c>
      <c r="F207" s="172">
        <f>141.5-7.3</f>
        <v>134.19999999999999</v>
      </c>
      <c r="G207" s="172"/>
      <c r="H207" s="173">
        <v>77</v>
      </c>
      <c r="I207" s="173">
        <v>180</v>
      </c>
      <c r="J207" s="174" t="s">
        <v>768</v>
      </c>
      <c r="K207" s="175">
        <f t="shared" si="57"/>
        <v>-57.199999999999989</v>
      </c>
      <c r="L207" s="176">
        <f t="shared" si="58"/>
        <v>-0.42622950819672129</v>
      </c>
      <c r="M207" s="172" t="s">
        <v>605</v>
      </c>
      <c r="N207" s="169">
        <v>43522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68">
        <v>113</v>
      </c>
      <c r="B208" s="169">
        <v>43209</v>
      </c>
      <c r="C208" s="169"/>
      <c r="D208" s="170" t="s">
        <v>769</v>
      </c>
      <c r="E208" s="171" t="s">
        <v>592</v>
      </c>
      <c r="F208" s="172">
        <v>430</v>
      </c>
      <c r="G208" s="172"/>
      <c r="H208" s="173">
        <v>220</v>
      </c>
      <c r="I208" s="173">
        <v>537</v>
      </c>
      <c r="J208" s="174" t="s">
        <v>770</v>
      </c>
      <c r="K208" s="175">
        <f t="shared" si="57"/>
        <v>-210</v>
      </c>
      <c r="L208" s="176">
        <f t="shared" si="58"/>
        <v>-0.48837209302325579</v>
      </c>
      <c r="M208" s="172" t="s">
        <v>605</v>
      </c>
      <c r="N208" s="169">
        <v>43252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9">
        <v>114</v>
      </c>
      <c r="B209" s="190">
        <v>43220</v>
      </c>
      <c r="C209" s="190"/>
      <c r="D209" s="191" t="s">
        <v>771</v>
      </c>
      <c r="E209" s="192" t="s">
        <v>592</v>
      </c>
      <c r="F209" s="192">
        <v>153.5</v>
      </c>
      <c r="G209" s="192"/>
      <c r="H209" s="192">
        <v>196</v>
      </c>
      <c r="I209" s="194">
        <v>196</v>
      </c>
      <c r="J209" s="164" t="s">
        <v>772</v>
      </c>
      <c r="K209" s="165">
        <f t="shared" si="57"/>
        <v>42.5</v>
      </c>
      <c r="L209" s="166">
        <f t="shared" si="58"/>
        <v>0.27687296416938112</v>
      </c>
      <c r="M209" s="161" t="s">
        <v>595</v>
      </c>
      <c r="N209" s="167">
        <v>43605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68">
        <v>115</v>
      </c>
      <c r="B210" s="169">
        <v>43306</v>
      </c>
      <c r="C210" s="169"/>
      <c r="D210" s="170" t="s">
        <v>740</v>
      </c>
      <c r="E210" s="171" t="s">
        <v>592</v>
      </c>
      <c r="F210" s="172">
        <v>27.5</v>
      </c>
      <c r="G210" s="172"/>
      <c r="H210" s="173">
        <v>13.1</v>
      </c>
      <c r="I210" s="173">
        <v>60</v>
      </c>
      <c r="J210" s="174" t="s">
        <v>773</v>
      </c>
      <c r="K210" s="175">
        <v>-14.4</v>
      </c>
      <c r="L210" s="176">
        <v>-0.52363636363636401</v>
      </c>
      <c r="M210" s="172" t="s">
        <v>605</v>
      </c>
      <c r="N210" s="169">
        <v>43138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8">
        <v>116</v>
      </c>
      <c r="B211" s="199">
        <v>43318</v>
      </c>
      <c r="C211" s="199"/>
      <c r="D211" s="177" t="s">
        <v>774</v>
      </c>
      <c r="E211" s="172" t="s">
        <v>592</v>
      </c>
      <c r="F211" s="172">
        <v>148.5</v>
      </c>
      <c r="G211" s="172"/>
      <c r="H211" s="172">
        <v>102</v>
      </c>
      <c r="I211" s="173">
        <v>182</v>
      </c>
      <c r="J211" s="174" t="s">
        <v>775</v>
      </c>
      <c r="K211" s="175">
        <f>H211-F211</f>
        <v>-46.5</v>
      </c>
      <c r="L211" s="176">
        <f>K211/F211</f>
        <v>-0.31313131313131315</v>
      </c>
      <c r="M211" s="172" t="s">
        <v>605</v>
      </c>
      <c r="N211" s="169">
        <v>43661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8">
        <v>117</v>
      </c>
      <c r="B212" s="159">
        <v>43335</v>
      </c>
      <c r="C212" s="159"/>
      <c r="D212" s="160" t="s">
        <v>776</v>
      </c>
      <c r="E212" s="161" t="s">
        <v>592</v>
      </c>
      <c r="F212" s="192">
        <v>285</v>
      </c>
      <c r="G212" s="161"/>
      <c r="H212" s="161">
        <v>355</v>
      </c>
      <c r="I212" s="163">
        <v>364</v>
      </c>
      <c r="J212" s="164" t="s">
        <v>777</v>
      </c>
      <c r="K212" s="165">
        <v>70</v>
      </c>
      <c r="L212" s="166">
        <v>0.24561403508771901</v>
      </c>
      <c r="M212" s="161" t="s">
        <v>595</v>
      </c>
      <c r="N212" s="167">
        <v>43455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8">
        <v>118</v>
      </c>
      <c r="B213" s="159">
        <v>43341</v>
      </c>
      <c r="C213" s="159"/>
      <c r="D213" s="160" t="s">
        <v>399</v>
      </c>
      <c r="E213" s="161" t="s">
        <v>592</v>
      </c>
      <c r="F213" s="192">
        <v>525</v>
      </c>
      <c r="G213" s="161"/>
      <c r="H213" s="161">
        <v>585</v>
      </c>
      <c r="I213" s="163">
        <v>635</v>
      </c>
      <c r="J213" s="164" t="s">
        <v>778</v>
      </c>
      <c r="K213" s="165">
        <f t="shared" ref="K213:K264" si="59">H213-F213</f>
        <v>60</v>
      </c>
      <c r="L213" s="166">
        <f t="shared" ref="L213:L264" si="60">K213/F213</f>
        <v>0.11428571428571428</v>
      </c>
      <c r="M213" s="161" t="s">
        <v>595</v>
      </c>
      <c r="N213" s="167">
        <v>43662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8">
        <v>119</v>
      </c>
      <c r="B214" s="159">
        <v>43395</v>
      </c>
      <c r="C214" s="159"/>
      <c r="D214" s="160" t="s">
        <v>384</v>
      </c>
      <c r="E214" s="161" t="s">
        <v>592</v>
      </c>
      <c r="F214" s="192">
        <v>475</v>
      </c>
      <c r="G214" s="161"/>
      <c r="H214" s="161">
        <v>574</v>
      </c>
      <c r="I214" s="163">
        <v>570</v>
      </c>
      <c r="J214" s="164" t="s">
        <v>680</v>
      </c>
      <c r="K214" s="165">
        <f t="shared" si="59"/>
        <v>99</v>
      </c>
      <c r="L214" s="166">
        <f t="shared" si="60"/>
        <v>0.20842105263157895</v>
      </c>
      <c r="M214" s="161" t="s">
        <v>595</v>
      </c>
      <c r="N214" s="167">
        <v>43403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9">
        <v>120</v>
      </c>
      <c r="B215" s="190">
        <v>43397</v>
      </c>
      <c r="C215" s="190"/>
      <c r="D215" s="191" t="s">
        <v>779</v>
      </c>
      <c r="E215" s="192" t="s">
        <v>592</v>
      </c>
      <c r="F215" s="192">
        <v>707.5</v>
      </c>
      <c r="G215" s="192"/>
      <c r="H215" s="192">
        <v>872</v>
      </c>
      <c r="I215" s="194">
        <v>872</v>
      </c>
      <c r="J215" s="195" t="s">
        <v>680</v>
      </c>
      <c r="K215" s="165">
        <f t="shared" si="59"/>
        <v>164.5</v>
      </c>
      <c r="L215" s="196">
        <f t="shared" si="60"/>
        <v>0.23250883392226149</v>
      </c>
      <c r="M215" s="192" t="s">
        <v>595</v>
      </c>
      <c r="N215" s="197">
        <v>43482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9">
        <v>121</v>
      </c>
      <c r="B216" s="190">
        <v>43398</v>
      </c>
      <c r="C216" s="190"/>
      <c r="D216" s="191" t="s">
        <v>780</v>
      </c>
      <c r="E216" s="192" t="s">
        <v>592</v>
      </c>
      <c r="F216" s="192">
        <v>162</v>
      </c>
      <c r="G216" s="192"/>
      <c r="H216" s="192">
        <v>204</v>
      </c>
      <c r="I216" s="194">
        <v>209</v>
      </c>
      <c r="J216" s="195" t="s">
        <v>781</v>
      </c>
      <c r="K216" s="165">
        <f t="shared" si="59"/>
        <v>42</v>
      </c>
      <c r="L216" s="196">
        <f t="shared" si="60"/>
        <v>0.25925925925925924</v>
      </c>
      <c r="M216" s="192" t="s">
        <v>595</v>
      </c>
      <c r="N216" s="197">
        <v>43539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9">
        <v>122</v>
      </c>
      <c r="B217" s="190">
        <v>43399</v>
      </c>
      <c r="C217" s="190"/>
      <c r="D217" s="191" t="s">
        <v>489</v>
      </c>
      <c r="E217" s="192" t="s">
        <v>592</v>
      </c>
      <c r="F217" s="192">
        <v>240</v>
      </c>
      <c r="G217" s="192"/>
      <c r="H217" s="192">
        <v>297</v>
      </c>
      <c r="I217" s="194">
        <v>297</v>
      </c>
      <c r="J217" s="195" t="s">
        <v>680</v>
      </c>
      <c r="K217" s="201">
        <f t="shared" si="59"/>
        <v>57</v>
      </c>
      <c r="L217" s="196">
        <f t="shared" si="60"/>
        <v>0.23749999999999999</v>
      </c>
      <c r="M217" s="192" t="s">
        <v>595</v>
      </c>
      <c r="N217" s="197">
        <v>43417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8">
        <v>123</v>
      </c>
      <c r="B218" s="159">
        <v>43439</v>
      </c>
      <c r="C218" s="159"/>
      <c r="D218" s="160" t="s">
        <v>782</v>
      </c>
      <c r="E218" s="161" t="s">
        <v>592</v>
      </c>
      <c r="F218" s="161">
        <v>202.5</v>
      </c>
      <c r="G218" s="161"/>
      <c r="H218" s="161">
        <v>255</v>
      </c>
      <c r="I218" s="163">
        <v>252</v>
      </c>
      <c r="J218" s="164" t="s">
        <v>680</v>
      </c>
      <c r="K218" s="165">
        <f t="shared" si="59"/>
        <v>52.5</v>
      </c>
      <c r="L218" s="166">
        <f t="shared" si="60"/>
        <v>0.25925925925925924</v>
      </c>
      <c r="M218" s="161" t="s">
        <v>595</v>
      </c>
      <c r="N218" s="167">
        <v>43542</v>
      </c>
      <c r="O218" s="1"/>
      <c r="P218" s="1"/>
      <c r="Q218" s="1"/>
      <c r="R218" s="6" t="s">
        <v>783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9">
        <v>124</v>
      </c>
      <c r="B219" s="190">
        <v>43465</v>
      </c>
      <c r="C219" s="159"/>
      <c r="D219" s="191" t="s">
        <v>159</v>
      </c>
      <c r="E219" s="192" t="s">
        <v>592</v>
      </c>
      <c r="F219" s="192">
        <v>710</v>
      </c>
      <c r="G219" s="192"/>
      <c r="H219" s="192">
        <v>866</v>
      </c>
      <c r="I219" s="194">
        <v>866</v>
      </c>
      <c r="J219" s="195" t="s">
        <v>680</v>
      </c>
      <c r="K219" s="165">
        <f t="shared" si="59"/>
        <v>156</v>
      </c>
      <c r="L219" s="166">
        <f t="shared" si="60"/>
        <v>0.21971830985915494</v>
      </c>
      <c r="M219" s="161" t="s">
        <v>595</v>
      </c>
      <c r="N219" s="167">
        <v>43553</v>
      </c>
      <c r="O219" s="1"/>
      <c r="P219" s="1"/>
      <c r="Q219" s="1"/>
      <c r="R219" s="6" t="s">
        <v>783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9">
        <v>125</v>
      </c>
      <c r="B220" s="190">
        <v>43522</v>
      </c>
      <c r="C220" s="190"/>
      <c r="D220" s="191" t="s">
        <v>174</v>
      </c>
      <c r="E220" s="192" t="s">
        <v>592</v>
      </c>
      <c r="F220" s="192">
        <v>337.25</v>
      </c>
      <c r="G220" s="192"/>
      <c r="H220" s="192">
        <v>398.5</v>
      </c>
      <c r="I220" s="194">
        <v>411</v>
      </c>
      <c r="J220" s="164" t="s">
        <v>784</v>
      </c>
      <c r="K220" s="165">
        <f t="shared" si="59"/>
        <v>61.25</v>
      </c>
      <c r="L220" s="166">
        <f t="shared" si="60"/>
        <v>0.1816160118606375</v>
      </c>
      <c r="M220" s="161" t="s">
        <v>595</v>
      </c>
      <c r="N220" s="167">
        <v>43760</v>
      </c>
      <c r="O220" s="1"/>
      <c r="P220" s="1"/>
      <c r="Q220" s="1"/>
      <c r="R220" s="6" t="s">
        <v>783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02">
        <v>126</v>
      </c>
      <c r="B221" s="203">
        <v>43559</v>
      </c>
      <c r="C221" s="203"/>
      <c r="D221" s="204" t="s">
        <v>785</v>
      </c>
      <c r="E221" s="205" t="s">
        <v>592</v>
      </c>
      <c r="F221" s="205">
        <v>130</v>
      </c>
      <c r="G221" s="205"/>
      <c r="H221" s="205">
        <v>65</v>
      </c>
      <c r="I221" s="206">
        <v>158</v>
      </c>
      <c r="J221" s="174" t="s">
        <v>786</v>
      </c>
      <c r="K221" s="175">
        <f t="shared" si="59"/>
        <v>-65</v>
      </c>
      <c r="L221" s="176">
        <f t="shared" si="60"/>
        <v>-0.5</v>
      </c>
      <c r="M221" s="172" t="s">
        <v>605</v>
      </c>
      <c r="N221" s="169">
        <v>43726</v>
      </c>
      <c r="O221" s="1"/>
      <c r="P221" s="1"/>
      <c r="Q221" s="1"/>
      <c r="R221" s="6" t="s">
        <v>787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9">
        <v>127</v>
      </c>
      <c r="B222" s="190">
        <v>43017</v>
      </c>
      <c r="C222" s="190"/>
      <c r="D222" s="191" t="s">
        <v>210</v>
      </c>
      <c r="E222" s="192" t="s">
        <v>592</v>
      </c>
      <c r="F222" s="192">
        <v>141.5</v>
      </c>
      <c r="G222" s="192"/>
      <c r="H222" s="192">
        <v>183.5</v>
      </c>
      <c r="I222" s="194">
        <v>210</v>
      </c>
      <c r="J222" s="164" t="s">
        <v>781</v>
      </c>
      <c r="K222" s="165">
        <f t="shared" si="59"/>
        <v>42</v>
      </c>
      <c r="L222" s="166">
        <f t="shared" si="60"/>
        <v>0.29681978798586572</v>
      </c>
      <c r="M222" s="161" t="s">
        <v>595</v>
      </c>
      <c r="N222" s="167">
        <v>43042</v>
      </c>
      <c r="O222" s="1"/>
      <c r="P222" s="1"/>
      <c r="Q222" s="1"/>
      <c r="R222" s="6" t="s">
        <v>787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02">
        <v>128</v>
      </c>
      <c r="B223" s="203">
        <v>43074</v>
      </c>
      <c r="C223" s="203"/>
      <c r="D223" s="204" t="s">
        <v>788</v>
      </c>
      <c r="E223" s="205" t="s">
        <v>592</v>
      </c>
      <c r="F223" s="200">
        <v>172</v>
      </c>
      <c r="G223" s="205"/>
      <c r="H223" s="205">
        <v>155.25</v>
      </c>
      <c r="I223" s="206">
        <v>230</v>
      </c>
      <c r="J223" s="174" t="s">
        <v>789</v>
      </c>
      <c r="K223" s="175">
        <f t="shared" si="59"/>
        <v>-16.75</v>
      </c>
      <c r="L223" s="176">
        <f t="shared" si="60"/>
        <v>-9.7383720930232565E-2</v>
      </c>
      <c r="M223" s="172" t="s">
        <v>605</v>
      </c>
      <c r="N223" s="169">
        <v>43787</v>
      </c>
      <c r="O223" s="1"/>
      <c r="P223" s="1"/>
      <c r="Q223" s="1"/>
      <c r="R223" s="6" t="s">
        <v>787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9">
        <v>129</v>
      </c>
      <c r="B224" s="190">
        <v>43398</v>
      </c>
      <c r="C224" s="190"/>
      <c r="D224" s="191" t="s">
        <v>120</v>
      </c>
      <c r="E224" s="192" t="s">
        <v>592</v>
      </c>
      <c r="F224" s="192">
        <v>698.5</v>
      </c>
      <c r="G224" s="192"/>
      <c r="H224" s="192">
        <v>890</v>
      </c>
      <c r="I224" s="194">
        <v>890</v>
      </c>
      <c r="J224" s="164" t="s">
        <v>790</v>
      </c>
      <c r="K224" s="165">
        <f t="shared" si="59"/>
        <v>191.5</v>
      </c>
      <c r="L224" s="166">
        <f t="shared" si="60"/>
        <v>0.27415891195418757</v>
      </c>
      <c r="M224" s="161" t="s">
        <v>595</v>
      </c>
      <c r="N224" s="167">
        <v>44328</v>
      </c>
      <c r="O224" s="1"/>
      <c r="P224" s="1"/>
      <c r="Q224" s="1"/>
      <c r="R224" s="6" t="s">
        <v>783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9">
        <v>130</v>
      </c>
      <c r="B225" s="190">
        <v>42877</v>
      </c>
      <c r="C225" s="190"/>
      <c r="D225" s="191" t="s">
        <v>791</v>
      </c>
      <c r="E225" s="192" t="s">
        <v>592</v>
      </c>
      <c r="F225" s="192">
        <v>127.6</v>
      </c>
      <c r="G225" s="192"/>
      <c r="H225" s="192">
        <v>138</v>
      </c>
      <c r="I225" s="194">
        <v>190</v>
      </c>
      <c r="J225" s="164" t="s">
        <v>792</v>
      </c>
      <c r="K225" s="165">
        <f t="shared" si="59"/>
        <v>10.400000000000006</v>
      </c>
      <c r="L225" s="166">
        <f t="shared" si="60"/>
        <v>8.1504702194357417E-2</v>
      </c>
      <c r="M225" s="161" t="s">
        <v>595</v>
      </c>
      <c r="N225" s="167">
        <v>43774</v>
      </c>
      <c r="O225" s="1"/>
      <c r="P225" s="1"/>
      <c r="Q225" s="1"/>
      <c r="R225" s="6" t="s">
        <v>787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9">
        <v>131</v>
      </c>
      <c r="B226" s="190">
        <v>43158</v>
      </c>
      <c r="C226" s="190"/>
      <c r="D226" s="191" t="s">
        <v>793</v>
      </c>
      <c r="E226" s="192" t="s">
        <v>592</v>
      </c>
      <c r="F226" s="192">
        <v>317</v>
      </c>
      <c r="G226" s="192"/>
      <c r="H226" s="192">
        <v>382.5</v>
      </c>
      <c r="I226" s="194">
        <v>398</v>
      </c>
      <c r="J226" s="164" t="s">
        <v>794</v>
      </c>
      <c r="K226" s="165">
        <f t="shared" si="59"/>
        <v>65.5</v>
      </c>
      <c r="L226" s="166">
        <f t="shared" si="60"/>
        <v>0.20662460567823343</v>
      </c>
      <c r="M226" s="161" t="s">
        <v>595</v>
      </c>
      <c r="N226" s="167">
        <v>44238</v>
      </c>
      <c r="O226" s="1"/>
      <c r="P226" s="1"/>
      <c r="Q226" s="1"/>
      <c r="R226" s="6" t="s">
        <v>787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02">
        <v>132</v>
      </c>
      <c r="B227" s="203">
        <v>43164</v>
      </c>
      <c r="C227" s="203"/>
      <c r="D227" s="204" t="s">
        <v>166</v>
      </c>
      <c r="E227" s="205" t="s">
        <v>592</v>
      </c>
      <c r="F227" s="200">
        <f>510-14.4</f>
        <v>495.6</v>
      </c>
      <c r="G227" s="205"/>
      <c r="H227" s="205">
        <v>350</v>
      </c>
      <c r="I227" s="206">
        <v>672</v>
      </c>
      <c r="J227" s="174" t="s">
        <v>795</v>
      </c>
      <c r="K227" s="175">
        <f t="shared" si="59"/>
        <v>-145.60000000000002</v>
      </c>
      <c r="L227" s="176">
        <f t="shared" si="60"/>
        <v>-0.29378531073446329</v>
      </c>
      <c r="M227" s="172" t="s">
        <v>605</v>
      </c>
      <c r="N227" s="169">
        <v>43887</v>
      </c>
      <c r="O227" s="1"/>
      <c r="P227" s="1"/>
      <c r="Q227" s="1"/>
      <c r="R227" s="6" t="s">
        <v>783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02">
        <v>133</v>
      </c>
      <c r="B228" s="203">
        <v>43237</v>
      </c>
      <c r="C228" s="203"/>
      <c r="D228" s="204" t="s">
        <v>796</v>
      </c>
      <c r="E228" s="205" t="s">
        <v>592</v>
      </c>
      <c r="F228" s="200">
        <v>230.3</v>
      </c>
      <c r="G228" s="205"/>
      <c r="H228" s="205">
        <v>102.5</v>
      </c>
      <c r="I228" s="206">
        <v>348</v>
      </c>
      <c r="J228" s="174" t="s">
        <v>797</v>
      </c>
      <c r="K228" s="175">
        <f t="shared" si="59"/>
        <v>-127.80000000000001</v>
      </c>
      <c r="L228" s="176">
        <f t="shared" si="60"/>
        <v>-0.55492835432045162</v>
      </c>
      <c r="M228" s="172" t="s">
        <v>605</v>
      </c>
      <c r="N228" s="169">
        <v>43896</v>
      </c>
      <c r="O228" s="1"/>
      <c r="P228" s="1"/>
      <c r="Q228" s="1"/>
      <c r="R228" s="6" t="s">
        <v>783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9">
        <v>134</v>
      </c>
      <c r="B229" s="190">
        <v>43258</v>
      </c>
      <c r="C229" s="190"/>
      <c r="D229" s="191" t="s">
        <v>445</v>
      </c>
      <c r="E229" s="192" t="s">
        <v>592</v>
      </c>
      <c r="F229" s="192">
        <f>342.5-5.1</f>
        <v>337.4</v>
      </c>
      <c r="G229" s="192"/>
      <c r="H229" s="192">
        <v>412.5</v>
      </c>
      <c r="I229" s="194">
        <v>439</v>
      </c>
      <c r="J229" s="164" t="s">
        <v>798</v>
      </c>
      <c r="K229" s="165">
        <f t="shared" si="59"/>
        <v>75.100000000000023</v>
      </c>
      <c r="L229" s="166">
        <f t="shared" si="60"/>
        <v>0.22258446947243635</v>
      </c>
      <c r="M229" s="161" t="s">
        <v>595</v>
      </c>
      <c r="N229" s="167">
        <v>44230</v>
      </c>
      <c r="O229" s="1"/>
      <c r="P229" s="1"/>
      <c r="Q229" s="1"/>
      <c r="R229" s="6" t="s">
        <v>787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3">
        <v>135</v>
      </c>
      <c r="B230" s="182">
        <v>43285</v>
      </c>
      <c r="C230" s="182"/>
      <c r="D230" s="183" t="s">
        <v>58</v>
      </c>
      <c r="E230" s="184" t="s">
        <v>592</v>
      </c>
      <c r="F230" s="184">
        <f>127.5-5.53</f>
        <v>121.97</v>
      </c>
      <c r="G230" s="185"/>
      <c r="H230" s="185">
        <v>122.5</v>
      </c>
      <c r="I230" s="185">
        <v>170</v>
      </c>
      <c r="J230" s="186" t="s">
        <v>799</v>
      </c>
      <c r="K230" s="187">
        <f t="shared" si="59"/>
        <v>0.53000000000000114</v>
      </c>
      <c r="L230" s="188">
        <f t="shared" si="60"/>
        <v>4.3453308190538747E-3</v>
      </c>
      <c r="M230" s="184" t="s">
        <v>613</v>
      </c>
      <c r="N230" s="182">
        <v>44431</v>
      </c>
      <c r="O230" s="1"/>
      <c r="P230" s="1"/>
      <c r="Q230" s="1"/>
      <c r="R230" s="6" t="s">
        <v>783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02">
        <v>136</v>
      </c>
      <c r="B231" s="203">
        <v>43294</v>
      </c>
      <c r="C231" s="203"/>
      <c r="D231" s="204" t="s">
        <v>800</v>
      </c>
      <c r="E231" s="205" t="s">
        <v>592</v>
      </c>
      <c r="F231" s="200">
        <v>46.5</v>
      </c>
      <c r="G231" s="205"/>
      <c r="H231" s="205">
        <v>17</v>
      </c>
      <c r="I231" s="206">
        <v>59</v>
      </c>
      <c r="J231" s="174" t="s">
        <v>801</v>
      </c>
      <c r="K231" s="175">
        <f t="shared" si="59"/>
        <v>-29.5</v>
      </c>
      <c r="L231" s="176">
        <f t="shared" si="60"/>
        <v>-0.63440860215053763</v>
      </c>
      <c r="M231" s="172" t="s">
        <v>605</v>
      </c>
      <c r="N231" s="169">
        <v>43887</v>
      </c>
      <c r="O231" s="1"/>
      <c r="P231" s="1"/>
      <c r="Q231" s="1"/>
      <c r="R231" s="6" t="s">
        <v>783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9">
        <v>137</v>
      </c>
      <c r="B232" s="190">
        <v>43396</v>
      </c>
      <c r="C232" s="190"/>
      <c r="D232" s="191" t="s">
        <v>428</v>
      </c>
      <c r="E232" s="192" t="s">
        <v>592</v>
      </c>
      <c r="F232" s="192">
        <v>156.5</v>
      </c>
      <c r="G232" s="192"/>
      <c r="H232" s="192">
        <v>207.5</v>
      </c>
      <c r="I232" s="194">
        <v>191</v>
      </c>
      <c r="J232" s="164" t="s">
        <v>680</v>
      </c>
      <c r="K232" s="165">
        <f t="shared" si="59"/>
        <v>51</v>
      </c>
      <c r="L232" s="166">
        <f t="shared" si="60"/>
        <v>0.32587859424920129</v>
      </c>
      <c r="M232" s="161" t="s">
        <v>595</v>
      </c>
      <c r="N232" s="167">
        <v>44369</v>
      </c>
      <c r="O232" s="1"/>
      <c r="P232" s="1"/>
      <c r="Q232" s="1"/>
      <c r="R232" s="6" t="s">
        <v>783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9">
        <v>138</v>
      </c>
      <c r="B233" s="190">
        <v>43439</v>
      </c>
      <c r="C233" s="190"/>
      <c r="D233" s="191" t="s">
        <v>347</v>
      </c>
      <c r="E233" s="192" t="s">
        <v>592</v>
      </c>
      <c r="F233" s="192">
        <v>259.5</v>
      </c>
      <c r="G233" s="192"/>
      <c r="H233" s="192">
        <v>320</v>
      </c>
      <c r="I233" s="194">
        <v>320</v>
      </c>
      <c r="J233" s="164" t="s">
        <v>680</v>
      </c>
      <c r="K233" s="165">
        <f t="shared" si="59"/>
        <v>60.5</v>
      </c>
      <c r="L233" s="166">
        <f t="shared" si="60"/>
        <v>0.23314065510597304</v>
      </c>
      <c r="M233" s="161" t="s">
        <v>595</v>
      </c>
      <c r="N233" s="167">
        <v>44323</v>
      </c>
      <c r="O233" s="1"/>
      <c r="P233" s="1"/>
      <c r="Q233" s="1"/>
      <c r="R233" s="6" t="s">
        <v>783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02">
        <v>139</v>
      </c>
      <c r="B234" s="203">
        <v>43439</v>
      </c>
      <c r="C234" s="203"/>
      <c r="D234" s="204" t="s">
        <v>802</v>
      </c>
      <c r="E234" s="205" t="s">
        <v>592</v>
      </c>
      <c r="F234" s="205">
        <v>715</v>
      </c>
      <c r="G234" s="205"/>
      <c r="H234" s="205">
        <v>445</v>
      </c>
      <c r="I234" s="206">
        <v>840</v>
      </c>
      <c r="J234" s="174" t="s">
        <v>803</v>
      </c>
      <c r="K234" s="175">
        <f t="shared" si="59"/>
        <v>-270</v>
      </c>
      <c r="L234" s="176">
        <f t="shared" si="60"/>
        <v>-0.3776223776223776</v>
      </c>
      <c r="M234" s="172" t="s">
        <v>605</v>
      </c>
      <c r="N234" s="169">
        <v>43800</v>
      </c>
      <c r="O234" s="1"/>
      <c r="P234" s="1"/>
      <c r="Q234" s="1"/>
      <c r="R234" s="6" t="s">
        <v>783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9">
        <v>140</v>
      </c>
      <c r="B235" s="190">
        <v>43469</v>
      </c>
      <c r="C235" s="190"/>
      <c r="D235" s="191" t="s">
        <v>180</v>
      </c>
      <c r="E235" s="192" t="s">
        <v>592</v>
      </c>
      <c r="F235" s="192">
        <v>875</v>
      </c>
      <c r="G235" s="192"/>
      <c r="H235" s="192">
        <v>1165</v>
      </c>
      <c r="I235" s="194">
        <v>1185</v>
      </c>
      <c r="J235" s="164" t="s">
        <v>804</v>
      </c>
      <c r="K235" s="165">
        <f t="shared" si="59"/>
        <v>290</v>
      </c>
      <c r="L235" s="166">
        <f t="shared" si="60"/>
        <v>0.33142857142857141</v>
      </c>
      <c r="M235" s="161" t="s">
        <v>595</v>
      </c>
      <c r="N235" s="167">
        <v>43847</v>
      </c>
      <c r="O235" s="1"/>
      <c r="P235" s="1"/>
      <c r="Q235" s="1"/>
      <c r="R235" s="6" t="s">
        <v>783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9">
        <v>141</v>
      </c>
      <c r="B236" s="190">
        <v>43559</v>
      </c>
      <c r="C236" s="190"/>
      <c r="D236" s="191" t="s">
        <v>365</v>
      </c>
      <c r="E236" s="192" t="s">
        <v>592</v>
      </c>
      <c r="F236" s="192">
        <f>387-14.63</f>
        <v>372.37</v>
      </c>
      <c r="G236" s="192"/>
      <c r="H236" s="192">
        <v>490</v>
      </c>
      <c r="I236" s="194">
        <v>490</v>
      </c>
      <c r="J236" s="164" t="s">
        <v>680</v>
      </c>
      <c r="K236" s="165">
        <f t="shared" si="59"/>
        <v>117.63</v>
      </c>
      <c r="L236" s="166">
        <f t="shared" si="60"/>
        <v>0.31589548030185027</v>
      </c>
      <c r="M236" s="161" t="s">
        <v>595</v>
      </c>
      <c r="N236" s="167">
        <v>43850</v>
      </c>
      <c r="O236" s="1"/>
      <c r="P236" s="1"/>
      <c r="Q236" s="1"/>
      <c r="R236" s="6" t="s">
        <v>783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02">
        <v>142</v>
      </c>
      <c r="B237" s="203">
        <v>43578</v>
      </c>
      <c r="C237" s="203"/>
      <c r="D237" s="204" t="s">
        <v>805</v>
      </c>
      <c r="E237" s="205" t="s">
        <v>604</v>
      </c>
      <c r="F237" s="205">
        <v>220</v>
      </c>
      <c r="G237" s="205"/>
      <c r="H237" s="205">
        <v>127.5</v>
      </c>
      <c r="I237" s="206">
        <v>284</v>
      </c>
      <c r="J237" s="174" t="s">
        <v>806</v>
      </c>
      <c r="K237" s="175">
        <f t="shared" si="59"/>
        <v>-92.5</v>
      </c>
      <c r="L237" s="176">
        <f t="shared" si="60"/>
        <v>-0.42045454545454547</v>
      </c>
      <c r="M237" s="172" t="s">
        <v>605</v>
      </c>
      <c r="N237" s="169">
        <v>43896</v>
      </c>
      <c r="O237" s="1"/>
      <c r="P237" s="1"/>
      <c r="Q237" s="1"/>
      <c r="R237" s="6" t="s">
        <v>783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9">
        <v>143</v>
      </c>
      <c r="B238" s="190">
        <v>43622</v>
      </c>
      <c r="C238" s="190"/>
      <c r="D238" s="191" t="s">
        <v>490</v>
      </c>
      <c r="E238" s="192" t="s">
        <v>604</v>
      </c>
      <c r="F238" s="192">
        <v>332.8</v>
      </c>
      <c r="G238" s="192"/>
      <c r="H238" s="192">
        <v>405</v>
      </c>
      <c r="I238" s="194">
        <v>419</v>
      </c>
      <c r="J238" s="164" t="s">
        <v>807</v>
      </c>
      <c r="K238" s="165">
        <f t="shared" si="59"/>
        <v>72.199999999999989</v>
      </c>
      <c r="L238" s="166">
        <f t="shared" si="60"/>
        <v>0.21694711538461534</v>
      </c>
      <c r="M238" s="161" t="s">
        <v>595</v>
      </c>
      <c r="N238" s="167">
        <v>43860</v>
      </c>
      <c r="O238" s="1"/>
      <c r="P238" s="1"/>
      <c r="Q238" s="1"/>
      <c r="R238" s="6" t="s">
        <v>787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3">
        <v>144</v>
      </c>
      <c r="B239" s="182">
        <v>43641</v>
      </c>
      <c r="C239" s="182"/>
      <c r="D239" s="183" t="s">
        <v>172</v>
      </c>
      <c r="E239" s="184" t="s">
        <v>592</v>
      </c>
      <c r="F239" s="184">
        <v>386</v>
      </c>
      <c r="G239" s="185"/>
      <c r="H239" s="185">
        <v>395</v>
      </c>
      <c r="I239" s="185">
        <v>452</v>
      </c>
      <c r="J239" s="186" t="s">
        <v>808</v>
      </c>
      <c r="K239" s="187">
        <f t="shared" si="59"/>
        <v>9</v>
      </c>
      <c r="L239" s="188">
        <f t="shared" si="60"/>
        <v>2.3316062176165803E-2</v>
      </c>
      <c r="M239" s="184" t="s">
        <v>613</v>
      </c>
      <c r="N239" s="182">
        <v>43868</v>
      </c>
      <c r="O239" s="1"/>
      <c r="P239" s="1"/>
      <c r="Q239" s="1"/>
      <c r="R239" s="6" t="s">
        <v>787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3">
        <v>145</v>
      </c>
      <c r="B240" s="182">
        <v>43707</v>
      </c>
      <c r="C240" s="182"/>
      <c r="D240" s="183" t="s">
        <v>146</v>
      </c>
      <c r="E240" s="184" t="s">
        <v>592</v>
      </c>
      <c r="F240" s="184">
        <v>137.5</v>
      </c>
      <c r="G240" s="185"/>
      <c r="H240" s="185">
        <v>138.5</v>
      </c>
      <c r="I240" s="185">
        <v>190</v>
      </c>
      <c r="J240" s="186" t="s">
        <v>809</v>
      </c>
      <c r="K240" s="187">
        <f t="shared" si="59"/>
        <v>1</v>
      </c>
      <c r="L240" s="188">
        <f t="shared" si="60"/>
        <v>7.2727272727272727E-3</v>
      </c>
      <c r="M240" s="184" t="s">
        <v>613</v>
      </c>
      <c r="N240" s="182">
        <v>44432</v>
      </c>
      <c r="O240" s="1"/>
      <c r="P240" s="1"/>
      <c r="Q240" s="1"/>
      <c r="R240" s="6" t="s">
        <v>783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9">
        <v>146</v>
      </c>
      <c r="B241" s="190">
        <v>43731</v>
      </c>
      <c r="C241" s="190"/>
      <c r="D241" s="191" t="s">
        <v>438</v>
      </c>
      <c r="E241" s="192" t="s">
        <v>592</v>
      </c>
      <c r="F241" s="192">
        <v>235</v>
      </c>
      <c r="G241" s="192"/>
      <c r="H241" s="192">
        <v>295</v>
      </c>
      <c r="I241" s="194">
        <v>296</v>
      </c>
      <c r="J241" s="164" t="s">
        <v>810</v>
      </c>
      <c r="K241" s="165">
        <f t="shared" si="59"/>
        <v>60</v>
      </c>
      <c r="L241" s="166">
        <f t="shared" si="60"/>
        <v>0.25531914893617019</v>
      </c>
      <c r="M241" s="161" t="s">
        <v>595</v>
      </c>
      <c r="N241" s="167">
        <v>43844</v>
      </c>
      <c r="O241" s="1"/>
      <c r="P241" s="1"/>
      <c r="Q241" s="1"/>
      <c r="R241" s="6" t="s">
        <v>787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9">
        <v>147</v>
      </c>
      <c r="B242" s="190">
        <v>43752</v>
      </c>
      <c r="C242" s="190"/>
      <c r="D242" s="191" t="s">
        <v>811</v>
      </c>
      <c r="E242" s="192" t="s">
        <v>592</v>
      </c>
      <c r="F242" s="192">
        <v>277.5</v>
      </c>
      <c r="G242" s="192"/>
      <c r="H242" s="192">
        <v>333</v>
      </c>
      <c r="I242" s="194">
        <v>333</v>
      </c>
      <c r="J242" s="164" t="s">
        <v>812</v>
      </c>
      <c r="K242" s="165">
        <f t="shared" si="59"/>
        <v>55.5</v>
      </c>
      <c r="L242" s="166">
        <f t="shared" si="60"/>
        <v>0.2</v>
      </c>
      <c r="M242" s="161" t="s">
        <v>595</v>
      </c>
      <c r="N242" s="167">
        <v>43846</v>
      </c>
      <c r="O242" s="1"/>
      <c r="P242" s="1"/>
      <c r="Q242" s="1"/>
      <c r="R242" s="6" t="s">
        <v>783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9">
        <v>148</v>
      </c>
      <c r="B243" s="190">
        <v>43752</v>
      </c>
      <c r="C243" s="190"/>
      <c r="D243" s="191" t="s">
        <v>813</v>
      </c>
      <c r="E243" s="192" t="s">
        <v>592</v>
      </c>
      <c r="F243" s="192">
        <v>930</v>
      </c>
      <c r="G243" s="192"/>
      <c r="H243" s="192">
        <v>1165</v>
      </c>
      <c r="I243" s="194">
        <v>1200</v>
      </c>
      <c r="J243" s="164" t="s">
        <v>814</v>
      </c>
      <c r="K243" s="165">
        <f t="shared" si="59"/>
        <v>235</v>
      </c>
      <c r="L243" s="166">
        <f t="shared" si="60"/>
        <v>0.25268817204301075</v>
      </c>
      <c r="M243" s="161" t="s">
        <v>595</v>
      </c>
      <c r="N243" s="167">
        <v>43847</v>
      </c>
      <c r="O243" s="1"/>
      <c r="P243" s="1"/>
      <c r="Q243" s="1"/>
      <c r="R243" s="6" t="s">
        <v>787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9">
        <v>149</v>
      </c>
      <c r="B244" s="190">
        <v>43753</v>
      </c>
      <c r="C244" s="190"/>
      <c r="D244" s="191" t="s">
        <v>815</v>
      </c>
      <c r="E244" s="192" t="s">
        <v>592</v>
      </c>
      <c r="F244" s="162">
        <v>111</v>
      </c>
      <c r="G244" s="192"/>
      <c r="H244" s="192">
        <v>141</v>
      </c>
      <c r="I244" s="194">
        <v>141</v>
      </c>
      <c r="J244" s="164" t="s">
        <v>816</v>
      </c>
      <c r="K244" s="165">
        <f t="shared" si="59"/>
        <v>30</v>
      </c>
      <c r="L244" s="166">
        <f t="shared" si="60"/>
        <v>0.27027027027027029</v>
      </c>
      <c r="M244" s="161" t="s">
        <v>595</v>
      </c>
      <c r="N244" s="167">
        <v>44328</v>
      </c>
      <c r="O244" s="1"/>
      <c r="P244" s="1"/>
      <c r="Q244" s="1"/>
      <c r="R244" s="6" t="s">
        <v>787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9">
        <v>150</v>
      </c>
      <c r="B245" s="190">
        <v>43753</v>
      </c>
      <c r="C245" s="190"/>
      <c r="D245" s="191" t="s">
        <v>817</v>
      </c>
      <c r="E245" s="192" t="s">
        <v>592</v>
      </c>
      <c r="F245" s="162">
        <v>296</v>
      </c>
      <c r="G245" s="192"/>
      <c r="H245" s="192">
        <v>370</v>
      </c>
      <c r="I245" s="194">
        <v>370</v>
      </c>
      <c r="J245" s="164" t="s">
        <v>680</v>
      </c>
      <c r="K245" s="165">
        <f t="shared" si="59"/>
        <v>74</v>
      </c>
      <c r="L245" s="166">
        <f t="shared" si="60"/>
        <v>0.25</v>
      </c>
      <c r="M245" s="161" t="s">
        <v>595</v>
      </c>
      <c r="N245" s="167">
        <v>43853</v>
      </c>
      <c r="O245" s="1"/>
      <c r="P245" s="1"/>
      <c r="Q245" s="1"/>
      <c r="R245" s="6" t="s">
        <v>787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9">
        <v>151</v>
      </c>
      <c r="B246" s="190">
        <v>43754</v>
      </c>
      <c r="C246" s="190"/>
      <c r="D246" s="191" t="s">
        <v>818</v>
      </c>
      <c r="E246" s="192" t="s">
        <v>592</v>
      </c>
      <c r="F246" s="162">
        <v>300</v>
      </c>
      <c r="G246" s="192"/>
      <c r="H246" s="192">
        <v>382.5</v>
      </c>
      <c r="I246" s="194">
        <v>344</v>
      </c>
      <c r="J246" s="164" t="s">
        <v>819</v>
      </c>
      <c r="K246" s="165">
        <f t="shared" si="59"/>
        <v>82.5</v>
      </c>
      <c r="L246" s="166">
        <f t="shared" si="60"/>
        <v>0.27500000000000002</v>
      </c>
      <c r="M246" s="161" t="s">
        <v>595</v>
      </c>
      <c r="N246" s="167">
        <v>44238</v>
      </c>
      <c r="O246" s="1"/>
      <c r="P246" s="1"/>
      <c r="Q246" s="1"/>
      <c r="R246" s="6" t="s">
        <v>787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9">
        <v>152</v>
      </c>
      <c r="B247" s="190">
        <v>43832</v>
      </c>
      <c r="C247" s="190"/>
      <c r="D247" s="191" t="s">
        <v>820</v>
      </c>
      <c r="E247" s="192" t="s">
        <v>592</v>
      </c>
      <c r="F247" s="162">
        <v>495</v>
      </c>
      <c r="G247" s="192"/>
      <c r="H247" s="192">
        <v>595</v>
      </c>
      <c r="I247" s="194">
        <v>590</v>
      </c>
      <c r="J247" s="164" t="s">
        <v>616</v>
      </c>
      <c r="K247" s="165">
        <f t="shared" si="59"/>
        <v>100</v>
      </c>
      <c r="L247" s="166">
        <f t="shared" si="60"/>
        <v>0.20202020202020202</v>
      </c>
      <c r="M247" s="161" t="s">
        <v>595</v>
      </c>
      <c r="N247" s="167">
        <v>44589</v>
      </c>
      <c r="O247" s="1"/>
      <c r="P247" s="1"/>
      <c r="Q247" s="1"/>
      <c r="R247" s="6" t="s">
        <v>787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9">
        <v>153</v>
      </c>
      <c r="B248" s="190">
        <v>43966</v>
      </c>
      <c r="C248" s="190"/>
      <c r="D248" s="191" t="s">
        <v>76</v>
      </c>
      <c r="E248" s="192" t="s">
        <v>592</v>
      </c>
      <c r="F248" s="162">
        <v>67.5</v>
      </c>
      <c r="G248" s="192"/>
      <c r="H248" s="192">
        <v>86</v>
      </c>
      <c r="I248" s="194">
        <v>86</v>
      </c>
      <c r="J248" s="164" t="s">
        <v>821</v>
      </c>
      <c r="K248" s="165">
        <f t="shared" si="59"/>
        <v>18.5</v>
      </c>
      <c r="L248" s="166">
        <f t="shared" si="60"/>
        <v>0.27407407407407408</v>
      </c>
      <c r="M248" s="161" t="s">
        <v>595</v>
      </c>
      <c r="N248" s="167">
        <v>44008</v>
      </c>
      <c r="O248" s="1"/>
      <c r="P248" s="1"/>
      <c r="Q248" s="1"/>
      <c r="R248" s="6" t="s">
        <v>787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9">
        <v>154</v>
      </c>
      <c r="B249" s="190">
        <v>44035</v>
      </c>
      <c r="C249" s="190"/>
      <c r="D249" s="191" t="s">
        <v>489</v>
      </c>
      <c r="E249" s="192" t="s">
        <v>592</v>
      </c>
      <c r="F249" s="162">
        <v>231</v>
      </c>
      <c r="G249" s="192"/>
      <c r="H249" s="192">
        <v>281</v>
      </c>
      <c r="I249" s="194">
        <v>281</v>
      </c>
      <c r="J249" s="164" t="s">
        <v>680</v>
      </c>
      <c r="K249" s="165">
        <f t="shared" si="59"/>
        <v>50</v>
      </c>
      <c r="L249" s="166">
        <f t="shared" si="60"/>
        <v>0.21645021645021645</v>
      </c>
      <c r="M249" s="161" t="s">
        <v>595</v>
      </c>
      <c r="N249" s="167">
        <v>44358</v>
      </c>
      <c r="O249" s="1"/>
      <c r="P249" s="1"/>
      <c r="Q249" s="1"/>
      <c r="R249" s="6" t="s">
        <v>787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9">
        <v>155</v>
      </c>
      <c r="B250" s="190">
        <v>44092</v>
      </c>
      <c r="C250" s="190"/>
      <c r="D250" s="191" t="s">
        <v>144</v>
      </c>
      <c r="E250" s="192" t="s">
        <v>592</v>
      </c>
      <c r="F250" s="192">
        <v>206</v>
      </c>
      <c r="G250" s="192"/>
      <c r="H250" s="192">
        <v>248</v>
      </c>
      <c r="I250" s="194">
        <v>248</v>
      </c>
      <c r="J250" s="164" t="s">
        <v>680</v>
      </c>
      <c r="K250" s="165">
        <f t="shared" si="59"/>
        <v>42</v>
      </c>
      <c r="L250" s="166">
        <f t="shared" si="60"/>
        <v>0.20388349514563106</v>
      </c>
      <c r="M250" s="161" t="s">
        <v>595</v>
      </c>
      <c r="N250" s="167">
        <v>44214</v>
      </c>
      <c r="O250" s="1"/>
      <c r="P250" s="1"/>
      <c r="Q250" s="1"/>
      <c r="R250" s="6" t="s">
        <v>787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9">
        <v>156</v>
      </c>
      <c r="B251" s="190">
        <v>44140</v>
      </c>
      <c r="C251" s="190"/>
      <c r="D251" s="191" t="s">
        <v>144</v>
      </c>
      <c r="E251" s="192" t="s">
        <v>592</v>
      </c>
      <c r="F251" s="192">
        <v>182.5</v>
      </c>
      <c r="G251" s="192"/>
      <c r="H251" s="192">
        <v>248</v>
      </c>
      <c r="I251" s="194">
        <v>248</v>
      </c>
      <c r="J251" s="164" t="s">
        <v>680</v>
      </c>
      <c r="K251" s="165">
        <f t="shared" si="59"/>
        <v>65.5</v>
      </c>
      <c r="L251" s="166">
        <f t="shared" si="60"/>
        <v>0.35890410958904112</v>
      </c>
      <c r="M251" s="161" t="s">
        <v>595</v>
      </c>
      <c r="N251" s="167">
        <v>44214</v>
      </c>
      <c r="O251" s="1"/>
      <c r="P251" s="1"/>
      <c r="Q251" s="1"/>
      <c r="R251" s="6" t="s">
        <v>787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9">
        <v>157</v>
      </c>
      <c r="B252" s="190">
        <v>44140</v>
      </c>
      <c r="C252" s="190"/>
      <c r="D252" s="191" t="s">
        <v>347</v>
      </c>
      <c r="E252" s="192" t="s">
        <v>592</v>
      </c>
      <c r="F252" s="192">
        <v>247.5</v>
      </c>
      <c r="G252" s="192"/>
      <c r="H252" s="192">
        <v>320</v>
      </c>
      <c r="I252" s="194">
        <v>320</v>
      </c>
      <c r="J252" s="164" t="s">
        <v>680</v>
      </c>
      <c r="K252" s="165">
        <f t="shared" si="59"/>
        <v>72.5</v>
      </c>
      <c r="L252" s="166">
        <f t="shared" si="60"/>
        <v>0.29292929292929293</v>
      </c>
      <c r="M252" s="161" t="s">
        <v>595</v>
      </c>
      <c r="N252" s="167">
        <v>44323</v>
      </c>
      <c r="O252" s="1"/>
      <c r="P252" s="1"/>
      <c r="Q252" s="1"/>
      <c r="R252" s="6" t="s">
        <v>787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9">
        <v>158</v>
      </c>
      <c r="B253" s="190">
        <v>44140</v>
      </c>
      <c r="C253" s="190"/>
      <c r="D253" s="191" t="s">
        <v>203</v>
      </c>
      <c r="E253" s="192" t="s">
        <v>592</v>
      </c>
      <c r="F253" s="162">
        <v>925</v>
      </c>
      <c r="G253" s="192"/>
      <c r="H253" s="192">
        <v>1095</v>
      </c>
      <c r="I253" s="194">
        <v>1093</v>
      </c>
      <c r="J253" s="164" t="s">
        <v>822</v>
      </c>
      <c r="K253" s="165">
        <f t="shared" si="59"/>
        <v>170</v>
      </c>
      <c r="L253" s="166">
        <f t="shared" si="60"/>
        <v>0.18378378378378379</v>
      </c>
      <c r="M253" s="161" t="s">
        <v>595</v>
      </c>
      <c r="N253" s="167">
        <v>44201</v>
      </c>
      <c r="O253" s="1"/>
      <c r="P253" s="1"/>
      <c r="Q253" s="1"/>
      <c r="R253" s="6" t="s">
        <v>787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9">
        <v>159</v>
      </c>
      <c r="B254" s="190">
        <v>44140</v>
      </c>
      <c r="C254" s="190"/>
      <c r="D254" s="191" t="s">
        <v>365</v>
      </c>
      <c r="E254" s="192" t="s">
        <v>592</v>
      </c>
      <c r="F254" s="162">
        <v>332.5</v>
      </c>
      <c r="G254" s="192"/>
      <c r="H254" s="192">
        <v>393</v>
      </c>
      <c r="I254" s="194">
        <v>406</v>
      </c>
      <c r="J254" s="164" t="s">
        <v>823</v>
      </c>
      <c r="K254" s="165">
        <f t="shared" si="59"/>
        <v>60.5</v>
      </c>
      <c r="L254" s="166">
        <f t="shared" si="60"/>
        <v>0.18195488721804512</v>
      </c>
      <c r="M254" s="161" t="s">
        <v>595</v>
      </c>
      <c r="N254" s="167">
        <v>44256</v>
      </c>
      <c r="O254" s="1"/>
      <c r="P254" s="1"/>
      <c r="Q254" s="1"/>
      <c r="R254" s="6" t="s">
        <v>787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9">
        <v>160</v>
      </c>
      <c r="B255" s="190">
        <v>44141</v>
      </c>
      <c r="C255" s="190"/>
      <c r="D255" s="191" t="s">
        <v>489</v>
      </c>
      <c r="E255" s="192" t="s">
        <v>592</v>
      </c>
      <c r="F255" s="162">
        <v>231</v>
      </c>
      <c r="G255" s="192"/>
      <c r="H255" s="192">
        <v>281</v>
      </c>
      <c r="I255" s="194">
        <v>281</v>
      </c>
      <c r="J255" s="164" t="s">
        <v>680</v>
      </c>
      <c r="K255" s="165">
        <f t="shared" si="59"/>
        <v>50</v>
      </c>
      <c r="L255" s="166">
        <f t="shared" si="60"/>
        <v>0.21645021645021645</v>
      </c>
      <c r="M255" s="161" t="s">
        <v>595</v>
      </c>
      <c r="N255" s="167">
        <v>44358</v>
      </c>
      <c r="O255" s="1"/>
      <c r="P255" s="1"/>
      <c r="Q255" s="1"/>
      <c r="R255" s="6" t="s">
        <v>787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9">
        <v>161</v>
      </c>
      <c r="B256" s="190">
        <v>44187</v>
      </c>
      <c r="C256" s="190"/>
      <c r="D256" s="191" t="s">
        <v>824</v>
      </c>
      <c r="E256" s="192" t="s">
        <v>592</v>
      </c>
      <c r="F256" s="162">
        <v>190</v>
      </c>
      <c r="G256" s="192"/>
      <c r="H256" s="192">
        <v>239</v>
      </c>
      <c r="I256" s="194">
        <v>239</v>
      </c>
      <c r="J256" s="164" t="s">
        <v>825</v>
      </c>
      <c r="K256" s="165">
        <f t="shared" si="59"/>
        <v>49</v>
      </c>
      <c r="L256" s="166">
        <f t="shared" si="60"/>
        <v>0.25789473684210529</v>
      </c>
      <c r="M256" s="161" t="s">
        <v>595</v>
      </c>
      <c r="N256" s="167">
        <v>44844</v>
      </c>
      <c r="O256" s="1"/>
      <c r="P256" s="1"/>
      <c r="Q256" s="1"/>
      <c r="R256" s="6" t="s">
        <v>787</v>
      </c>
    </row>
    <row r="257" spans="1:26" ht="12.75" customHeight="1">
      <c r="A257" s="189">
        <v>162</v>
      </c>
      <c r="B257" s="190">
        <v>44258</v>
      </c>
      <c r="C257" s="190"/>
      <c r="D257" s="191" t="s">
        <v>820</v>
      </c>
      <c r="E257" s="192" t="s">
        <v>592</v>
      </c>
      <c r="F257" s="162">
        <v>495</v>
      </c>
      <c r="G257" s="192"/>
      <c r="H257" s="192">
        <v>595</v>
      </c>
      <c r="I257" s="194">
        <v>590</v>
      </c>
      <c r="J257" s="164" t="s">
        <v>616</v>
      </c>
      <c r="K257" s="165">
        <f t="shared" si="59"/>
        <v>100</v>
      </c>
      <c r="L257" s="166">
        <f t="shared" si="60"/>
        <v>0.20202020202020202</v>
      </c>
      <c r="M257" s="161" t="s">
        <v>595</v>
      </c>
      <c r="N257" s="167">
        <v>44589</v>
      </c>
      <c r="O257" s="1"/>
      <c r="P257" s="1"/>
      <c r="R257" s="6" t="s">
        <v>787</v>
      </c>
    </row>
    <row r="258" spans="1:26" ht="12.75" customHeight="1">
      <c r="A258" s="189">
        <v>163</v>
      </c>
      <c r="B258" s="190">
        <v>44274</v>
      </c>
      <c r="C258" s="190"/>
      <c r="D258" s="191" t="s">
        <v>365</v>
      </c>
      <c r="E258" s="192" t="s">
        <v>592</v>
      </c>
      <c r="F258" s="162">
        <v>355</v>
      </c>
      <c r="G258" s="192"/>
      <c r="H258" s="192">
        <v>422.5</v>
      </c>
      <c r="I258" s="194">
        <v>420</v>
      </c>
      <c r="J258" s="164" t="s">
        <v>826</v>
      </c>
      <c r="K258" s="165">
        <f t="shared" si="59"/>
        <v>67.5</v>
      </c>
      <c r="L258" s="166">
        <f t="shared" si="60"/>
        <v>0.19014084507042253</v>
      </c>
      <c r="M258" s="161" t="s">
        <v>595</v>
      </c>
      <c r="N258" s="167">
        <v>44361</v>
      </c>
      <c r="O258" s="1"/>
      <c r="R258" s="207" t="s">
        <v>787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9">
        <v>164</v>
      </c>
      <c r="B259" s="190">
        <v>44295</v>
      </c>
      <c r="C259" s="190"/>
      <c r="D259" s="191" t="s">
        <v>327</v>
      </c>
      <c r="E259" s="192" t="s">
        <v>592</v>
      </c>
      <c r="F259" s="162">
        <v>555</v>
      </c>
      <c r="G259" s="192"/>
      <c r="H259" s="192">
        <v>663</v>
      </c>
      <c r="I259" s="194">
        <v>663</v>
      </c>
      <c r="J259" s="164" t="s">
        <v>827</v>
      </c>
      <c r="K259" s="165">
        <f t="shared" si="59"/>
        <v>108</v>
      </c>
      <c r="L259" s="166">
        <f t="shared" si="60"/>
        <v>0.19459459459459461</v>
      </c>
      <c r="M259" s="161" t="s">
        <v>595</v>
      </c>
      <c r="N259" s="167">
        <v>44321</v>
      </c>
      <c r="O259" s="1"/>
      <c r="P259" s="1"/>
      <c r="Q259" s="1"/>
      <c r="R259" s="207" t="s">
        <v>787</v>
      </c>
    </row>
    <row r="260" spans="1:26" ht="12.75" customHeight="1">
      <c r="A260" s="189">
        <v>165</v>
      </c>
      <c r="B260" s="190">
        <v>44308</v>
      </c>
      <c r="C260" s="190"/>
      <c r="D260" s="191" t="s">
        <v>791</v>
      </c>
      <c r="E260" s="192" t="s">
        <v>592</v>
      </c>
      <c r="F260" s="162">
        <v>126.5</v>
      </c>
      <c r="G260" s="192"/>
      <c r="H260" s="192">
        <v>155</v>
      </c>
      <c r="I260" s="194">
        <v>155</v>
      </c>
      <c r="J260" s="164" t="s">
        <v>680</v>
      </c>
      <c r="K260" s="165">
        <f t="shared" si="59"/>
        <v>28.5</v>
      </c>
      <c r="L260" s="166">
        <f t="shared" si="60"/>
        <v>0.22529644268774704</v>
      </c>
      <c r="M260" s="161" t="s">
        <v>595</v>
      </c>
      <c r="N260" s="167">
        <v>44362</v>
      </c>
      <c r="O260" s="1"/>
      <c r="R260" s="207" t="s">
        <v>787</v>
      </c>
    </row>
    <row r="261" spans="1:26" ht="12.75" customHeight="1">
      <c r="A261" s="168">
        <v>166</v>
      </c>
      <c r="B261" s="199">
        <v>44368</v>
      </c>
      <c r="C261" s="199"/>
      <c r="D261" s="170" t="s">
        <v>828</v>
      </c>
      <c r="E261" s="172" t="s">
        <v>592</v>
      </c>
      <c r="F261" s="200">
        <v>287.5</v>
      </c>
      <c r="G261" s="172"/>
      <c r="H261" s="172">
        <v>245</v>
      </c>
      <c r="I261" s="173">
        <v>344</v>
      </c>
      <c r="J261" s="174" t="s">
        <v>829</v>
      </c>
      <c r="K261" s="175">
        <f t="shared" si="59"/>
        <v>-42.5</v>
      </c>
      <c r="L261" s="176">
        <f t="shared" si="60"/>
        <v>-0.14782608695652175</v>
      </c>
      <c r="M261" s="172" t="s">
        <v>605</v>
      </c>
      <c r="N261" s="169">
        <v>44508</v>
      </c>
      <c r="O261" s="1"/>
      <c r="R261" s="207" t="s">
        <v>787</v>
      </c>
    </row>
    <row r="262" spans="1:26" ht="12.75" customHeight="1">
      <c r="A262" s="189">
        <v>167</v>
      </c>
      <c r="B262" s="190">
        <v>44368</v>
      </c>
      <c r="C262" s="190"/>
      <c r="D262" s="191" t="s">
        <v>489</v>
      </c>
      <c r="E262" s="192" t="s">
        <v>592</v>
      </c>
      <c r="F262" s="162">
        <v>241</v>
      </c>
      <c r="G262" s="192"/>
      <c r="H262" s="192">
        <v>298</v>
      </c>
      <c r="I262" s="194">
        <v>320</v>
      </c>
      <c r="J262" s="164" t="s">
        <v>680</v>
      </c>
      <c r="K262" s="165">
        <f t="shared" si="59"/>
        <v>57</v>
      </c>
      <c r="L262" s="166">
        <f t="shared" si="60"/>
        <v>0.23651452282157676</v>
      </c>
      <c r="M262" s="161" t="s">
        <v>595</v>
      </c>
      <c r="N262" s="167">
        <v>44802</v>
      </c>
      <c r="O262" s="37"/>
      <c r="R262" s="207" t="s">
        <v>787</v>
      </c>
    </row>
    <row r="263" spans="1:26" ht="12.75" customHeight="1">
      <c r="A263" s="189">
        <v>168</v>
      </c>
      <c r="B263" s="190">
        <v>44406</v>
      </c>
      <c r="C263" s="190"/>
      <c r="D263" s="191" t="s">
        <v>791</v>
      </c>
      <c r="E263" s="192" t="s">
        <v>592</v>
      </c>
      <c r="F263" s="162">
        <v>162.5</v>
      </c>
      <c r="G263" s="192"/>
      <c r="H263" s="192">
        <v>200</v>
      </c>
      <c r="I263" s="194">
        <v>200</v>
      </c>
      <c r="J263" s="164" t="s">
        <v>680</v>
      </c>
      <c r="K263" s="165">
        <f t="shared" si="59"/>
        <v>37.5</v>
      </c>
      <c r="L263" s="166">
        <f t="shared" si="60"/>
        <v>0.23076923076923078</v>
      </c>
      <c r="M263" s="161" t="s">
        <v>595</v>
      </c>
      <c r="N263" s="167">
        <v>44802</v>
      </c>
      <c r="O263" s="1"/>
      <c r="R263" s="207" t="s">
        <v>787</v>
      </c>
    </row>
    <row r="264" spans="1:26" ht="12.75" customHeight="1">
      <c r="A264" s="189">
        <v>169</v>
      </c>
      <c r="B264" s="190">
        <v>44462</v>
      </c>
      <c r="C264" s="190"/>
      <c r="D264" s="191" t="s">
        <v>446</v>
      </c>
      <c r="E264" s="192" t="s">
        <v>592</v>
      </c>
      <c r="F264" s="162">
        <v>1235</v>
      </c>
      <c r="G264" s="192"/>
      <c r="H264" s="192">
        <v>1505</v>
      </c>
      <c r="I264" s="194">
        <v>1500</v>
      </c>
      <c r="J264" s="164" t="s">
        <v>680</v>
      </c>
      <c r="K264" s="165">
        <f t="shared" si="59"/>
        <v>270</v>
      </c>
      <c r="L264" s="166">
        <f t="shared" si="60"/>
        <v>0.21862348178137653</v>
      </c>
      <c r="M264" s="161" t="s">
        <v>595</v>
      </c>
      <c r="N264" s="167">
        <v>44564</v>
      </c>
      <c r="O264" s="1"/>
      <c r="R264" s="207" t="s">
        <v>787</v>
      </c>
    </row>
    <row r="265" spans="1:26" ht="12.75" customHeight="1">
      <c r="A265" s="208">
        <v>170</v>
      </c>
      <c r="B265" s="209">
        <v>44480</v>
      </c>
      <c r="C265" s="209"/>
      <c r="D265" s="210" t="s">
        <v>830</v>
      </c>
      <c r="E265" s="211" t="s">
        <v>592</v>
      </c>
      <c r="F265" s="55">
        <v>58.75</v>
      </c>
      <c r="G265" s="211"/>
      <c r="H265" s="212"/>
      <c r="I265" s="51"/>
      <c r="J265" s="213" t="s">
        <v>593</v>
      </c>
      <c r="K265" s="208"/>
      <c r="L265" s="209"/>
      <c r="M265" s="209"/>
      <c r="N265" s="210"/>
      <c r="O265" s="37"/>
      <c r="R265" s="207" t="s">
        <v>787</v>
      </c>
    </row>
    <row r="266" spans="1:26" ht="12.75" customHeight="1">
      <c r="A266" s="214">
        <v>171</v>
      </c>
      <c r="B266" s="215">
        <v>44481</v>
      </c>
      <c r="C266" s="215"/>
      <c r="D266" s="216" t="s">
        <v>278</v>
      </c>
      <c r="E266" s="51" t="s">
        <v>592</v>
      </c>
      <c r="F266" s="217" t="s">
        <v>831</v>
      </c>
      <c r="G266" s="51"/>
      <c r="H266" s="51"/>
      <c r="I266" s="51">
        <v>380</v>
      </c>
      <c r="J266" s="218" t="s">
        <v>593</v>
      </c>
      <c r="K266" s="214"/>
      <c r="L266" s="215"/>
      <c r="M266" s="215"/>
      <c r="N266" s="216"/>
      <c r="O266" s="37"/>
      <c r="R266" s="207" t="s">
        <v>787</v>
      </c>
    </row>
    <row r="267" spans="1:26" ht="12.75" customHeight="1">
      <c r="A267" s="189">
        <v>172</v>
      </c>
      <c r="B267" s="190">
        <v>44481</v>
      </c>
      <c r="C267" s="190"/>
      <c r="D267" s="191" t="s">
        <v>832</v>
      </c>
      <c r="E267" s="192" t="s">
        <v>592</v>
      </c>
      <c r="F267" s="162">
        <v>45.5</v>
      </c>
      <c r="G267" s="192"/>
      <c r="H267" s="192">
        <v>56.5</v>
      </c>
      <c r="I267" s="194">
        <v>56</v>
      </c>
      <c r="J267" s="164" t="s">
        <v>680</v>
      </c>
      <c r="K267" s="165">
        <f t="shared" ref="K267:K268" si="61">H267-F267</f>
        <v>11</v>
      </c>
      <c r="L267" s="166">
        <f t="shared" ref="L267:L268" si="62">K267/F267</f>
        <v>0.24175824175824176</v>
      </c>
      <c r="M267" s="161" t="s">
        <v>595</v>
      </c>
      <c r="N267" s="167">
        <v>44881</v>
      </c>
      <c r="O267" s="37"/>
      <c r="R267" s="207"/>
    </row>
    <row r="268" spans="1:26" ht="12.75" customHeight="1">
      <c r="A268" s="189">
        <v>173</v>
      </c>
      <c r="B268" s="190">
        <v>44551</v>
      </c>
      <c r="C268" s="190"/>
      <c r="D268" s="191" t="s">
        <v>131</v>
      </c>
      <c r="E268" s="192" t="s">
        <v>592</v>
      </c>
      <c r="F268" s="162">
        <v>2300</v>
      </c>
      <c r="G268" s="192"/>
      <c r="H268" s="192">
        <f>(2820+2200)/2</f>
        <v>2510</v>
      </c>
      <c r="I268" s="194">
        <v>3000</v>
      </c>
      <c r="J268" s="164" t="s">
        <v>833</v>
      </c>
      <c r="K268" s="165">
        <f t="shared" si="61"/>
        <v>210</v>
      </c>
      <c r="L268" s="166">
        <f t="shared" si="62"/>
        <v>9.1304347826086957E-2</v>
      </c>
      <c r="M268" s="161" t="s">
        <v>595</v>
      </c>
      <c r="N268" s="167">
        <v>44649</v>
      </c>
      <c r="O268" s="1"/>
      <c r="R268" s="207"/>
    </row>
    <row r="269" spans="1:26" ht="12.75" customHeight="1">
      <c r="A269" s="189">
        <v>174</v>
      </c>
      <c r="B269" s="190">
        <v>44606</v>
      </c>
      <c r="C269" s="190"/>
      <c r="D269" s="191" t="s">
        <v>436</v>
      </c>
      <c r="E269" s="192" t="s">
        <v>592</v>
      </c>
      <c r="F269" s="162">
        <v>635</v>
      </c>
      <c r="G269" s="192"/>
      <c r="H269" s="192">
        <v>700</v>
      </c>
      <c r="I269" s="194">
        <v>764</v>
      </c>
      <c r="J269" s="164" t="s">
        <v>868</v>
      </c>
      <c r="K269" s="165">
        <f t="shared" ref="K269" si="63">H269-F269</f>
        <v>65</v>
      </c>
      <c r="L269" s="166">
        <f t="shared" ref="L269" si="64">K269/F269</f>
        <v>0.10236220472440945</v>
      </c>
      <c r="M269" s="161" t="s">
        <v>595</v>
      </c>
      <c r="N269" s="167">
        <v>45159</v>
      </c>
      <c r="O269" s="37"/>
      <c r="R269" s="207"/>
    </row>
    <row r="270" spans="1:26" ht="12.75" customHeight="1">
      <c r="A270" s="189">
        <v>175</v>
      </c>
      <c r="B270" s="190">
        <v>44613</v>
      </c>
      <c r="C270" s="190"/>
      <c r="D270" s="191" t="s">
        <v>446</v>
      </c>
      <c r="E270" s="192" t="s">
        <v>592</v>
      </c>
      <c r="F270" s="162">
        <v>1255</v>
      </c>
      <c r="G270" s="192"/>
      <c r="H270" s="192">
        <v>1515</v>
      </c>
      <c r="I270" s="194">
        <v>1510</v>
      </c>
      <c r="J270" s="164" t="s">
        <v>680</v>
      </c>
      <c r="K270" s="165">
        <f>H270-F270</f>
        <v>260</v>
      </c>
      <c r="L270" s="166">
        <f>K270/F270</f>
        <v>0.20717131474103587</v>
      </c>
      <c r="M270" s="161" t="s">
        <v>595</v>
      </c>
      <c r="N270" s="167">
        <v>44834</v>
      </c>
      <c r="O270" s="37"/>
      <c r="R270" s="207"/>
    </row>
    <row r="271" spans="1:26" ht="12.75" customHeight="1">
      <c r="A271">
        <v>176</v>
      </c>
      <c r="B271" s="215">
        <v>44670</v>
      </c>
      <c r="C271" s="215"/>
      <c r="D271" s="53" t="s">
        <v>552</v>
      </c>
      <c r="E271" s="219" t="s">
        <v>592</v>
      </c>
      <c r="F271" s="51" t="s">
        <v>834</v>
      </c>
      <c r="G271" s="51"/>
      <c r="H271" s="51"/>
      <c r="I271" s="51">
        <v>553</v>
      </c>
      <c r="J271" s="51" t="s">
        <v>593</v>
      </c>
      <c r="K271" s="51"/>
      <c r="L271" s="51"/>
      <c r="M271" s="51"/>
      <c r="N271" s="51"/>
      <c r="O271" s="37"/>
      <c r="R271" s="207"/>
    </row>
    <row r="272" spans="1:26" ht="12.75" customHeight="1">
      <c r="A272" s="189">
        <v>177</v>
      </c>
      <c r="B272" s="190">
        <v>44746</v>
      </c>
      <c r="C272" s="190"/>
      <c r="D272" s="191" t="s">
        <v>835</v>
      </c>
      <c r="E272" s="192" t="s">
        <v>592</v>
      </c>
      <c r="F272" s="162">
        <v>207.5</v>
      </c>
      <c r="G272" s="192"/>
      <c r="H272" s="192">
        <v>254</v>
      </c>
      <c r="I272" s="194">
        <v>254</v>
      </c>
      <c r="J272" s="164" t="s">
        <v>680</v>
      </c>
      <c r="K272" s="165">
        <f t="shared" ref="K272:K274" si="65">H272-F272</f>
        <v>46.5</v>
      </c>
      <c r="L272" s="166">
        <f t="shared" ref="L272:L274" si="66">K272/F272</f>
        <v>0.22409638554216868</v>
      </c>
      <c r="M272" s="161" t="s">
        <v>595</v>
      </c>
      <c r="N272" s="167">
        <v>44792</v>
      </c>
      <c r="O272" s="1"/>
      <c r="R272" s="207"/>
    </row>
    <row r="273" spans="1:38" ht="12.75" customHeight="1">
      <c r="A273" s="189">
        <v>178</v>
      </c>
      <c r="B273" s="190">
        <v>44775</v>
      </c>
      <c r="C273" s="190"/>
      <c r="D273" s="191" t="s">
        <v>491</v>
      </c>
      <c r="E273" s="192" t="s">
        <v>592</v>
      </c>
      <c r="F273" s="162">
        <v>31.25</v>
      </c>
      <c r="G273" s="192"/>
      <c r="H273" s="192">
        <v>38.75</v>
      </c>
      <c r="I273" s="194">
        <v>38</v>
      </c>
      <c r="J273" s="164" t="s">
        <v>680</v>
      </c>
      <c r="K273" s="165">
        <f t="shared" si="65"/>
        <v>7.5</v>
      </c>
      <c r="L273" s="166">
        <f t="shared" si="66"/>
        <v>0.24</v>
      </c>
      <c r="M273" s="161" t="s">
        <v>595</v>
      </c>
      <c r="N273" s="167">
        <v>44844</v>
      </c>
      <c r="O273" s="37"/>
      <c r="R273" s="55"/>
    </row>
    <row r="274" spans="1:38" ht="12.75" customHeight="1">
      <c r="A274" s="189">
        <v>179</v>
      </c>
      <c r="B274" s="190">
        <v>44841</v>
      </c>
      <c r="C274" s="190"/>
      <c r="D274" s="191" t="s">
        <v>836</v>
      </c>
      <c r="E274" s="192" t="s">
        <v>592</v>
      </c>
      <c r="F274" s="162">
        <v>665</v>
      </c>
      <c r="G274" s="192"/>
      <c r="H274" s="192">
        <v>807.5</v>
      </c>
      <c r="I274" s="194">
        <v>840</v>
      </c>
      <c r="J274" s="164" t="s">
        <v>833</v>
      </c>
      <c r="K274" s="165">
        <f t="shared" si="65"/>
        <v>142.5</v>
      </c>
      <c r="L274" s="166">
        <f t="shared" si="66"/>
        <v>0.21428571428571427</v>
      </c>
      <c r="M274" s="161" t="s">
        <v>595</v>
      </c>
      <c r="N274" s="167">
        <v>45097</v>
      </c>
      <c r="O274" s="37"/>
      <c r="R274" s="55"/>
    </row>
    <row r="275" spans="1:38" ht="12.75" customHeight="1">
      <c r="A275" s="189">
        <v>180</v>
      </c>
      <c r="B275" s="190">
        <v>44844</v>
      </c>
      <c r="C275" s="190"/>
      <c r="D275" s="191" t="s">
        <v>438</v>
      </c>
      <c r="E275" s="192" t="s">
        <v>592</v>
      </c>
      <c r="F275" s="162">
        <v>227.5</v>
      </c>
      <c r="G275" s="192"/>
      <c r="H275" s="192">
        <v>270</v>
      </c>
      <c r="I275" s="194">
        <v>291</v>
      </c>
      <c r="J275" s="164" t="s">
        <v>870</v>
      </c>
      <c r="K275" s="165">
        <f t="shared" ref="K275" si="67">H275-F275</f>
        <v>42.5</v>
      </c>
      <c r="L275" s="166">
        <f t="shared" ref="L275" si="68">K275/F275</f>
        <v>0.18681318681318682</v>
      </c>
      <c r="M275" s="161" t="s">
        <v>595</v>
      </c>
      <c r="N275" s="167">
        <v>45160</v>
      </c>
      <c r="O275" s="37"/>
      <c r="Q275" s="37"/>
      <c r="R275" s="55"/>
    </row>
    <row r="276" spans="1:38" ht="12.75" customHeight="1">
      <c r="A276" s="189">
        <v>181</v>
      </c>
      <c r="B276" s="190">
        <v>44845</v>
      </c>
      <c r="C276" s="190"/>
      <c r="D276" s="191" t="s">
        <v>436</v>
      </c>
      <c r="E276" s="192" t="s">
        <v>592</v>
      </c>
      <c r="F276" s="162">
        <v>555</v>
      </c>
      <c r="G276" s="192"/>
      <c r="H276" s="192">
        <v>700</v>
      </c>
      <c r="I276" s="194">
        <v>765</v>
      </c>
      <c r="J276" s="164" t="s">
        <v>869</v>
      </c>
      <c r="K276" s="165">
        <f t="shared" ref="K276" si="69">H276-F276</f>
        <v>145</v>
      </c>
      <c r="L276" s="166">
        <f t="shared" ref="L276" si="70">K276/F276</f>
        <v>0.26126126126126126</v>
      </c>
      <c r="M276" s="161" t="s">
        <v>595</v>
      </c>
      <c r="N276" s="167">
        <v>45159</v>
      </c>
      <c r="O276" s="37"/>
      <c r="Q276" s="37"/>
      <c r="R276" s="55"/>
    </row>
    <row r="277" spans="1:38" ht="12.75" customHeight="1">
      <c r="A277" s="189">
        <v>182</v>
      </c>
      <c r="B277" s="190">
        <v>44981</v>
      </c>
      <c r="C277" s="190"/>
      <c r="D277" s="191" t="s">
        <v>453</v>
      </c>
      <c r="E277" s="192" t="s">
        <v>592</v>
      </c>
      <c r="F277" s="162">
        <v>1675</v>
      </c>
      <c r="G277" s="192"/>
      <c r="H277" s="192">
        <v>2080</v>
      </c>
      <c r="I277" s="194">
        <v>2080</v>
      </c>
      <c r="J277" s="164" t="s">
        <v>680</v>
      </c>
      <c r="K277" s="165">
        <f>H277-F277</f>
        <v>405</v>
      </c>
      <c r="L277" s="166">
        <f>K277/F277</f>
        <v>0.2417910447761194</v>
      </c>
      <c r="M277" s="161" t="s">
        <v>595</v>
      </c>
      <c r="N277" s="167">
        <v>45119</v>
      </c>
      <c r="O277" s="37"/>
      <c r="R277" s="55" t="s">
        <v>866</v>
      </c>
    </row>
    <row r="278" spans="1:38" ht="12.75" customHeight="1">
      <c r="A278" s="189">
        <v>183</v>
      </c>
      <c r="B278" s="190">
        <v>44986</v>
      </c>
      <c r="C278" s="190"/>
      <c r="D278" s="191" t="s">
        <v>491</v>
      </c>
      <c r="E278" s="192" t="s">
        <v>592</v>
      </c>
      <c r="F278" s="162">
        <v>57.5</v>
      </c>
      <c r="G278" s="192"/>
      <c r="H278" s="192">
        <v>120</v>
      </c>
      <c r="I278" s="194">
        <v>120</v>
      </c>
      <c r="J278" s="164" t="s">
        <v>680</v>
      </c>
      <c r="K278" s="165">
        <f>H278-F278</f>
        <v>62.5</v>
      </c>
      <c r="L278" s="166">
        <f>K278/F278</f>
        <v>1.0869565217391304</v>
      </c>
      <c r="M278" s="161" t="s">
        <v>595</v>
      </c>
      <c r="N278" s="167">
        <v>45049</v>
      </c>
      <c r="O278" s="37"/>
      <c r="R278" s="55" t="s">
        <v>866</v>
      </c>
    </row>
    <row r="279" spans="1:38" ht="12.75" customHeight="1">
      <c r="A279" s="189">
        <v>184</v>
      </c>
      <c r="B279" s="190">
        <v>45008</v>
      </c>
      <c r="C279" s="190"/>
      <c r="D279" s="191" t="s">
        <v>508</v>
      </c>
      <c r="E279" s="192" t="s">
        <v>592</v>
      </c>
      <c r="F279" s="162">
        <v>2765</v>
      </c>
      <c r="G279" s="192"/>
      <c r="H279" s="192">
        <v>3547.5</v>
      </c>
      <c r="I279" s="194">
        <v>3523</v>
      </c>
      <c r="J279" s="164" t="s">
        <v>680</v>
      </c>
      <c r="K279" s="165">
        <f>H279-F279</f>
        <v>782.5</v>
      </c>
      <c r="L279" s="166">
        <f>K279/F279</f>
        <v>0.28300180831826399</v>
      </c>
      <c r="M279" s="161" t="s">
        <v>595</v>
      </c>
      <c r="N279" s="167">
        <v>45177</v>
      </c>
      <c r="O279" s="37"/>
      <c r="R279" s="55" t="s">
        <v>866</v>
      </c>
    </row>
    <row r="280" spans="1:38" ht="12.75" customHeight="1">
      <c r="A280" s="189">
        <v>185</v>
      </c>
      <c r="B280" s="190">
        <v>45027</v>
      </c>
      <c r="C280" s="190"/>
      <c r="D280" s="191" t="s">
        <v>837</v>
      </c>
      <c r="E280" s="192" t="s">
        <v>592</v>
      </c>
      <c r="F280" s="162">
        <v>460</v>
      </c>
      <c r="G280" s="192"/>
      <c r="H280" s="192">
        <v>825</v>
      </c>
      <c r="I280" s="194">
        <v>810</v>
      </c>
      <c r="J280" s="164" t="s">
        <v>680</v>
      </c>
      <c r="K280" s="165">
        <f>H280-F280</f>
        <v>365</v>
      </c>
      <c r="L280" s="166">
        <f>K280/F280</f>
        <v>0.79347826086956519</v>
      </c>
      <c r="M280" s="161" t="s">
        <v>595</v>
      </c>
      <c r="N280" s="167">
        <v>45155</v>
      </c>
      <c r="O280" s="37"/>
      <c r="R280" s="55" t="s">
        <v>866</v>
      </c>
    </row>
    <row r="281" spans="1:38" ht="12.75" customHeight="1">
      <c r="A281" s="214">
        <v>186</v>
      </c>
      <c r="B281" s="215">
        <v>45050</v>
      </c>
      <c r="C281" s="53"/>
      <c r="D281" s="53" t="s">
        <v>42</v>
      </c>
      <c r="E281" s="219" t="s">
        <v>592</v>
      </c>
      <c r="F281" s="51" t="s">
        <v>838</v>
      </c>
      <c r="G281" s="51"/>
      <c r="H281" s="51"/>
      <c r="I281" s="51">
        <v>5040</v>
      </c>
      <c r="J281" s="51" t="s">
        <v>593</v>
      </c>
      <c r="K281" s="51"/>
      <c r="L281" s="51"/>
      <c r="M281" s="51"/>
      <c r="N281" s="51"/>
      <c r="O281" s="37"/>
      <c r="R281" s="55" t="s">
        <v>866</v>
      </c>
    </row>
    <row r="282" spans="1:38" ht="12.75" customHeight="1">
      <c r="A282" s="189">
        <v>187</v>
      </c>
      <c r="B282" s="190">
        <v>45075</v>
      </c>
      <c r="C282" s="190"/>
      <c r="D282" s="191" t="s">
        <v>839</v>
      </c>
      <c r="E282" s="192" t="s">
        <v>592</v>
      </c>
      <c r="F282" s="162">
        <v>585</v>
      </c>
      <c r="G282" s="192"/>
      <c r="H282" s="192">
        <v>732</v>
      </c>
      <c r="I282" s="194">
        <v>732</v>
      </c>
      <c r="J282" s="164" t="s">
        <v>680</v>
      </c>
      <c r="K282" s="165">
        <f>H282-F282</f>
        <v>147</v>
      </c>
      <c r="L282" s="166">
        <f>K282/F282</f>
        <v>0.25128205128205128</v>
      </c>
      <c r="M282" s="161" t="s">
        <v>595</v>
      </c>
      <c r="N282" s="167">
        <v>45152</v>
      </c>
      <c r="O282" s="37"/>
      <c r="Q282" s="37"/>
      <c r="R282" s="55" t="s">
        <v>866</v>
      </c>
      <c r="T282" s="37"/>
      <c r="V282" s="37"/>
      <c r="W282" s="55"/>
      <c r="Y282" s="37"/>
      <c r="AA282" s="37"/>
      <c r="AB282" s="55"/>
      <c r="AD282" s="37"/>
      <c r="AF282" s="37"/>
      <c r="AG282" s="55"/>
      <c r="AI282" s="37"/>
      <c r="AK282" s="37"/>
      <c r="AL282" s="55"/>
    </row>
    <row r="283" spans="1:38" ht="12.75" customHeight="1">
      <c r="A283" s="214">
        <v>188</v>
      </c>
      <c r="B283" s="215">
        <v>45078</v>
      </c>
      <c r="C283" s="53"/>
      <c r="D283" s="53" t="s">
        <v>540</v>
      </c>
      <c r="E283" s="219" t="s">
        <v>592</v>
      </c>
      <c r="F283" s="51" t="s">
        <v>840</v>
      </c>
      <c r="G283" s="51"/>
      <c r="H283" s="51"/>
      <c r="I283" s="51">
        <v>4300</v>
      </c>
      <c r="J283" s="51" t="s">
        <v>593</v>
      </c>
      <c r="K283" s="51"/>
      <c r="L283" s="51"/>
      <c r="M283" s="51"/>
      <c r="N283" s="51"/>
      <c r="O283" s="37"/>
      <c r="Q283" s="37"/>
      <c r="R283" s="55" t="s">
        <v>866</v>
      </c>
      <c r="T283" s="37"/>
      <c r="V283" s="37"/>
      <c r="W283" s="55"/>
      <c r="Y283" s="37"/>
      <c r="AA283" s="37"/>
      <c r="AB283" s="55"/>
      <c r="AD283" s="37"/>
      <c r="AF283" s="37"/>
      <c r="AG283" s="55"/>
      <c r="AI283" s="37"/>
      <c r="AK283" s="37"/>
      <c r="AL283" s="55"/>
    </row>
    <row r="284" spans="1:38" ht="12.75" customHeight="1">
      <c r="A284" s="214">
        <v>189</v>
      </c>
      <c r="B284" s="215">
        <v>45103</v>
      </c>
      <c r="C284" s="53"/>
      <c r="D284" s="53" t="s">
        <v>863</v>
      </c>
      <c r="E284" s="219" t="s">
        <v>592</v>
      </c>
      <c r="F284" s="51" t="s">
        <v>660</v>
      </c>
      <c r="G284" s="51"/>
      <c r="H284" s="51"/>
      <c r="I284" s="51">
        <v>383</v>
      </c>
      <c r="J284" s="51" t="s">
        <v>593</v>
      </c>
      <c r="K284" s="51"/>
      <c r="L284" s="51"/>
      <c r="M284" s="51"/>
      <c r="N284" s="51"/>
      <c r="O284" s="37"/>
      <c r="Q284" s="37"/>
      <c r="R284" s="55" t="s">
        <v>866</v>
      </c>
      <c r="T284" s="37"/>
      <c r="V284" s="37"/>
      <c r="W284" s="55"/>
      <c r="Y284" s="37"/>
      <c r="AA284" s="37"/>
      <c r="AB284" s="55"/>
      <c r="AD284" s="37"/>
      <c r="AF284" s="37"/>
      <c r="AG284" s="55"/>
      <c r="AI284" s="37"/>
      <c r="AK284" s="37"/>
      <c r="AL284" s="55"/>
    </row>
    <row r="285" spans="1:38" ht="12.75" customHeight="1">
      <c r="A285" s="189">
        <v>190</v>
      </c>
      <c r="B285" s="190">
        <v>45120</v>
      </c>
      <c r="C285" s="190"/>
      <c r="D285" s="191" t="s">
        <v>539</v>
      </c>
      <c r="E285" s="192" t="s">
        <v>592</v>
      </c>
      <c r="F285" s="162">
        <v>2312.5</v>
      </c>
      <c r="G285" s="192"/>
      <c r="H285" s="192">
        <v>2935</v>
      </c>
      <c r="I285" s="194">
        <v>2935</v>
      </c>
      <c r="J285" s="164" t="s">
        <v>680</v>
      </c>
      <c r="K285" s="165">
        <f>H285-F285</f>
        <v>622.5</v>
      </c>
      <c r="L285" s="166">
        <f>K285/F285</f>
        <v>0.26918918918918922</v>
      </c>
      <c r="M285" s="161" t="s">
        <v>595</v>
      </c>
      <c r="N285" s="167">
        <v>45177</v>
      </c>
      <c r="O285" s="37"/>
      <c r="Q285" s="37"/>
      <c r="R285" s="55" t="s">
        <v>866</v>
      </c>
      <c r="T285" s="37"/>
      <c r="V285" s="37"/>
      <c r="W285" s="55"/>
      <c r="Y285" s="37"/>
      <c r="AA285" s="37"/>
      <c r="AB285" s="55"/>
      <c r="AD285" s="37"/>
      <c r="AF285" s="37"/>
      <c r="AG285" s="55"/>
      <c r="AI285" s="37"/>
      <c r="AK285" s="37"/>
      <c r="AL285" s="55"/>
    </row>
    <row r="286" spans="1:38" ht="12.75" customHeight="1">
      <c r="A286" s="189">
        <v>191</v>
      </c>
      <c r="B286" s="190">
        <v>45125</v>
      </c>
      <c r="C286" s="190"/>
      <c r="D286" s="191" t="s">
        <v>203</v>
      </c>
      <c r="E286" s="192" t="s">
        <v>592</v>
      </c>
      <c r="F286" s="162">
        <v>3980</v>
      </c>
      <c r="G286" s="192"/>
      <c r="H286" s="192">
        <v>4895</v>
      </c>
      <c r="I286" s="194">
        <v>4895</v>
      </c>
      <c r="J286" s="164" t="s">
        <v>680</v>
      </c>
      <c r="K286" s="165">
        <f>H286-F286</f>
        <v>915</v>
      </c>
      <c r="L286" s="166">
        <f>K286/F286</f>
        <v>0.22989949748743718</v>
      </c>
      <c r="M286" s="161" t="s">
        <v>595</v>
      </c>
      <c r="N286" s="167">
        <v>45155</v>
      </c>
      <c r="O286" s="37"/>
      <c r="R286" s="55" t="s">
        <v>866</v>
      </c>
      <c r="T286" s="37"/>
      <c r="W286" s="55"/>
      <c r="Y286" s="37"/>
      <c r="AB286" s="55"/>
      <c r="AD286" s="37"/>
      <c r="AG286" s="55"/>
      <c r="AI286" s="37"/>
      <c r="AL286" s="55"/>
    </row>
    <row r="287" spans="1:38" ht="12.75" customHeight="1">
      <c r="A287" s="189">
        <v>192</v>
      </c>
      <c r="B287" s="190">
        <v>45145</v>
      </c>
      <c r="C287" s="190"/>
      <c r="D287" s="191" t="s">
        <v>867</v>
      </c>
      <c r="E287" s="192" t="s">
        <v>592</v>
      </c>
      <c r="F287" s="162">
        <v>565</v>
      </c>
      <c r="G287" s="192"/>
      <c r="H287" s="192">
        <v>725</v>
      </c>
      <c r="I287" s="194">
        <v>725</v>
      </c>
      <c r="J287" s="164" t="s">
        <v>680</v>
      </c>
      <c r="K287" s="165">
        <f>H287-F287</f>
        <v>160</v>
      </c>
      <c r="L287" s="166">
        <f>K287/F287</f>
        <v>0.2831858407079646</v>
      </c>
      <c r="M287" s="161" t="s">
        <v>595</v>
      </c>
      <c r="N287" s="167">
        <v>45169</v>
      </c>
      <c r="O287" s="37"/>
      <c r="R287" s="55" t="s">
        <v>866</v>
      </c>
      <c r="T287" s="37"/>
      <c r="W287" s="55"/>
      <c r="Y287" s="37"/>
      <c r="AB287" s="55"/>
      <c r="AD287" s="37"/>
      <c r="AG287" s="55"/>
      <c r="AI287" s="37"/>
      <c r="AL287" s="55"/>
    </row>
    <row r="288" spans="1:38" ht="12.75" customHeight="1">
      <c r="A288" s="214">
        <v>193</v>
      </c>
      <c r="B288" s="215">
        <v>45167</v>
      </c>
      <c r="C288" s="53"/>
      <c r="D288" s="53" t="s">
        <v>871</v>
      </c>
      <c r="E288" s="219" t="s">
        <v>592</v>
      </c>
      <c r="F288" s="51" t="s">
        <v>872</v>
      </c>
      <c r="G288" s="51"/>
      <c r="H288" s="51"/>
      <c r="I288" s="51">
        <v>950</v>
      </c>
      <c r="J288" s="51" t="s">
        <v>593</v>
      </c>
      <c r="K288" s="51"/>
      <c r="L288" s="51"/>
      <c r="M288" s="51"/>
      <c r="N288" s="51"/>
      <c r="O288" s="37"/>
      <c r="R288" s="55" t="s">
        <v>866</v>
      </c>
      <c r="T288" s="37"/>
      <c r="W288" s="55"/>
      <c r="Y288" s="37"/>
      <c r="AB288" s="55"/>
      <c r="AD288" s="37"/>
      <c r="AG288" s="55"/>
      <c r="AI288" s="37"/>
      <c r="AL288" s="55"/>
    </row>
    <row r="289" spans="1:38" ht="12.75" customHeight="1">
      <c r="A289" s="214">
        <v>194</v>
      </c>
      <c r="B289" s="215">
        <v>45184</v>
      </c>
      <c r="C289" s="53"/>
      <c r="D289" s="53" t="s">
        <v>542</v>
      </c>
      <c r="E289" s="219" t="s">
        <v>592</v>
      </c>
      <c r="F289" s="51" t="s">
        <v>887</v>
      </c>
      <c r="G289" s="51"/>
      <c r="H289" s="51"/>
      <c r="I289" s="51">
        <v>480</v>
      </c>
      <c r="J289" s="51" t="s">
        <v>593</v>
      </c>
      <c r="K289" s="51"/>
      <c r="L289" s="51"/>
      <c r="M289" s="51"/>
      <c r="N289" s="51"/>
      <c r="O289" s="37"/>
      <c r="R289" s="55"/>
      <c r="T289" s="37"/>
      <c r="W289" s="55"/>
      <c r="Y289" s="37"/>
      <c r="AB289" s="55"/>
      <c r="AD289" s="37"/>
      <c r="AG289" s="55"/>
      <c r="AI289" s="37"/>
      <c r="AL289" s="55"/>
    </row>
    <row r="290" spans="1:38" ht="12.75" customHeight="1">
      <c r="A290" s="214">
        <v>195</v>
      </c>
      <c r="B290" s="215">
        <v>45203</v>
      </c>
      <c r="C290" s="53"/>
      <c r="D290" s="53" t="s">
        <v>176</v>
      </c>
      <c r="E290" s="219" t="s">
        <v>592</v>
      </c>
      <c r="F290" s="51" t="s">
        <v>927</v>
      </c>
      <c r="G290" s="51"/>
      <c r="H290" s="51"/>
      <c r="I290" s="51">
        <v>1198</v>
      </c>
      <c r="J290" s="51" t="s">
        <v>593</v>
      </c>
      <c r="K290" s="51"/>
      <c r="L290" s="51"/>
      <c r="M290" s="51"/>
      <c r="N290" s="51"/>
      <c r="O290" s="37"/>
      <c r="R290" s="55"/>
      <c r="T290" s="37"/>
      <c r="W290" s="55"/>
      <c r="Y290" s="37"/>
      <c r="AB290" s="55"/>
      <c r="AD290" s="37"/>
      <c r="AG290" s="55"/>
      <c r="AI290" s="37"/>
      <c r="AL290" s="55"/>
    </row>
    <row r="291" spans="1:38" ht="12.75" customHeight="1">
      <c r="A291" s="53"/>
      <c r="B291" s="53"/>
      <c r="C291" s="53"/>
      <c r="D291" s="53"/>
      <c r="E291" s="53"/>
      <c r="F291" s="51"/>
      <c r="G291" s="51"/>
      <c r="H291" s="51"/>
      <c r="I291" s="51"/>
      <c r="J291" s="31"/>
      <c r="K291" s="51"/>
      <c r="L291" s="51"/>
      <c r="M291" s="51"/>
      <c r="N291" s="53"/>
      <c r="O291" s="37"/>
      <c r="R291" s="55"/>
      <c r="T291" s="37"/>
      <c r="W291" s="55"/>
      <c r="Y291" s="37"/>
      <c r="AB291" s="55"/>
      <c r="AD291" s="37"/>
      <c r="AG291" s="55"/>
      <c r="AI291" s="37"/>
      <c r="AL291" s="55"/>
    </row>
    <row r="292" spans="1:38" ht="12.75" customHeight="1">
      <c r="B292" s="220" t="s">
        <v>841</v>
      </c>
      <c r="F292" s="55"/>
      <c r="G292" s="55"/>
      <c r="H292" s="55"/>
      <c r="I292" s="55"/>
      <c r="J292" s="37"/>
      <c r="K292" s="55"/>
      <c r="L292" s="55"/>
      <c r="M292" s="55"/>
      <c r="O292" s="37"/>
      <c r="R292" s="55"/>
      <c r="T292" s="37"/>
      <c r="W292" s="55"/>
      <c r="Y292" s="37"/>
      <c r="AB292" s="55"/>
      <c r="AD292" s="37"/>
      <c r="AG292" s="55"/>
      <c r="AI292" s="37"/>
      <c r="AL292" s="55"/>
    </row>
    <row r="293" spans="1:38" ht="12.75" customHeight="1">
      <c r="A293" s="221"/>
      <c r="F293" s="55"/>
      <c r="G293" s="55"/>
      <c r="H293" s="55"/>
      <c r="I293" s="55"/>
      <c r="J293" s="37"/>
      <c r="K293" s="55"/>
      <c r="L293" s="55"/>
      <c r="M293" s="55"/>
      <c r="O293" s="37"/>
      <c r="R293" s="55"/>
      <c r="T293" s="37"/>
      <c r="W293" s="55"/>
      <c r="Y293" s="37"/>
      <c r="AB293" s="55"/>
      <c r="AD293" s="37"/>
      <c r="AG293" s="55"/>
      <c r="AI293" s="37"/>
      <c r="AL293" s="55"/>
    </row>
    <row r="294" spans="1:38" ht="12.75" customHeight="1">
      <c r="A294" s="221"/>
      <c r="F294" s="55"/>
      <c r="G294" s="55"/>
      <c r="H294" s="55"/>
      <c r="I294" s="55"/>
      <c r="J294" s="37"/>
      <c r="K294" s="55"/>
      <c r="L294" s="55"/>
      <c r="M294" s="55"/>
      <c r="O294" s="37"/>
      <c r="R294" s="55"/>
    </row>
    <row r="295" spans="1:38" ht="12.75" customHeight="1">
      <c r="A295" s="51"/>
      <c r="F295" s="55"/>
      <c r="G295" s="55"/>
      <c r="H295" s="55"/>
      <c r="I295" s="55"/>
      <c r="J295" s="37"/>
      <c r="K295" s="55"/>
      <c r="L295" s="55"/>
      <c r="M295" s="55"/>
      <c r="O295" s="37"/>
      <c r="R295" s="55"/>
    </row>
    <row r="296" spans="1:38" ht="12.75" customHeight="1">
      <c r="F296" s="55"/>
      <c r="G296" s="55"/>
      <c r="H296" s="55"/>
      <c r="I296" s="55"/>
      <c r="J296" s="37"/>
      <c r="K296" s="55"/>
      <c r="L296" s="55"/>
      <c r="M296" s="55"/>
      <c r="O296" s="37"/>
      <c r="R296" s="55"/>
    </row>
    <row r="297" spans="1:38" ht="12.75" customHeight="1">
      <c r="F297" s="55"/>
      <c r="G297" s="55"/>
      <c r="H297" s="55"/>
      <c r="I297" s="55"/>
      <c r="J297" s="37"/>
      <c r="K297" s="55"/>
      <c r="L297" s="55"/>
      <c r="M297" s="55"/>
      <c r="O297" s="37"/>
      <c r="R297" s="55"/>
    </row>
    <row r="298" spans="1:38" ht="12.75" customHeight="1">
      <c r="F298" s="55"/>
      <c r="G298" s="55"/>
      <c r="H298" s="55"/>
      <c r="I298" s="55"/>
      <c r="J298" s="37"/>
      <c r="K298" s="55"/>
      <c r="L298" s="55"/>
      <c r="M298" s="55"/>
      <c r="O298" s="37"/>
      <c r="R298" s="55"/>
    </row>
    <row r="299" spans="1:38" ht="12.75" customHeight="1">
      <c r="F299" s="55"/>
      <c r="G299" s="55"/>
      <c r="H299" s="55"/>
      <c r="I299" s="55"/>
      <c r="J299" s="37"/>
      <c r="K299" s="55"/>
      <c r="L299" s="55"/>
      <c r="M299" s="55"/>
      <c r="O299" s="37"/>
      <c r="R299" s="55"/>
    </row>
    <row r="300" spans="1:38" ht="12.75" customHeight="1">
      <c r="F300" s="55"/>
      <c r="G300" s="55"/>
      <c r="H300" s="55"/>
      <c r="I300" s="55"/>
      <c r="J300" s="37"/>
      <c r="K300" s="55"/>
      <c r="L300" s="55"/>
      <c r="M300" s="55"/>
      <c r="O300" s="37"/>
      <c r="R300" s="55"/>
    </row>
    <row r="301" spans="1:38" ht="12.75" customHeight="1">
      <c r="F301" s="55"/>
      <c r="G301" s="55"/>
      <c r="H301" s="55"/>
      <c r="I301" s="55"/>
      <c r="J301" s="37"/>
      <c r="K301" s="55"/>
      <c r="L301" s="55"/>
      <c r="M301" s="55"/>
      <c r="O301" s="37"/>
      <c r="R301" s="55"/>
    </row>
    <row r="302" spans="1:38" ht="12.75" customHeight="1">
      <c r="F302" s="55"/>
      <c r="G302" s="55"/>
      <c r="H302" s="55"/>
      <c r="I302" s="55"/>
      <c r="J302" s="37"/>
      <c r="K302" s="55"/>
      <c r="L302" s="55"/>
      <c r="M302" s="55"/>
      <c r="O302" s="37"/>
      <c r="R302" s="55"/>
    </row>
    <row r="303" spans="1:38" ht="12.75" customHeight="1">
      <c r="F303" s="55"/>
      <c r="G303" s="55"/>
      <c r="H303" s="55"/>
      <c r="I303" s="55"/>
      <c r="J303" s="37"/>
      <c r="K303" s="55"/>
      <c r="L303" s="55"/>
      <c r="M303" s="55"/>
      <c r="O303" s="37"/>
      <c r="R303" s="55"/>
    </row>
    <row r="304" spans="1:38" ht="12.75" customHeight="1">
      <c r="F304" s="55"/>
      <c r="G304" s="55"/>
      <c r="H304" s="55"/>
      <c r="I304" s="55"/>
      <c r="J304" s="37"/>
      <c r="K304" s="55"/>
      <c r="L304" s="55"/>
      <c r="M304" s="55"/>
      <c r="O304" s="37"/>
      <c r="R304" s="55"/>
    </row>
    <row r="305" spans="6:18" ht="12.75" customHeight="1">
      <c r="F305" s="55"/>
      <c r="G305" s="55"/>
      <c r="H305" s="55"/>
      <c r="I305" s="55"/>
      <c r="J305" s="37"/>
      <c r="K305" s="55"/>
      <c r="L305" s="55"/>
      <c r="M305" s="55"/>
      <c r="O305" s="37"/>
      <c r="R305" s="55"/>
    </row>
    <row r="306" spans="6:18" ht="12.75" customHeight="1">
      <c r="F306" s="55"/>
      <c r="G306" s="55"/>
      <c r="H306" s="55"/>
      <c r="I306" s="55"/>
      <c r="J306" s="37"/>
      <c r="K306" s="55"/>
      <c r="L306" s="55"/>
      <c r="M306" s="55"/>
      <c r="O306" s="37"/>
      <c r="R306" s="55"/>
    </row>
    <row r="307" spans="6:18" ht="12.75" customHeight="1">
      <c r="F307" s="55"/>
      <c r="G307" s="55"/>
      <c r="H307" s="55"/>
      <c r="I307" s="55"/>
      <c r="J307" s="37"/>
      <c r="K307" s="55"/>
      <c r="L307" s="55"/>
      <c r="M307" s="55"/>
      <c r="O307" s="37"/>
      <c r="R307" s="55"/>
    </row>
    <row r="308" spans="6:18" ht="12.75" customHeight="1">
      <c r="F308" s="55"/>
      <c r="G308" s="55"/>
      <c r="H308" s="55"/>
      <c r="I308" s="55"/>
      <c r="J308" s="37"/>
      <c r="K308" s="55"/>
      <c r="L308" s="55"/>
      <c r="M308" s="55"/>
      <c r="O308" s="37"/>
      <c r="R308" s="55"/>
    </row>
    <row r="309" spans="6:18" ht="12.75" customHeight="1">
      <c r="F309" s="55"/>
      <c r="G309" s="55"/>
      <c r="H309" s="55"/>
      <c r="I309" s="55"/>
      <c r="J309" s="37"/>
      <c r="K309" s="55"/>
      <c r="L309" s="55"/>
      <c r="M309" s="55"/>
      <c r="O309" s="37"/>
      <c r="R309" s="55"/>
    </row>
    <row r="310" spans="6:18" ht="12.75" customHeight="1">
      <c r="F310" s="55"/>
      <c r="G310" s="55"/>
      <c r="H310" s="55"/>
      <c r="I310" s="55"/>
      <c r="J310" s="37"/>
      <c r="K310" s="55"/>
      <c r="L310" s="55"/>
      <c r="M310" s="55"/>
      <c r="O310" s="37"/>
      <c r="R310" s="55"/>
    </row>
    <row r="311" spans="6:18" ht="12.75" customHeight="1">
      <c r="F311" s="55"/>
      <c r="G311" s="55"/>
      <c r="H311" s="55"/>
      <c r="I311" s="55"/>
      <c r="J311" s="37"/>
      <c r="K311" s="55"/>
      <c r="L311" s="55"/>
      <c r="M311" s="55"/>
      <c r="O311" s="37"/>
      <c r="R311" s="55"/>
    </row>
    <row r="312" spans="6:18" ht="12.75" customHeight="1">
      <c r="F312" s="55"/>
      <c r="G312" s="55"/>
      <c r="H312" s="55"/>
      <c r="I312" s="55"/>
      <c r="J312" s="37"/>
      <c r="K312" s="55"/>
      <c r="L312" s="55"/>
      <c r="M312" s="55"/>
      <c r="O312" s="37"/>
      <c r="R312" s="55"/>
    </row>
    <row r="313" spans="6:18" ht="12.75" customHeight="1">
      <c r="F313" s="55"/>
      <c r="G313" s="55"/>
      <c r="H313" s="55"/>
      <c r="I313" s="55"/>
      <c r="J313" s="37"/>
      <c r="K313" s="55"/>
      <c r="L313" s="55"/>
      <c r="M313" s="55"/>
      <c r="O313" s="37"/>
      <c r="R313" s="55"/>
    </row>
    <row r="314" spans="6:18" ht="12.75" customHeight="1">
      <c r="F314" s="55"/>
      <c r="G314" s="55"/>
      <c r="H314" s="55"/>
      <c r="I314" s="55"/>
      <c r="J314" s="37"/>
      <c r="K314" s="55"/>
      <c r="L314" s="55"/>
      <c r="M314" s="55"/>
      <c r="O314" s="37"/>
      <c r="R314" s="55"/>
    </row>
    <row r="315" spans="6:18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R315" s="55"/>
    </row>
    <row r="316" spans="6:18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R316" s="55"/>
    </row>
    <row r="317" spans="6:18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R317" s="55"/>
    </row>
    <row r="318" spans="6:18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R318" s="55"/>
    </row>
    <row r="319" spans="6:18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R319" s="55"/>
    </row>
    <row r="320" spans="6:18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R320" s="55"/>
    </row>
    <row r="321" spans="6:18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R321" s="55"/>
    </row>
    <row r="322" spans="6:18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R322" s="55"/>
    </row>
    <row r="323" spans="6:18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R323" s="55"/>
    </row>
    <row r="324" spans="6:18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R324" s="55"/>
    </row>
    <row r="325" spans="6:18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R325" s="55"/>
    </row>
    <row r="326" spans="6:18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R326" s="55"/>
    </row>
    <row r="327" spans="6:18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R327" s="55"/>
    </row>
    <row r="328" spans="6:18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R328" s="55"/>
    </row>
    <row r="329" spans="6:18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R329" s="55"/>
    </row>
    <row r="330" spans="6:18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R330" s="55"/>
    </row>
    <row r="331" spans="6:18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R331" s="55"/>
    </row>
    <row r="332" spans="6:18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R332" s="55"/>
    </row>
    <row r="333" spans="6:18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R333" s="55"/>
    </row>
    <row r="334" spans="6:18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R334" s="55"/>
    </row>
    <row r="335" spans="6:18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R335" s="55"/>
    </row>
    <row r="336" spans="6:18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R336" s="55"/>
    </row>
    <row r="337" spans="6:18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R337" s="55"/>
    </row>
    <row r="338" spans="6:18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R338" s="55"/>
    </row>
    <row r="339" spans="6:18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R339" s="55"/>
    </row>
    <row r="340" spans="6:18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R340" s="55"/>
    </row>
    <row r="341" spans="6:18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R341" s="55"/>
    </row>
    <row r="342" spans="6:18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R342" s="55"/>
    </row>
    <row r="343" spans="6:18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R343" s="55"/>
    </row>
    <row r="344" spans="6:18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R344" s="55"/>
    </row>
    <row r="345" spans="6:18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R345" s="55"/>
    </row>
    <row r="346" spans="6:18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R346" s="55"/>
    </row>
    <row r="347" spans="6:18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R347" s="55"/>
    </row>
    <row r="348" spans="6:18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R348" s="55"/>
    </row>
    <row r="349" spans="6:18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R349" s="55"/>
    </row>
    <row r="350" spans="6:18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R350" s="55"/>
    </row>
    <row r="351" spans="6:18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R351" s="55"/>
    </row>
    <row r="352" spans="6:18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R352" s="55"/>
    </row>
    <row r="353" spans="6:18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R353" s="55"/>
    </row>
    <row r="354" spans="6:18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R354" s="55"/>
    </row>
    <row r="355" spans="6:18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R355" s="55"/>
    </row>
    <row r="356" spans="6:18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R356" s="55"/>
    </row>
    <row r="357" spans="6:18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R357" s="55"/>
    </row>
    <row r="358" spans="6:18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R358" s="55"/>
    </row>
    <row r="359" spans="6:18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R359" s="55"/>
    </row>
    <row r="360" spans="6:18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R360" s="55"/>
    </row>
    <row r="361" spans="6:18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R361" s="55"/>
    </row>
    <row r="362" spans="6:18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R362" s="55"/>
    </row>
    <row r="363" spans="6:18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R363" s="55"/>
    </row>
    <row r="364" spans="6:18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R364" s="55"/>
    </row>
    <row r="365" spans="6:18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R365" s="55"/>
    </row>
    <row r="366" spans="6:18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R366" s="55"/>
    </row>
    <row r="367" spans="6:18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R367" s="55"/>
    </row>
    <row r="368" spans="6:18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R368" s="55"/>
    </row>
    <row r="369" spans="6:18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R369" s="55"/>
    </row>
    <row r="370" spans="6:18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R370" s="55"/>
    </row>
    <row r="371" spans="6:18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R371" s="55"/>
    </row>
    <row r="372" spans="6:18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R372" s="55"/>
    </row>
    <row r="373" spans="6:18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R373" s="55"/>
    </row>
    <row r="374" spans="6:18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R374" s="55"/>
    </row>
    <row r="375" spans="6:18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R375" s="55"/>
    </row>
    <row r="376" spans="6:18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R376" s="55"/>
    </row>
    <row r="377" spans="6:18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R377" s="55"/>
    </row>
    <row r="378" spans="6:18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R378" s="55"/>
    </row>
    <row r="379" spans="6:18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R379" s="55"/>
    </row>
    <row r="380" spans="6:18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R380" s="55"/>
    </row>
    <row r="381" spans="6:18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R381" s="55"/>
    </row>
    <row r="382" spans="6:18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R382" s="55"/>
    </row>
    <row r="383" spans="6:18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R383" s="55"/>
    </row>
    <row r="384" spans="6:18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R384" s="55"/>
    </row>
    <row r="385" spans="6:18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R385" s="55"/>
    </row>
    <row r="386" spans="6:18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R386" s="55"/>
    </row>
    <row r="387" spans="6:18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R387" s="55"/>
    </row>
    <row r="388" spans="6:18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R388" s="55"/>
    </row>
    <row r="389" spans="6:18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R389" s="55"/>
    </row>
    <row r="390" spans="6:18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R390" s="55"/>
    </row>
    <row r="391" spans="6:18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R391" s="55"/>
    </row>
    <row r="392" spans="6:18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R392" s="55"/>
    </row>
    <row r="393" spans="6:18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R393" s="55"/>
    </row>
    <row r="394" spans="6:18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R394" s="55"/>
    </row>
    <row r="395" spans="6:18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R395" s="55"/>
    </row>
    <row r="396" spans="6:18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R396" s="55"/>
    </row>
    <row r="397" spans="6:18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R397" s="55"/>
    </row>
    <row r="398" spans="6:18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R398" s="55"/>
    </row>
    <row r="399" spans="6:18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R399" s="55"/>
    </row>
    <row r="400" spans="6:18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R400" s="55"/>
    </row>
    <row r="401" spans="6:18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R401" s="55"/>
    </row>
    <row r="402" spans="6:18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R402" s="55"/>
    </row>
    <row r="403" spans="6:18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R403" s="55"/>
    </row>
    <row r="404" spans="6:18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R404" s="55"/>
    </row>
    <row r="405" spans="6:18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R405" s="55"/>
    </row>
    <row r="406" spans="6:18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R406" s="55"/>
    </row>
    <row r="407" spans="6:18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R407" s="55"/>
    </row>
    <row r="408" spans="6:18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R408" s="55"/>
    </row>
    <row r="409" spans="6:18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R409" s="55"/>
    </row>
    <row r="410" spans="6:18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R410" s="55"/>
    </row>
    <row r="411" spans="6:18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R411" s="55"/>
    </row>
    <row r="412" spans="6:18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R412" s="55"/>
    </row>
    <row r="413" spans="6:18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R413" s="55"/>
    </row>
    <row r="414" spans="6:18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R414" s="55"/>
    </row>
    <row r="415" spans="6:18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R415" s="55"/>
    </row>
    <row r="416" spans="6:18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R416" s="55"/>
    </row>
    <row r="417" spans="6:18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R417" s="55"/>
    </row>
    <row r="418" spans="6:18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R418" s="55"/>
    </row>
    <row r="419" spans="6:18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R419" s="55"/>
    </row>
    <row r="420" spans="6:18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R420" s="55"/>
    </row>
    <row r="421" spans="6:18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R421" s="55"/>
    </row>
    <row r="422" spans="6:18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R422" s="55"/>
    </row>
    <row r="423" spans="6:18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R423" s="55"/>
    </row>
    <row r="424" spans="6:18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R424" s="55"/>
    </row>
    <row r="425" spans="6:18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R425" s="55"/>
    </row>
    <row r="426" spans="6:18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R426" s="55"/>
    </row>
    <row r="427" spans="6:18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R427" s="55"/>
    </row>
    <row r="428" spans="6:18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R428" s="55"/>
    </row>
    <row r="429" spans="6:18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R429" s="55"/>
    </row>
    <row r="430" spans="6:18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R430" s="55"/>
    </row>
    <row r="431" spans="6:18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R431" s="55"/>
    </row>
    <row r="432" spans="6:18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R432" s="55"/>
    </row>
    <row r="433" spans="6:18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R433" s="55"/>
    </row>
    <row r="434" spans="6:18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R434" s="55"/>
    </row>
    <row r="435" spans="6:18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R435" s="55"/>
    </row>
    <row r="436" spans="6:18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R436" s="55"/>
    </row>
    <row r="437" spans="6:18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R437" s="55"/>
    </row>
    <row r="438" spans="6:18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R438" s="55"/>
    </row>
    <row r="439" spans="6:18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R439" s="55"/>
    </row>
    <row r="440" spans="6:18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R440" s="55"/>
    </row>
    <row r="441" spans="6:18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R441" s="55"/>
    </row>
    <row r="442" spans="6:18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R442" s="55"/>
    </row>
    <row r="443" spans="6:18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R443" s="55"/>
    </row>
    <row r="444" spans="6:18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R444" s="55"/>
    </row>
    <row r="445" spans="6:18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R445" s="55"/>
    </row>
    <row r="446" spans="6:18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R446" s="55"/>
    </row>
    <row r="447" spans="6:18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R447" s="55"/>
    </row>
    <row r="448" spans="6:18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R448" s="55"/>
    </row>
    <row r="449" spans="6:18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R449" s="55"/>
    </row>
    <row r="450" spans="6:18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R450" s="55"/>
    </row>
    <row r="451" spans="6:18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R451" s="55"/>
    </row>
    <row r="452" spans="6:18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R452" s="55"/>
    </row>
    <row r="453" spans="6:18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R453" s="55"/>
    </row>
    <row r="454" spans="6:18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R454" s="55"/>
    </row>
    <row r="455" spans="6:18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R455" s="55"/>
    </row>
    <row r="456" spans="6:18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R456" s="55"/>
    </row>
    <row r="457" spans="6:18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R457" s="55"/>
    </row>
    <row r="458" spans="6:18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R458" s="55"/>
    </row>
    <row r="459" spans="6:18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R459" s="55"/>
    </row>
    <row r="460" spans="6:18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R460" s="55"/>
    </row>
    <row r="461" spans="6:18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R461" s="55"/>
    </row>
    <row r="462" spans="6:18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R462" s="55"/>
    </row>
    <row r="463" spans="6:18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R463" s="55"/>
    </row>
    <row r="464" spans="6:18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R464" s="55"/>
    </row>
    <row r="465" spans="6:18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R465" s="55"/>
    </row>
    <row r="466" spans="6:18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R466" s="55"/>
    </row>
    <row r="467" spans="6:18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R467" s="55"/>
    </row>
    <row r="468" spans="6:18" ht="15" customHeight="1">
      <c r="F468" s="55"/>
      <c r="G468" s="55"/>
      <c r="H468" s="55"/>
      <c r="I468" s="55"/>
      <c r="J468" s="37"/>
      <c r="K468" s="55"/>
      <c r="L468" s="55"/>
      <c r="M468" s="55"/>
      <c r="O468" s="37"/>
      <c r="R468" s="55"/>
    </row>
  </sheetData>
  <autoFilter ref="R1:R291" xr:uid="{00000000-0009-0000-0000-000005000000}"/>
  <mergeCells count="54">
    <mergeCell ref="P73:P74"/>
    <mergeCell ref="M73:M74"/>
    <mergeCell ref="A73:A74"/>
    <mergeCell ref="B73:B74"/>
    <mergeCell ref="J73:J74"/>
    <mergeCell ref="O73:O74"/>
    <mergeCell ref="O68:O69"/>
    <mergeCell ref="P68:P69"/>
    <mergeCell ref="A71:A72"/>
    <mergeCell ref="B71:B72"/>
    <mergeCell ref="J71:J72"/>
    <mergeCell ref="M71:M72"/>
    <mergeCell ref="O71:O72"/>
    <mergeCell ref="P71:P72"/>
    <mergeCell ref="P64:P65"/>
    <mergeCell ref="M66:M67"/>
    <mergeCell ref="O66:O67"/>
    <mergeCell ref="P66:P67"/>
    <mergeCell ref="A68:A69"/>
    <mergeCell ref="B68:B69"/>
    <mergeCell ref="J68:J69"/>
    <mergeCell ref="M64:M65"/>
    <mergeCell ref="O64:O65"/>
    <mergeCell ref="J66:J67"/>
    <mergeCell ref="A66:A67"/>
    <mergeCell ref="B66:B67"/>
    <mergeCell ref="A64:A65"/>
    <mergeCell ref="B64:B65"/>
    <mergeCell ref="J64:J65"/>
    <mergeCell ref="M68:M69"/>
    <mergeCell ref="B60:B61"/>
    <mergeCell ref="J60:J61"/>
    <mergeCell ref="A56:A57"/>
    <mergeCell ref="B56:B57"/>
    <mergeCell ref="A58:A59"/>
    <mergeCell ref="B58:B59"/>
    <mergeCell ref="J56:J57"/>
    <mergeCell ref="J58:J59"/>
    <mergeCell ref="A62:A63"/>
    <mergeCell ref="B62:B63"/>
    <mergeCell ref="J62:J63"/>
    <mergeCell ref="P56:P57"/>
    <mergeCell ref="P58:P59"/>
    <mergeCell ref="P60:P61"/>
    <mergeCell ref="P62:P63"/>
    <mergeCell ref="M56:M57"/>
    <mergeCell ref="M58:M59"/>
    <mergeCell ref="M60:M61"/>
    <mergeCell ref="M62:M63"/>
    <mergeCell ref="O56:O57"/>
    <mergeCell ref="O58:O59"/>
    <mergeCell ref="O60:O61"/>
    <mergeCell ref="O62:O63"/>
    <mergeCell ref="A60:A61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58 K65:L70 K43" formula="1"/>
    <ignoredError sqref="F7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Mayur</cp:lastModifiedBy>
  <cp:lastPrinted>2023-07-25T18:59:36Z</cp:lastPrinted>
  <dcterms:created xsi:type="dcterms:W3CDTF">2015-06-08T02:34:00Z</dcterms:created>
  <dcterms:modified xsi:type="dcterms:W3CDTF">2023-10-10T17:59:56Z</dcterms:modified>
</cp:coreProperties>
</file>