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1" i="6"/>
  <c r="L271" s="1"/>
  <c r="K76"/>
  <c r="M76" s="1"/>
  <c r="K254" l="1"/>
  <c r="L254" s="1"/>
  <c r="L64"/>
  <c r="K64"/>
  <c r="L63"/>
  <c r="M63" s="1"/>
  <c r="K63"/>
  <c r="L61"/>
  <c r="K61"/>
  <c r="L59"/>
  <c r="K59"/>
  <c r="M64" l="1"/>
  <c r="M61"/>
  <c r="M59"/>
  <c r="L38"/>
  <c r="K38"/>
  <c r="L13"/>
  <c r="K13"/>
  <c r="M13" s="1"/>
  <c r="M36"/>
  <c r="L36"/>
  <c r="K36"/>
  <c r="L62"/>
  <c r="M62" s="1"/>
  <c r="K62"/>
  <c r="L37"/>
  <c r="K37"/>
  <c r="L33"/>
  <c r="K33"/>
  <c r="L58"/>
  <c r="K58"/>
  <c r="L57"/>
  <c r="K57"/>
  <c r="L55"/>
  <c r="K55"/>
  <c r="L53"/>
  <c r="K53"/>
  <c r="M58" l="1"/>
  <c r="M57"/>
  <c r="M33"/>
  <c r="M37"/>
  <c r="M38"/>
  <c r="M55"/>
  <c r="M53"/>
  <c r="L17" l="1"/>
  <c r="L56"/>
  <c r="K56"/>
  <c r="L52"/>
  <c r="K52"/>
  <c r="L32"/>
  <c r="K32"/>
  <c r="L35"/>
  <c r="K35"/>
  <c r="L34"/>
  <c r="K34"/>
  <c r="L15"/>
  <c r="K15"/>
  <c r="L54"/>
  <c r="K54"/>
  <c r="L51"/>
  <c r="K51"/>
  <c r="L50"/>
  <c r="K50"/>
  <c r="M34" l="1"/>
  <c r="M56"/>
  <c r="M15"/>
  <c r="M35"/>
  <c r="M52"/>
  <c r="M50"/>
  <c r="M32"/>
  <c r="M54"/>
  <c r="M51"/>
  <c r="K268" l="1"/>
  <c r="L268" s="1"/>
  <c r="K17"/>
  <c r="M17" l="1"/>
  <c r="L16"/>
  <c r="K16"/>
  <c r="M16" l="1"/>
  <c r="L11" l="1"/>
  <c r="K11"/>
  <c r="M11" l="1"/>
  <c r="K260" l="1"/>
  <c r="L260" s="1"/>
  <c r="K270" l="1"/>
  <c r="L270" s="1"/>
  <c r="H266" l="1"/>
  <c r="K266" l="1"/>
  <c r="L266" s="1"/>
  <c r="K255"/>
  <c r="L255" s="1"/>
  <c r="K245"/>
  <c r="L245" s="1"/>
  <c r="K261" l="1"/>
  <c r="L261" s="1"/>
  <c r="K262" l="1"/>
  <c r="L262" s="1"/>
  <c r="K259" l="1"/>
  <c r="L259" s="1"/>
  <c r="K238"/>
  <c r="L238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F234"/>
  <c r="K234" s="1"/>
  <c r="L234" s="1"/>
  <c r="K233"/>
  <c r="L233" s="1"/>
  <c r="K232"/>
  <c r="L232" s="1"/>
  <c r="K231"/>
  <c r="L231" s="1"/>
  <c r="K230"/>
  <c r="L230" s="1"/>
  <c r="K229"/>
  <c r="L229" s="1"/>
  <c r="F228"/>
  <c r="K228" s="1"/>
  <c r="L228" s="1"/>
  <c r="F227"/>
  <c r="K227" s="1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09"/>
  <c r="L209" s="1"/>
  <c r="K207"/>
  <c r="L207" s="1"/>
  <c r="K206"/>
  <c r="L206" s="1"/>
  <c r="F205"/>
  <c r="K205" s="1"/>
  <c r="L205" s="1"/>
  <c r="K204"/>
  <c r="L204" s="1"/>
  <c r="K201"/>
  <c r="L201" s="1"/>
  <c r="K200"/>
  <c r="L200" s="1"/>
  <c r="K199"/>
  <c r="L199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79"/>
  <c r="L179" s="1"/>
  <c r="K177"/>
  <c r="L177" s="1"/>
  <c r="K175"/>
  <c r="L175" s="1"/>
  <c r="K173"/>
  <c r="L173" s="1"/>
  <c r="K172"/>
  <c r="L172" s="1"/>
  <c r="K171"/>
  <c r="L171" s="1"/>
  <c r="K169"/>
  <c r="L169" s="1"/>
  <c r="K168"/>
  <c r="L168" s="1"/>
  <c r="K167"/>
  <c r="L167" s="1"/>
  <c r="K166"/>
  <c r="K165"/>
  <c r="L165" s="1"/>
  <c r="K164"/>
  <c r="L164" s="1"/>
  <c r="K162"/>
  <c r="L162" s="1"/>
  <c r="K161"/>
  <c r="L161" s="1"/>
  <c r="K160"/>
  <c r="L160" s="1"/>
  <c r="K159"/>
  <c r="L159" s="1"/>
  <c r="K158"/>
  <c r="L158" s="1"/>
  <c r="F157"/>
  <c r="K157" s="1"/>
  <c r="L157" s="1"/>
  <c r="H156"/>
  <c r="K156" s="1"/>
  <c r="L156" s="1"/>
  <c r="K153"/>
  <c r="L153" s="1"/>
  <c r="K152"/>
  <c r="L152" s="1"/>
  <c r="K151"/>
  <c r="L151" s="1"/>
  <c r="K150"/>
  <c r="L150" s="1"/>
  <c r="K149"/>
  <c r="L149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H122"/>
  <c r="K122" s="1"/>
  <c r="L122" s="1"/>
  <c r="F121"/>
  <c r="K121" s="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M7"/>
  <c r="D7" i="5"/>
  <c r="K6" i="4"/>
  <c r="K6" i="3"/>
  <c r="L6" i="2"/>
</calcChain>
</file>

<file path=xl/sharedStrings.xml><?xml version="1.0" encoding="utf-8"?>
<sst xmlns="http://schemas.openxmlformats.org/spreadsheetml/2006/main" count="3120" uniqueCount="1176">
  <si>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</si>
  <si>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</si>
  <si>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</si>
  <si>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</si>
  <si>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</si>
  <si>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</si>
  <si>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</si>
  <si>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</si>
  <si>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</si>
  <si>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</si>
  <si>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</si>
  <si>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</si>
  <si>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</si>
  <si>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</si>
  <si>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</si>
  <si>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</si>
  <si>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</si>
  <si>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</si>
  <si>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</si>
  <si>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</si>
  <si>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</si>
  <si>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</si>
  <si>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</si>
  <si>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</si>
  <si>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</si>
  <si>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</si>
  <si>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</si>
  <si>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</si>
  <si>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</si>
  <si>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</si>
  <si>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</si>
  <si>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</si>
  <si>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</si>
  <si>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</si>
  <si>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</si>
  <si>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</si>
  <si>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</si>
  <si>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</si>
  <si>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</si>
  <si>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</si>
  <si>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</si>
  <si>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</si>
  <si>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</si>
  <si>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</si>
  <si>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</si>
  <si>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</si>
  <si>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</si>
  <si>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</si>
  <si>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</si>
  <si>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</si>
  <si>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</si>
  <si>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</si>
  <si>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</si>
  <si>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</si>
  <si>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</si>
  <si>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</si>
  <si>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</si>
  <si>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</si>
  <si>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</si>
  <si>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</si>
  <si>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</si>
  <si>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</si>
  <si>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</si>
  <si>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</si>
  <si>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</si>
  <si>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</si>
  <si>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</si>
  <si>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</si>
  <si>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</si>
  <si>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</si>
  <si>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</si>
  <si>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</si>
  <si>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</si>
  <si>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</si>
  <si>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</si>
  <si>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</si>
  <si>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</si>
  <si>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</si>
  <si>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</si>
  <si>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</si>
  <si>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</si>
  <si>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</si>
  <si>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</si>
  <si>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</si>
  <si>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</si>
  <si>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</si>
  <si>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</si>
  <si>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</si>
  <si>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</si>
  <si>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</si>
  <si>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</si>
  <si>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</si>
  <si>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</si>
  <si>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</si>
  <si>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</si>
  <si>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</si>
  <si>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</si>
  <si>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</si>
  <si>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</si>
  <si>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</si>
  <si>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</si>
  <si>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</si>
  <si>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</si>
  <si>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</si>
  <si>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</si>
  <si>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</si>
  <si>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</si>
  <si>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</si>
  <si>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</si>
  <si>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</si>
  <si>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</si>
  <si>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</si>
  <si>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</si>
  <si>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</si>
  <si>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</si>
  <si>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</si>
  <si>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</si>
  <si>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</si>
  <si>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</si>
  <si>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</si>
  <si>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</si>
  <si>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</si>
  <si>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</si>
  <si>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</si>
  <si>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</si>
  <si>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</si>
  <si>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</si>
  <si>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</si>
  <si>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</si>
  <si>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</si>
  <si>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</si>
  <si>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</si>
  <si>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</si>
  <si>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</si>
  <si>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</si>
  <si>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</si>
  <si>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</si>
  <si>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</si>
  <si>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</si>
  <si>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</si>
  <si>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</si>
  <si>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</si>
  <si>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</si>
  <si>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</si>
  <si>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</si>
  <si>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</si>
  <si>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</si>
  <si>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</si>
  <si>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</si>
  <si>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</si>
  <si>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</si>
  <si>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</si>
  <si>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</si>
  <si>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</si>
  <si>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</si>
  <si>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</si>
  <si>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</si>
  <si>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</si>
  <si>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</si>
  <si>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</si>
  <si>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</si>
  <si>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</si>
  <si>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</si>
  <si>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</si>
  <si>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</si>
  <si>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</si>
  <si>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</si>
  <si>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</si>
  <si>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</si>
  <si>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</si>
  <si>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</si>
  <si>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</si>
  <si>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</si>
  <si>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</si>
  <si>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</si>
  <si>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</si>
  <si>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</si>
  <si>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</si>
  <si>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</si>
  <si>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</si>
  <si>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</si>
  <si>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</si>
  <si>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</si>
  <si>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</si>
  <si>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</si>
  <si>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</si>
  <si>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</si>
  <si>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</si>
  <si>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</si>
  <si>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</si>
  <si>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</si>
  <si>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</si>
  <si>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</si>
  <si>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</si>
  <si>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</si>
  <si>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</si>
  <si>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</si>
  <si>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</si>
  <si>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</si>
  <si>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</si>
  <si>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</si>
  <si>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</si>
  <si>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</si>
  <si>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</si>
  <si>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</si>
  <si>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</si>
  <si>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</si>
  <si>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</si>
  <si>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</si>
  <si>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</si>
  <si>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</si>
  <si>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</si>
  <si>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</si>
  <si>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</si>
  <si>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</si>
  <si>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</si>
  <si>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</si>
  <si>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</si>
  <si>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</si>
  <si>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</si>
  <si>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</si>
  <si>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</si>
  <si>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</si>
  <si>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</si>
  <si>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</si>
  <si>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</si>
  <si>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</si>
  <si>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</si>
  <si>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</si>
  <si>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</si>
  <si>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</si>
  <si>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</si>
  <si>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</si>
  <si>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</si>
  <si>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</si>
  <si>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</si>
  <si>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</si>
  <si>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</si>
  <si>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</si>
  <si>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</si>
  <si>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</si>
  <si>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</si>
  <si>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</si>
  <si>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</si>
  <si>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</si>
  <si>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</si>
  <si>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</si>
  <si>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</si>
  <si>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</si>
  <si>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</si>
  <si>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</si>
  <si>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</si>
  <si>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</si>
  <si>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</si>
  <si>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</si>
  <si>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</si>
  <si>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</si>
  <si>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</si>
  <si>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</si>
  <si>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</si>
  <si>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</si>
  <si>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</si>
  <si>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</si>
  <si>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</si>
  <si>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</si>
  <si>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</si>
  <si>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</si>
  <si>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</si>
  <si>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</si>
  <si>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</si>
  <si>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</si>
  <si>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</si>
  <si>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</si>
  <si>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</si>
  <si>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</si>
  <si>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</si>
  <si>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</si>
  <si>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</si>
  <si>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</si>
  <si>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</si>
  <si>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</si>
  <si>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</si>
  <si>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</si>
  <si>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</si>
  <si>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</si>
  <si>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</si>
  <si>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</si>
  <si>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</si>
  <si>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</si>
  <si>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</si>
  <si>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</si>
  <si>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</si>
  <si>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</si>
  <si>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</si>
  <si>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</si>
  <si>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</si>
  <si>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</si>
  <si>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</si>
  <si>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</si>
  <si>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</si>
  <si>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</si>
  <si>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</si>
  <si>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</si>
  <si>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</si>
  <si>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</si>
  <si>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</si>
  <si>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</si>
  <si>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</si>
  <si>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</si>
  <si>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</si>
  <si>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</si>
  <si>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</si>
  <si>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</si>
  <si>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</si>
  <si>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</si>
  <si>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</si>
  <si>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</si>
  <si>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</si>
  <si>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</si>
  <si>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</si>
  <si>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</si>
  <si>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</si>
  <si>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</si>
  <si>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</si>
  <si>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</si>
  <si>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</si>
  <si>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</si>
  <si>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</si>
  <si>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</si>
  <si>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</si>
  <si>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</si>
  <si>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</si>
  <si>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</si>
  <si>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</si>
  <si>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</si>
  <si>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</si>
  <si>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</si>
  <si>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</si>
  <si>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</si>
  <si>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</si>
  <si>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</si>
  <si>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</si>
  <si>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</si>
  <si>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</si>
  <si>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</si>
  <si>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</si>
  <si>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</si>
  <si>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</si>
  <si>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</si>
  <si>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</si>
  <si>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</si>
  <si>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</si>
  <si>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</si>
  <si>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</si>
  <si>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</si>
  <si>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</si>
  <si>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</si>
  <si>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</si>
  <si>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</si>
  <si>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</si>
  <si>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</si>
  <si>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</si>
  <si>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</si>
  <si>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</si>
  <si>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</si>
  <si>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</si>
  <si>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</si>
  <si>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</si>
  <si>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</si>
  <si>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</si>
  <si>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</si>
  <si>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</si>
  <si>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</si>
  <si>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</si>
  <si>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</si>
  <si>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</si>
  <si>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</si>
  <si>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</si>
  <si>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</si>
  <si>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</si>
  <si>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</si>
  <si>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</si>
  <si>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</si>
  <si>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</si>
  <si>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</si>
  <si>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</si>
  <si>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</si>
  <si>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</si>
  <si>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</si>
  <si>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</si>
  <si>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</si>
  <si>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</si>
  <si>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</si>
  <si>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</si>
  <si>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</si>
  <si>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</si>
  <si>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</si>
  <si>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</si>
  <si>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</si>
  <si>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</si>
  <si>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</si>
  <si>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</si>
  <si>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</si>
  <si>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</si>
  <si>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</si>
  <si>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</si>
  <si>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</si>
  <si>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</si>
  <si>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</si>
  <si>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</si>
  <si>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</si>
  <si>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</si>
  <si>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</si>
  <si>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</si>
  <si>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</si>
  <si>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</si>
  <si>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</si>
  <si>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</si>
  <si>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</si>
  <si>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</si>
  <si>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</si>
  <si>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</si>
  <si>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</si>
  <si>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</si>
  <si>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</si>
  <si>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</si>
  <si>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</si>
  <si>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</si>
  <si>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</si>
  <si>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</si>
  <si>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</si>
  <si>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</si>
  <si>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</si>
  <si>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</si>
  <si>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</si>
  <si>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</si>
  <si>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</si>
  <si>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</si>
  <si>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</si>
  <si>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</si>
  <si>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</si>
  <si>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</si>
  <si>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</si>
  <si>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</si>
  <si>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</si>
  <si>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</si>
  <si>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</si>
  <si>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</si>
  <si>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</si>
  <si>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</si>
  <si>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</si>
  <si>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</si>
  <si>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</si>
  <si>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</si>
  <si>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</si>
  <si>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</si>
  <si>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</si>
  <si>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</si>
  <si>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</si>
  <si>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</si>
  <si>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</si>
  <si>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</si>
  <si>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</si>
  <si>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</si>
  <si>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</si>
  <si>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</si>
  <si>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</si>
  <si>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</si>
  <si>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</si>
  <si>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</si>
  <si>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</si>
  <si>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</si>
  <si>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</si>
  <si>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</si>
  <si>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</si>
  <si>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</si>
  <si>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</si>
  <si>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</si>
  <si>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</si>
  <si>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</si>
  <si>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</si>
  <si>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</si>
  <si>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</si>
  <si>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</si>
  <si>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</si>
  <si>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</si>
  <si>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</si>
  <si>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</si>
  <si>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</si>
  <si>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</si>
  <si>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</si>
  <si>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</si>
  <si>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</si>
  <si>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</si>
  <si>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</si>
  <si>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</si>
  <si>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</si>
  <si>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</si>
  <si>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</si>
  <si>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</si>
  <si>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</si>
  <si>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</si>
  <si>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</si>
  <si>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</si>
  <si>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</si>
  <si>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</si>
  <si>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</si>
  <si>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</si>
  <si>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</si>
  <si>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</si>
  <si>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</si>
  <si>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</si>
  <si>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</si>
  <si>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</si>
  <si>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</si>
  <si>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</si>
  <si>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</si>
  <si>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</si>
  <si>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</si>
  <si>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</si>
  <si>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</si>
  <si>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</si>
  <si>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</si>
  <si>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</si>
  <si>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</si>
  <si>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</si>
  <si>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</si>
  <si>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</si>
  <si>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</si>
  <si>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</si>
  <si>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</si>
  <si>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</si>
  <si>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</si>
  <si>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</si>
  <si>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</si>
  <si>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</si>
  <si>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</si>
  <si>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</si>
  <si>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</si>
  <si>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</si>
  <si>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</si>
  <si>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</si>
  <si>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</si>
  <si>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</si>
  <si>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</si>
  <si>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</si>
  <si>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</si>
  <si>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</si>
  <si>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</si>
  <si>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</si>
  <si>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</si>
  <si>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</si>
  <si>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</si>
  <si>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</si>
  <si>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</si>
  <si>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</si>
  <si>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</si>
  <si>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</si>
  <si>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</si>
  <si>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</si>
  <si>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</si>
  <si>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</si>
  <si>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</si>
  <si>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</si>
  <si>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</si>
  <si>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</si>
  <si>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</si>
  <si>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</si>
  <si>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</si>
  <si>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</si>
  <si>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</si>
  <si>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</si>
  <si>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</si>
  <si>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</si>
  <si>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</si>
  <si>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</si>
  <si>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</si>
  <si>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</si>
  <si>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</si>
  <si>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</si>
  <si>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</si>
  <si>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</si>
  <si>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</si>
  <si>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</si>
  <si>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</si>
  <si>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</si>
  <si>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</si>
  <si>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</si>
  <si>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</si>
  <si>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</si>
  <si>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</si>
  <si>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</si>
  <si>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</si>
  <si>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</si>
  <si>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</si>
  <si>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</si>
  <si>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</si>
  <si>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</si>
  <si>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</si>
  <si>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</si>
  <si>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</si>
  <si>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</si>
  <si>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</si>
  <si>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</si>
  <si>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</si>
  <si>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</si>
  <si>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</si>
  <si>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</si>
  <si>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</si>
  <si>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</si>
  <si>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</si>
  <si>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</si>
  <si>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</si>
  <si>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</si>
  <si>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</si>
  <si>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</si>
  <si>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</si>
  <si>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</si>
  <si>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</si>
  <si>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</si>
  <si>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</si>
  <si>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</si>
  <si>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</si>
  <si>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</si>
  <si>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</si>
  <si>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</si>
  <si>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</si>
  <si>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</si>
  <si>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</si>
  <si>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</si>
  <si>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</si>
  <si>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</si>
  <si>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</si>
  <si>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</si>
  <si>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</si>
  <si>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</si>
  <si>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</si>
  <si>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</si>
  <si>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</si>
  <si>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</si>
  <si>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</si>
  <si>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</si>
  <si>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</si>
  <si>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</si>
  <si>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</si>
  <si>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</si>
  <si>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</si>
  <si>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</si>
  <si>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</si>
  <si>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</si>
  <si>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</si>
  <si>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</si>
  <si>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</si>
  <si>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</si>
  <si>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</si>
  <si>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</si>
  <si>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</si>
  <si>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</si>
  <si>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</si>
  <si>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</si>
  <si>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</si>
  <si>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</si>
  <si>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</si>
  <si>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</si>
  <si>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</si>
  <si>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</si>
  <si>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</si>
  <si>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</si>
  <si>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</si>
  <si>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</si>
  <si>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</si>
  <si>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</si>
  <si>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</si>
  <si>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</si>
  <si>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</si>
  <si>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</si>
  <si>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</si>
  <si>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</si>
  <si>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</si>
  <si>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</si>
  <si>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</si>
  <si>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</si>
  <si>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</si>
  <si>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</si>
  <si>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</si>
  <si>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</si>
  <si>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</si>
  <si>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</si>
  <si>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</si>
  <si>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</si>
  <si>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</si>
  <si>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</si>
  <si>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</si>
  <si>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</si>
  <si>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</si>
  <si>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</si>
  <si>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</si>
  <si>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</si>
  <si>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</si>
  <si>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</si>
  <si>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</si>
  <si>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</si>
  <si>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</si>
  <si>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</si>
  <si>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</si>
  <si>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</si>
  <si>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</si>
  <si>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</si>
  <si>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</si>
  <si>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</si>
  <si>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</si>
  <si>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</si>
  <si>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</si>
  <si>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</si>
  <si>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</si>
  <si>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</si>
  <si>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</si>
  <si>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</si>
  <si>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</si>
  <si>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</si>
  <si>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</si>
  <si>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</si>
  <si>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</si>
  <si>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</si>
  <si>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</si>
  <si>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</si>
  <si>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</si>
  <si>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</si>
  <si>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</si>
  <si>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</si>
  <si>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</si>
  <si>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</si>
  <si>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</si>
  <si>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</si>
  <si>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</si>
  <si>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</si>
  <si>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</si>
  <si>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</si>
  <si>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</si>
  <si>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</si>
  <si>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</si>
  <si>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</si>
  <si>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</si>
  <si>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</si>
  <si>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</si>
  <si>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</si>
  <si>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</si>
  <si>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</si>
  <si>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</si>
  <si>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</si>
  <si>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</si>
  <si>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</si>
  <si>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</si>
  <si>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</si>
  <si>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</si>
  <si>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</si>
  <si>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</si>
  <si>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</si>
  <si>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</si>
  <si>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</si>
  <si>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</si>
  <si>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</si>
  <si>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</si>
  <si>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</si>
  <si>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</si>
  <si>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</si>
  <si>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</si>
  <si>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</si>
  <si>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</si>
  <si>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</si>
  <si>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</si>
  <si>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</si>
  <si>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</si>
  <si>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</si>
  <si>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</si>
  <si>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</si>
  <si>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</si>
  <si>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</si>
  <si>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</si>
  <si>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</si>
  <si>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</si>
  <si>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</si>
  <si>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</si>
  <si>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</si>
  <si>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</si>
  <si>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</si>
  <si>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</si>
  <si>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</si>
  <si>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</si>
  <si>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</si>
  <si>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</si>
  <si>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</si>
  <si>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</si>
  <si>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</si>
  <si>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</si>
  <si>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</si>
  <si>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</si>
  <si>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</si>
  <si>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</si>
  <si>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</si>
  <si>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</si>
  <si>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</si>
  <si>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</si>
  <si>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</si>
  <si>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</si>
  <si>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</si>
  <si>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</si>
  <si>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</si>
  <si>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</si>
  <si>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</si>
  <si>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</si>
  <si>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</si>
  <si>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</si>
  <si>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</si>
  <si>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</si>
  <si>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</si>
  <si>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</si>
  <si>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</si>
  <si>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</si>
  <si>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</si>
  <si>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</si>
  <si>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</si>
  <si>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</si>
  <si>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</si>
  <si>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</si>
  <si>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</si>
  <si>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</si>
  <si>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</si>
  <si>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</si>
  <si>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</si>
  <si>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</si>
  <si>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</si>
  <si>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</si>
  <si>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</si>
  <si>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</si>
  <si>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</si>
  <si>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</si>
  <si>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</si>
  <si>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</si>
  <si>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</si>
  <si>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</si>
  <si>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</si>
  <si>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</si>
  <si>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</si>
  <si>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</si>
  <si>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</si>
  <si>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</si>
  <si>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</si>
  <si>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</si>
  <si>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</si>
  <si>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</si>
  <si>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</si>
  <si>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</si>
  <si>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</si>
  <si>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</si>
  <si>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</si>
  <si>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</si>
  <si>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</si>
  <si>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</si>
  <si>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</si>
  <si>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</si>
  <si>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</si>
  <si>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</si>
  <si>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</si>
  <si>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</si>
  <si>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</si>
  <si>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</si>
  <si>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</si>
  <si>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</si>
  <si>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</si>
  <si>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</si>
  <si>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</si>
  <si>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</si>
  <si>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</si>
  <si>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</si>
  <si>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</si>
  <si>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</si>
  <si>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</si>
  <si>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</si>
  <si>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</si>
  <si>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</si>
  <si>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SOFCOM</t>
  </si>
  <si>
    <t>VOLTAS OCT FUT</t>
  </si>
  <si>
    <t>GALACTICO</t>
  </si>
  <si>
    <t>GOYALASS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</si>
  <si>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</si>
  <si>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</si>
  <si>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</si>
  <si>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</si>
  <si>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</si>
  <si>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</si>
  <si>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</si>
  <si>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</si>
  <si>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</si>
  <si>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</si>
  <si>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</si>
  <si>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</si>
  <si>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</si>
  <si>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</si>
  <si>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RITURAHUL MEHTA</t>
  </si>
  <si>
    <t>PRAVEENA BHEEMIDI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</si>
  <si>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</si>
  <si>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</si>
  <si>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</si>
  <si>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</si>
  <si>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</si>
  <si>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</si>
  <si>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</si>
  <si>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</si>
  <si>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</si>
  <si>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</si>
  <si>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</si>
  <si>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</si>
  <si>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</si>
  <si>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YACOOBALI AIYUB MOHAMMED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</si>
  <si>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</si>
  <si>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</si>
  <si>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</si>
  <si>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</si>
  <si>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</si>
  <si>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</si>
  <si>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</si>
  <si>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</si>
  <si>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</si>
  <si>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</si>
  <si>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2388-2392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</si>
  <si>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</si>
  <si>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</si>
  <si>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</si>
  <si>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</si>
  <si>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</si>
  <si>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</si>
  <si>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</si>
  <si>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</si>
  <si>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</si>
  <si>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LESHAIND</t>
  </si>
  <si>
    <t>VISAGAR FINANCIAL SERVICES LIMITED</t>
  </si>
  <si>
    <t>VAL</t>
  </si>
  <si>
    <t>KAUSHIK MAHESH WAGHELA</t>
  </si>
  <si>
    <t>PREMJI BHURALAL GALA HUF</t>
  </si>
  <si>
    <t>XTX MARKETS LLP</t>
  </si>
  <si>
    <t>570-590</t>
  </si>
  <si>
    <t>2245-2255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</si>
  <si>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</si>
  <si>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</si>
  <si>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</si>
  <si>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</si>
  <si>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</si>
  <si>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</si>
  <si>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</si>
  <si>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</si>
  <si>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AARTECH</t>
  </si>
  <si>
    <t>CUBIFIN</t>
  </si>
  <si>
    <t>MRIDUL KRISHAN</t>
  </si>
  <si>
    <t>INFINITI INFRASTEEL LLP</t>
  </si>
  <si>
    <t>MANISH NITIN THAKUR</t>
  </si>
  <si>
    <t>VSL</t>
  </si>
  <si>
    <t>AMJUMBO</t>
  </si>
  <si>
    <t>A and M Jumbo Bags Ltd</t>
  </si>
  <si>
    <t>HBLPOWER</t>
  </si>
  <si>
    <t>HBL Power Systems Limited</t>
  </si>
  <si>
    <t>QE SECURITIES</t>
  </si>
  <si>
    <t>KANDARP</t>
  </si>
  <si>
    <t>Kandarp Dg Smart Bpo Ltd</t>
  </si>
  <si>
    <t>ANANT AGGARWAL</t>
  </si>
  <si>
    <t>TAPIFRUIT</t>
  </si>
  <si>
    <t>Tapi Fruit Processing Ltd</t>
  </si>
  <si>
    <t>BIJAL MUKESH SHAH HUF</t>
  </si>
  <si>
    <t>PURE BROKING PVT LTD</t>
  </si>
  <si>
    <t>VIVIANA</t>
  </si>
  <si>
    <t>Viviana Power Tech Ltd</t>
  </si>
  <si>
    <t>Loss of Rs.7</t>
  </si>
  <si>
    <t>Part profit of Rs.167.5/-</t>
  </si>
  <si>
    <t>Loss of Rs.35/-</t>
  </si>
  <si>
    <t>LUPIN OCT FUT</t>
  </si>
  <si>
    <t>740-750</t>
  </si>
  <si>
    <t>Profit of Rs.49/-</t>
  </si>
  <si>
    <t>2790-2795</t>
  </si>
  <si>
    <t>2850-2870</t>
  </si>
  <si>
    <t>SIEMENS OCT FUT</t>
  </si>
  <si>
    <t>2390-2395</t>
  </si>
  <si>
    <t>COLPAL OCT FUT</t>
  </si>
  <si>
    <t>1575-1580</t>
  </si>
  <si>
    <t>1620-1640</t>
  </si>
  <si>
    <t>INFY 1460 CE OCT</t>
  </si>
  <si>
    <t>TATACONSUM OCT 780 CE</t>
  </si>
  <si>
    <t>14-15</t>
  </si>
  <si>
    <t>20-23</t>
  </si>
  <si>
    <t>AMARAJABAT OCT 500 CE</t>
  </si>
  <si>
    <t>650-660</t>
  </si>
  <si>
    <t>700-720</t>
  </si>
  <si>
    <t>12.0-13.0</t>
  </si>
  <si>
    <t>18-22.0</t>
  </si>
  <si>
    <t>50-60</t>
  </si>
  <si>
    <t>Loss of Rs.11/-</t>
  </si>
  <si>
    <t>Loss of Rs.110/-</t>
  </si>
  <si>
    <t>Loss of Rs.14/-</t>
  </si>
  <si>
    <t>225-230</t>
  </si>
  <si>
    <t>ROLY YOGENDRA KAUSHIK</t>
  </si>
  <si>
    <t>MAYADEVI KRISHNAAWTAR KABRA</t>
  </si>
  <si>
    <t>SAROJDEVI SATYANARAYAN KABRA</t>
  </si>
  <si>
    <t>PHOENIX FAMILY TRUST</t>
  </si>
  <si>
    <t>MILLENNIAL FAMILY TRUST</t>
  </si>
  <si>
    <t>BARSHA TRADING PRIVATE LIMITED</t>
  </si>
  <si>
    <t>KANAK STEEL MILLS PVT LTD</t>
  </si>
  <si>
    <t>MANOJ CHATURVEDI</t>
  </si>
  <si>
    <t>SANTOSH KUMAR PANDEY</t>
  </si>
  <si>
    <t>NIKESH AGRO FARMS AND INFRASTRUCTURE PRIVATE LTD</t>
  </si>
  <si>
    <t>ASHTAMANGAL PROJECTS LIMITED</t>
  </si>
  <si>
    <t>ROMAN INDUSTRIES LLP</t>
  </si>
  <si>
    <t>JAYESH CHANDRAKANT SAVLA</t>
  </si>
  <si>
    <t>ANUBHAV</t>
  </si>
  <si>
    <t>BURS FINANCIAL ADVISORY SERVICES PRIVATE LIMITED</t>
  </si>
  <si>
    <t>PRANIR INVESTMENTS</t>
  </si>
  <si>
    <t>CARGOSOL</t>
  </si>
  <si>
    <t>VINEY EQUITY MARKET LLP</t>
  </si>
  <si>
    <t>NEZONE HERBALS PRIVATE LIMITED .</t>
  </si>
  <si>
    <t>VENKATASWAMYNAIDUNIMMAKAYALA</t>
  </si>
  <si>
    <t>VIVEK PARAKH</t>
  </si>
  <si>
    <t>CARGOTRANS</t>
  </si>
  <si>
    <t>SANJAY POPATLAL JAIN</t>
  </si>
  <si>
    <t>VENKATA NAGARAJU PADALA</t>
  </si>
  <si>
    <t>VIPUL PARAKH</t>
  </si>
  <si>
    <t>CNCRD</t>
  </si>
  <si>
    <t>VINOD H BIYANI</t>
  </si>
  <si>
    <t>VISHAL BIPINCHANDRA DOSHI</t>
  </si>
  <si>
    <t>BONANZA COMMODITY BROKERS PRIVATE LIMITED</t>
  </si>
  <si>
    <t>COLORCHIPS</t>
  </si>
  <si>
    <t>BHAVISHYA ECOMMERCE PRIVATE LIMITED</t>
  </si>
  <si>
    <t>CONTAINE</t>
  </si>
  <si>
    <t>JYOTINDRA CHHOTALAL JAIN</t>
  </si>
  <si>
    <t>DIVYA</t>
  </si>
  <si>
    <t>CPML</t>
  </si>
  <si>
    <t>BHAVIK KISHORBHAI DESAI</t>
  </si>
  <si>
    <t>CRANEINFRA</t>
  </si>
  <si>
    <t>AL ZIDAAN LIMITED</t>
  </si>
  <si>
    <t>EKANSH</t>
  </si>
  <si>
    <t>BINDI VINAY VORA</t>
  </si>
  <si>
    <t>ELLORATRAD</t>
  </si>
  <si>
    <t>AGRAWAL NIKUNJ</t>
  </si>
  <si>
    <t>VINABHEN ATULKUMAR SHAH</t>
  </si>
  <si>
    <t>AMITBHAI MADHUBHAI RABARI</t>
  </si>
  <si>
    <t>RAJESHBHAI VALAND</t>
  </si>
  <si>
    <t>EUREKAI</t>
  </si>
  <si>
    <t>BABUBHAI SOMABHAI RATHOD</t>
  </si>
  <si>
    <t>GOVIND SAINI</t>
  </si>
  <si>
    <t>UMESHWAR SECURITIES PRIVATE LIMITED</t>
  </si>
  <si>
    <t>RAJAT JITENDRA CHORADIA</t>
  </si>
  <si>
    <t>HITECHWIND</t>
  </si>
  <si>
    <t>KABIRRAMAGARWAL</t>
  </si>
  <si>
    <t>IISL</t>
  </si>
  <si>
    <t>SHARMA MUKUTBEHARI SANTOSH</t>
  </si>
  <si>
    <t>INA</t>
  </si>
  <si>
    <t>DHANYAKOTTAKATTIL</t>
  </si>
  <si>
    <t>NAVODAYENT</t>
  </si>
  <si>
    <t>NNM SECURITIES PVT LTD</t>
  </si>
  <si>
    <t>POLYLINK</t>
  </si>
  <si>
    <t>MONET SECURITIES PRIVATE LTD</t>
  </si>
  <si>
    <t>POOJA</t>
  </si>
  <si>
    <t>PRISMMEDI</t>
  </si>
  <si>
    <t>SKSE SECURITIES LIMITED CORP CM/TM PROP A/C</t>
  </si>
  <si>
    <t>REETECH</t>
  </si>
  <si>
    <t>SELVAMURTHY AKILANDESWARI</t>
  </si>
  <si>
    <t>VINCENT COMMERCIAL COMPANY LIMITED</t>
  </si>
  <si>
    <t>VICKY RAJESH JHAVERI</t>
  </si>
  <si>
    <t>JIGNESH AMRUTLAL THOBHANI</t>
  </si>
  <si>
    <t>RAM BALLABH KATTA</t>
  </si>
  <si>
    <t>REGIS</t>
  </si>
  <si>
    <t>RAMA SHIVA LEASE FINANCE PRIVATE LIMITED .</t>
  </si>
  <si>
    <t>SELLWIN</t>
  </si>
  <si>
    <t>RAJEEV M KANOTRA HUF</t>
  </si>
  <si>
    <t>SANDEEP PRABHAKAR SOMAVANSHI</t>
  </si>
  <si>
    <t>SGFRL</t>
  </si>
  <si>
    <t>VENKATESHWARA INDUSTRIAL PROMOTION CO LIMITED</t>
  </si>
  <si>
    <t>ABANS FINANCE PRIVATE LIMITED</t>
  </si>
  <si>
    <t>SHEETAL</t>
  </si>
  <si>
    <t>MOHSINOSMANSHAIKH</t>
  </si>
  <si>
    <t>SIPTL</t>
  </si>
  <si>
    <t>MOHAMMAD FARHAN HUSAIN</t>
  </si>
  <si>
    <t>PARASRAMPURIA INFRASTRUCTURE LLP</t>
  </si>
  <si>
    <t>PMC FINCORP LIMITED</t>
  </si>
  <si>
    <t>SRSOLTD</t>
  </si>
  <si>
    <t>HEM SECURITIES LIMITED</t>
  </si>
  <si>
    <t>HEM FINLEASE PRIVATE LIMITED</t>
  </si>
  <si>
    <t>STML</t>
  </si>
  <si>
    <t>NIRAJ RAJNIKANT SHAH</t>
  </si>
  <si>
    <t>SHAILJA RUNGTA</t>
  </si>
  <si>
    <t>MAVEN INDIA FUND</t>
  </si>
  <si>
    <t>ANUPAM GUPTA</t>
  </si>
  <si>
    <t>VINOD SOMANI HUF</t>
  </si>
  <si>
    <t>RITU VIJAY PODDAR .</t>
  </si>
  <si>
    <t>MONEYYWISE FINANCIAL SERVICES PVT LTD</t>
  </si>
  <si>
    <t>RAJASTHAN GLOBAL SECURITIES PRIVATE LIMITED</t>
  </si>
  <si>
    <t>PROMISING HORTICULTURE PRIVATE LIMITED</t>
  </si>
  <si>
    <t>LRSD SECURITIES PRIVATE LIMITED</t>
  </si>
  <si>
    <t>BEST HORTICULTURE PVT. LTD</t>
  </si>
  <si>
    <t>MAHALAXMI BROKERAGE (INDIA) PRIVATE LIMITED</t>
  </si>
  <si>
    <t>SAFAL NETCARDS PRIVATE LIMITED</t>
  </si>
  <si>
    <t>ZYANA STOCKS AND COMMODITIES</t>
  </si>
  <si>
    <t>RAJAN GUPTA</t>
  </si>
  <si>
    <t>SYMBIOX</t>
  </si>
  <si>
    <t>BP EQUITIES PVT. LTD.</t>
  </si>
  <si>
    <t>SPARK FINANCE</t>
  </si>
  <si>
    <t>VIJAY SONI</t>
  </si>
  <si>
    <t>TOUCHLINE SECURITIES PRIVATE LIMITED</t>
  </si>
  <si>
    <t>TOPGAIN FINANCE PRIVATE LIMITED</t>
  </si>
  <si>
    <t>ARHAM SHARE PRIVATE LIMITED</t>
  </si>
  <si>
    <t>TLL</t>
  </si>
  <si>
    <t>NAV CAPITAL VCC - NAV CAPITAL EMERGING STAR FUND</t>
  </si>
  <si>
    <t>GOENKA BUSINESS AND FINANCE LIMITED</t>
  </si>
  <si>
    <t>MALAY ROHITKUMAR BHOW</t>
  </si>
  <si>
    <t>KOMALAY INVESTRADE PRIVATE LIMITED</t>
  </si>
  <si>
    <t>RASHMIKANT AMRATLAL THAKKAR</t>
  </si>
  <si>
    <t>SAMBHAVNATH INVESTMENTS AND FINANCES PRIVATE LIMITED</t>
  </si>
  <si>
    <t>RAMAN TALWAR</t>
  </si>
  <si>
    <t>HARDIK MILANBHAI MITHANI (HUF)</t>
  </si>
  <si>
    <t>ADI TRADEX</t>
  </si>
  <si>
    <t>JAYANTI CHAPSI SHAH</t>
  </si>
  <si>
    <t>YELLOWSTONE VENTURES LLP</t>
  </si>
  <si>
    <t>MV TRADING CO</t>
  </si>
  <si>
    <t>SKYLARK WEALTH MANAGEMENT PRIVATE LIMITED .</t>
  </si>
  <si>
    <t>ATULAUTO</t>
  </si>
  <si>
    <t>Atul Auto Limited</t>
  </si>
  <si>
    <t>APL APOLLO HEALTHCARE PRIVATE LIMITED</t>
  </si>
  <si>
    <t>AUTOIND</t>
  </si>
  <si>
    <t>Autoline Industries Limit</t>
  </si>
  <si>
    <t>RATHOD SAAJAN S</t>
  </si>
  <si>
    <t>CMRSL</t>
  </si>
  <si>
    <t>Cyber Media Res &amp; Ser Ltd</t>
  </si>
  <si>
    <t>SUNIL KUMAR GUPTA</t>
  </si>
  <si>
    <t>SS CORPORATE SECURITIES LIMITED</t>
  </si>
  <si>
    <t>AKRITI AGARWAL</t>
  </si>
  <si>
    <t>SATISH SINGHAL HUF</t>
  </si>
  <si>
    <t>JAI SHANKAR RAGHAVA CHANDRA</t>
  </si>
  <si>
    <t>SAURABH TRIPATHI</t>
  </si>
  <si>
    <t>GRSE</t>
  </si>
  <si>
    <t>Garden Reach Ship</t>
  </si>
  <si>
    <t>AWARE SUPER</t>
  </si>
  <si>
    <t>Indiabulls Hsg Fin Ltd</t>
  </si>
  <si>
    <t>HRTI PRIVATE LIMITED</t>
  </si>
  <si>
    <t>JPASSOCIAT</t>
  </si>
  <si>
    <t>Jaiprakash Associates Lim</t>
  </si>
  <si>
    <t>ACHINTYA COMMODITIES PRIVATE LIMITED</t>
  </si>
  <si>
    <t>KSHITIJPOL</t>
  </si>
  <si>
    <t>Kshitij Polyline Limited</t>
  </si>
  <si>
    <t>ZENAB AIYUB YACOOBALI</t>
  </si>
  <si>
    <t>MAKS</t>
  </si>
  <si>
    <t>Maks Energy Sol India Ltd</t>
  </si>
  <si>
    <t>VISHAL BIPINKUMAR DOSHI</t>
  </si>
  <si>
    <t>Mazagon Dock Shipbuil Ltd</t>
  </si>
  <si>
    <t>OMFURN</t>
  </si>
  <si>
    <t>Omfurn India Limited</t>
  </si>
  <si>
    <t>ROHAN GUPTA</t>
  </si>
  <si>
    <t>PGEL</t>
  </si>
  <si>
    <t>PG Electroplast Ltd</t>
  </si>
  <si>
    <t>AVESTHA FUND MANAGEMENT LLP</t>
  </si>
  <si>
    <t>PRABHULAL LALLUBHAI PAREKH</t>
  </si>
  <si>
    <t>TEMBO</t>
  </si>
  <si>
    <t>Tembo Global Ind Ltd</t>
  </si>
  <si>
    <t>TIRUPATIFL</t>
  </si>
  <si>
    <t>Tirupati Forge Limited</t>
  </si>
  <si>
    <t>NAKSHATRA GARMENTS PRIVATE LIMITED</t>
  </si>
  <si>
    <t>ARYAN MINING AND TRADING CORPORATION LTD</t>
  </si>
  <si>
    <t>PURAV BHARATBHAI PATEL</t>
  </si>
  <si>
    <t>ANNAPURNA</t>
  </si>
  <si>
    <t>Annapurna Swadisht Ltd</t>
  </si>
  <si>
    <t>Asian Granito India Limit</t>
  </si>
  <si>
    <t>SUBHASH PHOOTARMAL RATHOD</t>
  </si>
  <si>
    <t>RAJASTHAN GLOBAL SECURITIES PVT LTD</t>
  </si>
  <si>
    <t>MONEYWISE FINANCIAL SERVICES PRIVATE LTD</t>
  </si>
  <si>
    <t>3 SIGMA GLOBAL FUND</t>
  </si>
  <si>
    <t>MANSI SHARES &amp; STOCK ADVISORS PVT LTD</t>
  </si>
  <si>
    <t>WINPRO</t>
  </si>
  <si>
    <t>WinPro Industries Limited</t>
  </si>
  <si>
    <t>KETAN MADHUSUDAN SHROFF</t>
  </si>
  <si>
    <t>UNOMINDA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</si>
</sst>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0" fontId="32" fillId="0" borderId="22" xfId="0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17" fontId="31" fillId="0" borderId="20" xfId="0" applyNumberFormat="1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6" t="s">
        <v>16</v>
      </c>
      <c r="B9" s="408" t="s">
        <v>17</v>
      </c>
      <c r="C9" s="408" t="s">
        <v>18</v>
      </c>
      <c r="D9" s="408" t="s">
        <v>19</v>
      </c>
      <c r="E9" s="23" t="s">
        <v>20</v>
      </c>
      <c r="F9" s="23" t="s">
        <v>21</v>
      </c>
      <c r="G9" s="403" t="s">
        <v>22</v>
      </c>
      <c r="H9" s="404"/>
      <c r="I9" s="405"/>
      <c r="J9" s="403" t="s">
        <v>23</v>
      </c>
      <c r="K9" s="404"/>
      <c r="L9" s="405"/>
      <c r="M9" s="23"/>
      <c r="N9" s="24"/>
      <c r="O9" s="24"/>
      <c r="P9" s="24"/>
    </row>
    <row r="10" spans="1:16" ht="59.25" customHeight="1">
      <c r="A10" s="407"/>
      <c r="B10" s="409"/>
      <c r="C10" s="409"/>
      <c r="D10" s="40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17227.45</v>
      </c>
      <c r="F11" s="32">
        <v>17185.433333333334</v>
      </c>
      <c r="G11" s="33">
        <v>17092.01666666667</v>
      </c>
      <c r="H11" s="33">
        <v>16956.583333333336</v>
      </c>
      <c r="I11" s="33">
        <v>16863.166666666672</v>
      </c>
      <c r="J11" s="33">
        <v>17320.866666666669</v>
      </c>
      <c r="K11" s="33">
        <v>17414.283333333333</v>
      </c>
      <c r="L11" s="33">
        <v>17549.716666666667</v>
      </c>
      <c r="M11" s="34">
        <v>17278.849999999999</v>
      </c>
      <c r="N11" s="34">
        <v>17050</v>
      </c>
      <c r="O11" s="35">
        <v>14661050</v>
      </c>
      <c r="P11" s="36">
        <v>8.3147403883093468E-2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39216.6</v>
      </c>
      <c r="F12" s="37">
        <v>39091.200000000004</v>
      </c>
      <c r="G12" s="38">
        <v>38735.400000000009</v>
      </c>
      <c r="H12" s="38">
        <v>38254.200000000004</v>
      </c>
      <c r="I12" s="38">
        <v>37898.400000000009</v>
      </c>
      <c r="J12" s="38">
        <v>39572.400000000009</v>
      </c>
      <c r="K12" s="38">
        <v>39928.200000000012</v>
      </c>
      <c r="L12" s="38">
        <v>40409.400000000009</v>
      </c>
      <c r="M12" s="28">
        <v>39447</v>
      </c>
      <c r="N12" s="28">
        <v>38610</v>
      </c>
      <c r="O12" s="39">
        <v>2202525</v>
      </c>
      <c r="P12" s="40">
        <v>-2.5204970181126145E-2</v>
      </c>
    </row>
    <row r="13" spans="1:16" ht="12.75" customHeight="1">
      <c r="A13" s="28">
        <v>3</v>
      </c>
      <c r="B13" s="29" t="s">
        <v>35</v>
      </c>
      <c r="C13" s="30" t="s">
        <v>789</v>
      </c>
      <c r="D13" s="31">
        <v>44859</v>
      </c>
      <c r="E13" s="37">
        <v>17682.349999999999</v>
      </c>
      <c r="F13" s="37">
        <v>17628.966666666664</v>
      </c>
      <c r="G13" s="38">
        <v>17487.933333333327</v>
      </c>
      <c r="H13" s="38">
        <v>17293.516666666663</v>
      </c>
      <c r="I13" s="38">
        <v>17152.483333333326</v>
      </c>
      <c r="J13" s="38">
        <v>17823.383333333328</v>
      </c>
      <c r="K13" s="38">
        <v>17964.416666666661</v>
      </c>
      <c r="L13" s="38">
        <v>18158.833333333328</v>
      </c>
      <c r="M13" s="28">
        <v>17770</v>
      </c>
      <c r="N13" s="28">
        <v>17434.55</v>
      </c>
      <c r="O13" s="39">
        <v>6920</v>
      </c>
      <c r="P13" s="40">
        <v>6.7901234567901231E-2</v>
      </c>
    </row>
    <row r="14" spans="1:16" ht="12.75" customHeight="1">
      <c r="A14" s="28">
        <v>4</v>
      </c>
      <c r="B14" s="29" t="s">
        <v>35</v>
      </c>
      <c r="C14" s="30" t="s">
        <v>818</v>
      </c>
      <c r="D14" s="31">
        <v>44859</v>
      </c>
      <c r="E14" s="37">
        <v>7301.05</v>
      </c>
      <c r="F14" s="37">
        <v>2433.6833333333334</v>
      </c>
      <c r="G14" s="38">
        <v>4867.3666666666668</v>
      </c>
      <c r="H14" s="38">
        <v>2433.6833333333334</v>
      </c>
      <c r="I14" s="38">
        <v>4867.3666666666668</v>
      </c>
      <c r="J14" s="38">
        <v>4867.3666666666668</v>
      </c>
      <c r="K14" s="38">
        <v>2433.6833333333334</v>
      </c>
      <c r="L14" s="38">
        <v>4867.3666666666668</v>
      </c>
      <c r="M14" s="28">
        <v>0</v>
      </c>
      <c r="N14" s="28">
        <v>0</v>
      </c>
      <c r="O14" s="39">
        <v>525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771.4</v>
      </c>
      <c r="F15" s="37">
        <v>769.41666666666663</v>
      </c>
      <c r="G15" s="38">
        <v>759.0333333333333</v>
      </c>
      <c r="H15" s="38">
        <v>746.66666666666663</v>
      </c>
      <c r="I15" s="38">
        <v>736.2833333333333</v>
      </c>
      <c r="J15" s="38">
        <v>781.7833333333333</v>
      </c>
      <c r="K15" s="38">
        <v>792.16666666666674</v>
      </c>
      <c r="L15" s="38">
        <v>804.5333333333333</v>
      </c>
      <c r="M15" s="28">
        <v>779.8</v>
      </c>
      <c r="N15" s="28">
        <v>757.05</v>
      </c>
      <c r="O15" s="39">
        <v>4125900</v>
      </c>
      <c r="P15" s="40">
        <v>-1.7408906882591092E-2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3241.65</v>
      </c>
      <c r="F16" s="37">
        <v>3246.9833333333336</v>
      </c>
      <c r="G16" s="38">
        <v>3209.666666666667</v>
      </c>
      <c r="H16" s="38">
        <v>3177.6833333333334</v>
      </c>
      <c r="I16" s="38">
        <v>3140.3666666666668</v>
      </c>
      <c r="J16" s="38">
        <v>3278.9666666666672</v>
      </c>
      <c r="K16" s="38">
        <v>3316.2833333333338</v>
      </c>
      <c r="L16" s="38">
        <v>3348.2666666666673</v>
      </c>
      <c r="M16" s="28">
        <v>3284.3</v>
      </c>
      <c r="N16" s="28">
        <v>3215</v>
      </c>
      <c r="O16" s="39">
        <v>1212500</v>
      </c>
      <c r="P16" s="40">
        <v>-4.1067761806981521E-3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18883.3</v>
      </c>
      <c r="F17" s="37">
        <v>18981.233333333334</v>
      </c>
      <c r="G17" s="38">
        <v>18712.516666666666</v>
      </c>
      <c r="H17" s="38">
        <v>18541.733333333334</v>
      </c>
      <c r="I17" s="38">
        <v>18273.016666666666</v>
      </c>
      <c r="J17" s="38">
        <v>19152.016666666666</v>
      </c>
      <c r="K17" s="38">
        <v>19420.733333333334</v>
      </c>
      <c r="L17" s="38">
        <v>19591.516666666666</v>
      </c>
      <c r="M17" s="28">
        <v>19249.95</v>
      </c>
      <c r="N17" s="28">
        <v>18810.45</v>
      </c>
      <c r="O17" s="39">
        <v>50560</v>
      </c>
      <c r="P17" s="40">
        <v>3.2679738562091505E-2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115.2</v>
      </c>
      <c r="F18" s="37">
        <v>114.78333333333335</v>
      </c>
      <c r="G18" s="38">
        <v>114.01666666666669</v>
      </c>
      <c r="H18" s="38">
        <v>112.83333333333334</v>
      </c>
      <c r="I18" s="38">
        <v>112.06666666666669</v>
      </c>
      <c r="J18" s="38">
        <v>115.9666666666667</v>
      </c>
      <c r="K18" s="38">
        <v>116.73333333333335</v>
      </c>
      <c r="L18" s="38">
        <v>117.9166666666667</v>
      </c>
      <c r="M18" s="28">
        <v>115.55</v>
      </c>
      <c r="N18" s="28">
        <v>113.6</v>
      </c>
      <c r="O18" s="39">
        <v>22901400</v>
      </c>
      <c r="P18" s="40">
        <v>3.0747398297067173E-3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339.4</v>
      </c>
      <c r="F19" s="37">
        <v>339.91666666666669</v>
      </c>
      <c r="G19" s="38">
        <v>336.43333333333339</v>
      </c>
      <c r="H19" s="38">
        <v>333.4666666666667</v>
      </c>
      <c r="I19" s="38">
        <v>329.98333333333341</v>
      </c>
      <c r="J19" s="38">
        <v>342.88333333333338</v>
      </c>
      <c r="K19" s="38">
        <v>346.36666666666662</v>
      </c>
      <c r="L19" s="38">
        <v>349.33333333333337</v>
      </c>
      <c r="M19" s="28">
        <v>343.4</v>
      </c>
      <c r="N19" s="28">
        <v>336.95</v>
      </c>
      <c r="O19" s="39">
        <v>7371000</v>
      </c>
      <c r="P19" s="40">
        <v>-4.9295774647887321E-2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2377.4499999999998</v>
      </c>
      <c r="F20" s="37">
        <v>2378.4833333333331</v>
      </c>
      <c r="G20" s="38">
        <v>2352.9666666666662</v>
      </c>
      <c r="H20" s="38">
        <v>2328.4833333333331</v>
      </c>
      <c r="I20" s="38">
        <v>2302.9666666666662</v>
      </c>
      <c r="J20" s="38">
        <v>2402.9666666666662</v>
      </c>
      <c r="K20" s="38">
        <v>2428.4833333333336</v>
      </c>
      <c r="L20" s="38">
        <v>2452.9666666666662</v>
      </c>
      <c r="M20" s="28">
        <v>2404</v>
      </c>
      <c r="N20" s="28">
        <v>2354</v>
      </c>
      <c r="O20" s="39">
        <v>4582000</v>
      </c>
      <c r="P20" s="40">
        <v>1.153485291682764E-2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3257.3</v>
      </c>
      <c r="F21" s="37">
        <v>3256.2166666666667</v>
      </c>
      <c r="G21" s="38">
        <v>3222.4333333333334</v>
      </c>
      <c r="H21" s="38">
        <v>3187.5666666666666</v>
      </c>
      <c r="I21" s="38">
        <v>3153.7833333333333</v>
      </c>
      <c r="J21" s="38">
        <v>3291.0833333333335</v>
      </c>
      <c r="K21" s="38">
        <v>3324.8666666666672</v>
      </c>
      <c r="L21" s="38">
        <v>3359.7333333333336</v>
      </c>
      <c r="M21" s="28">
        <v>3290</v>
      </c>
      <c r="N21" s="28">
        <v>3221.35</v>
      </c>
      <c r="O21" s="39">
        <v>15731000</v>
      </c>
      <c r="P21" s="40">
        <v>-2.0300704180676267E-3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811.35</v>
      </c>
      <c r="F22" s="37">
        <v>809.7166666666667</v>
      </c>
      <c r="G22" s="38">
        <v>802.48333333333335</v>
      </c>
      <c r="H22" s="38">
        <v>793.61666666666667</v>
      </c>
      <c r="I22" s="38">
        <v>786.38333333333333</v>
      </c>
      <c r="J22" s="38">
        <v>818.58333333333337</v>
      </c>
      <c r="K22" s="38">
        <v>825.81666666666672</v>
      </c>
      <c r="L22" s="38">
        <v>834.68333333333339</v>
      </c>
      <c r="M22" s="28">
        <v>816.95</v>
      </c>
      <c r="N22" s="28">
        <v>800.85</v>
      </c>
      <c r="O22" s="39">
        <v>70985000</v>
      </c>
      <c r="P22" s="40">
        <v>1.0336790791182594E-2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3186.7</v>
      </c>
      <c r="F23" s="37">
        <v>3177.2833333333333</v>
      </c>
      <c r="G23" s="38">
        <v>3155.7666666666664</v>
      </c>
      <c r="H23" s="38">
        <v>3124.833333333333</v>
      </c>
      <c r="I23" s="38">
        <v>3103.3166666666662</v>
      </c>
      <c r="J23" s="38">
        <v>3208.2166666666667</v>
      </c>
      <c r="K23" s="38">
        <v>3229.733333333334</v>
      </c>
      <c r="L23" s="38">
        <v>3260.666666666667</v>
      </c>
      <c r="M23" s="28">
        <v>3198.8</v>
      </c>
      <c r="N23" s="28">
        <v>3146.35</v>
      </c>
      <c r="O23" s="39">
        <v>335200</v>
      </c>
      <c r="P23" s="40">
        <v>-2.1028037383177569E-2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496.55</v>
      </c>
      <c r="F24" s="37">
        <v>496.64999999999992</v>
      </c>
      <c r="G24" s="38">
        <v>493.29999999999984</v>
      </c>
      <c r="H24" s="38">
        <v>490.0499999999999</v>
      </c>
      <c r="I24" s="38">
        <v>486.69999999999982</v>
      </c>
      <c r="J24" s="38">
        <v>499.89999999999986</v>
      </c>
      <c r="K24" s="38">
        <v>503.24999999999989</v>
      </c>
      <c r="L24" s="38">
        <v>506.49999999999989</v>
      </c>
      <c r="M24" s="28">
        <v>500</v>
      </c>
      <c r="N24" s="28">
        <v>493.4</v>
      </c>
      <c r="O24" s="39">
        <v>6109000</v>
      </c>
      <c r="P24" s="40">
        <v>-1.3078306359326467E-3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524.1</v>
      </c>
      <c r="F25" s="37">
        <v>525.51666666666665</v>
      </c>
      <c r="G25" s="38">
        <v>514.13333333333333</v>
      </c>
      <c r="H25" s="38">
        <v>504.16666666666663</v>
      </c>
      <c r="I25" s="38">
        <v>492.7833333333333</v>
      </c>
      <c r="J25" s="38">
        <v>535.48333333333335</v>
      </c>
      <c r="K25" s="38">
        <v>546.86666666666656</v>
      </c>
      <c r="L25" s="38">
        <v>556.83333333333337</v>
      </c>
      <c r="M25" s="28">
        <v>536.9</v>
      </c>
      <c r="N25" s="28">
        <v>515.54999999999995</v>
      </c>
      <c r="O25" s="39">
        <v>66276000</v>
      </c>
      <c r="P25" s="40">
        <v>3.8821803408193203E-2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4349.95</v>
      </c>
      <c r="F26" s="37">
        <v>4359.8499999999995</v>
      </c>
      <c r="G26" s="38">
        <v>4291.2499999999991</v>
      </c>
      <c r="H26" s="38">
        <v>4232.5499999999993</v>
      </c>
      <c r="I26" s="38">
        <v>4163.9499999999989</v>
      </c>
      <c r="J26" s="38">
        <v>4418.5499999999993</v>
      </c>
      <c r="K26" s="38">
        <v>4487.1499999999996</v>
      </c>
      <c r="L26" s="38">
        <v>4545.8499999999995</v>
      </c>
      <c r="M26" s="28">
        <v>4428.45</v>
      </c>
      <c r="N26" s="28">
        <v>4301.1499999999996</v>
      </c>
      <c r="O26" s="39">
        <v>1544875</v>
      </c>
      <c r="P26" s="40">
        <v>1.3032786885245902E-2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271.5</v>
      </c>
      <c r="F27" s="37">
        <v>269.58333333333331</v>
      </c>
      <c r="G27" s="38">
        <v>266.61666666666662</v>
      </c>
      <c r="H27" s="38">
        <v>261.73333333333329</v>
      </c>
      <c r="I27" s="38">
        <v>258.76666666666659</v>
      </c>
      <c r="J27" s="38">
        <v>274.46666666666664</v>
      </c>
      <c r="K27" s="38">
        <v>277.43333333333334</v>
      </c>
      <c r="L27" s="38">
        <v>282.31666666666666</v>
      </c>
      <c r="M27" s="28">
        <v>272.55</v>
      </c>
      <c r="N27" s="28">
        <v>264.7</v>
      </c>
      <c r="O27" s="39">
        <v>13205500</v>
      </c>
      <c r="P27" s="40">
        <v>9.0933404653650712E-3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154.69999999999999</v>
      </c>
      <c r="F28" s="37">
        <v>154.98333333333332</v>
      </c>
      <c r="G28" s="38">
        <v>152.26666666666665</v>
      </c>
      <c r="H28" s="38">
        <v>149.83333333333334</v>
      </c>
      <c r="I28" s="38">
        <v>147.11666666666667</v>
      </c>
      <c r="J28" s="38">
        <v>157.41666666666663</v>
      </c>
      <c r="K28" s="38">
        <v>160.13333333333327</v>
      </c>
      <c r="L28" s="38">
        <v>162.56666666666661</v>
      </c>
      <c r="M28" s="28">
        <v>157.69999999999999</v>
      </c>
      <c r="N28" s="28">
        <v>152.55000000000001</v>
      </c>
      <c r="O28" s="39">
        <v>51520000</v>
      </c>
      <c r="P28" s="40">
        <v>4.3863924359099325E-3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3284.95</v>
      </c>
      <c r="F29" s="37">
        <v>3284.75</v>
      </c>
      <c r="G29" s="38">
        <v>3264.2</v>
      </c>
      <c r="H29" s="38">
        <v>3243.45</v>
      </c>
      <c r="I29" s="38">
        <v>3222.8999999999996</v>
      </c>
      <c r="J29" s="38">
        <v>3305.5</v>
      </c>
      <c r="K29" s="38">
        <v>3326.05</v>
      </c>
      <c r="L29" s="38">
        <v>3346.8</v>
      </c>
      <c r="M29" s="28">
        <v>3305.3</v>
      </c>
      <c r="N29" s="28">
        <v>3264</v>
      </c>
      <c r="O29" s="39">
        <v>5419600</v>
      </c>
      <c r="P29" s="40">
        <v>-3.7133718151402626E-3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44861</v>
      </c>
      <c r="E30" s="37">
        <v>2209.8000000000002</v>
      </c>
      <c r="F30" s="37">
        <v>2216.5666666666666</v>
      </c>
      <c r="G30" s="38">
        <v>2188.1833333333334</v>
      </c>
      <c r="H30" s="38">
        <v>2166.5666666666666</v>
      </c>
      <c r="I30" s="38">
        <v>2138.1833333333334</v>
      </c>
      <c r="J30" s="38">
        <v>2238.1833333333334</v>
      </c>
      <c r="K30" s="38">
        <v>2266.5666666666666</v>
      </c>
      <c r="L30" s="38">
        <v>2288.1833333333334</v>
      </c>
      <c r="M30" s="28">
        <v>2244.9499999999998</v>
      </c>
      <c r="N30" s="28">
        <v>2194.9499999999998</v>
      </c>
      <c r="O30" s="39">
        <v>1158850</v>
      </c>
      <c r="P30" s="40">
        <v>3.9723661485319514E-2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44861</v>
      </c>
      <c r="E31" s="37">
        <v>8775</v>
      </c>
      <c r="F31" s="37">
        <v>8805.0833333333339</v>
      </c>
      <c r="G31" s="38">
        <v>8709.4166666666679</v>
      </c>
      <c r="H31" s="38">
        <v>8643.8333333333339</v>
      </c>
      <c r="I31" s="38">
        <v>8548.1666666666679</v>
      </c>
      <c r="J31" s="38">
        <v>8870.6666666666679</v>
      </c>
      <c r="K31" s="38">
        <v>8966.3333333333358</v>
      </c>
      <c r="L31" s="38">
        <v>9031.9166666666679</v>
      </c>
      <c r="M31" s="28">
        <v>8900.75</v>
      </c>
      <c r="N31" s="28">
        <v>8739.5</v>
      </c>
      <c r="O31" s="39">
        <v>161100</v>
      </c>
      <c r="P31" s="40">
        <v>1.6083254493850521E-2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589.35</v>
      </c>
      <c r="F32" s="37">
        <v>586.65</v>
      </c>
      <c r="G32" s="38">
        <v>579.9</v>
      </c>
      <c r="H32" s="38">
        <v>570.45000000000005</v>
      </c>
      <c r="I32" s="38">
        <v>563.70000000000005</v>
      </c>
      <c r="J32" s="38">
        <v>596.09999999999991</v>
      </c>
      <c r="K32" s="38">
        <v>602.84999999999991</v>
      </c>
      <c r="L32" s="38">
        <v>612.29999999999984</v>
      </c>
      <c r="M32" s="28">
        <v>593.4</v>
      </c>
      <c r="N32" s="28">
        <v>577.20000000000005</v>
      </c>
      <c r="O32" s="39">
        <v>6743000</v>
      </c>
      <c r="P32" s="40">
        <v>5.6674123788217744E-3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537.04999999999995</v>
      </c>
      <c r="F33" s="37">
        <v>536.08333333333326</v>
      </c>
      <c r="G33" s="38">
        <v>531.76666666666654</v>
      </c>
      <c r="H33" s="38">
        <v>526.48333333333323</v>
      </c>
      <c r="I33" s="38">
        <v>522.16666666666652</v>
      </c>
      <c r="J33" s="38">
        <v>541.36666666666656</v>
      </c>
      <c r="K33" s="38">
        <v>545.68333333333317</v>
      </c>
      <c r="L33" s="38">
        <v>550.96666666666658</v>
      </c>
      <c r="M33" s="28">
        <v>540.4</v>
      </c>
      <c r="N33" s="28">
        <v>530.79999999999995</v>
      </c>
      <c r="O33" s="39">
        <v>14466000</v>
      </c>
      <c r="P33" s="40">
        <v>-4.8365922752711949E-4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777.2</v>
      </c>
      <c r="F34" s="37">
        <v>767.18333333333339</v>
      </c>
      <c r="G34" s="38">
        <v>755.61666666666679</v>
      </c>
      <c r="H34" s="38">
        <v>734.03333333333342</v>
      </c>
      <c r="I34" s="38">
        <v>722.46666666666681</v>
      </c>
      <c r="J34" s="38">
        <v>788.76666666666677</v>
      </c>
      <c r="K34" s="38">
        <v>800.33333333333337</v>
      </c>
      <c r="L34" s="38">
        <v>821.91666666666674</v>
      </c>
      <c r="M34" s="28">
        <v>778.75</v>
      </c>
      <c r="N34" s="28">
        <v>745.6</v>
      </c>
      <c r="O34" s="39">
        <v>43396800</v>
      </c>
      <c r="P34" s="40">
        <v>-2.7953983442640575E-2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3580.7</v>
      </c>
      <c r="F35" s="37">
        <v>3560.5499999999997</v>
      </c>
      <c r="G35" s="38">
        <v>3531.2499999999995</v>
      </c>
      <c r="H35" s="38">
        <v>3481.7999999999997</v>
      </c>
      <c r="I35" s="38">
        <v>3452.4999999999995</v>
      </c>
      <c r="J35" s="38">
        <v>3609.9999999999995</v>
      </c>
      <c r="K35" s="38">
        <v>3639.2999999999997</v>
      </c>
      <c r="L35" s="38">
        <v>3688.7499999999995</v>
      </c>
      <c r="M35" s="28">
        <v>3589.85</v>
      </c>
      <c r="N35" s="28">
        <v>3511.1</v>
      </c>
      <c r="O35" s="39">
        <v>3099250</v>
      </c>
      <c r="P35" s="40">
        <v>0.10974845582311342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1683.95</v>
      </c>
      <c r="F36" s="37">
        <v>1677.6333333333332</v>
      </c>
      <c r="G36" s="38">
        <v>1661.4166666666665</v>
      </c>
      <c r="H36" s="38">
        <v>1638.8833333333332</v>
      </c>
      <c r="I36" s="38">
        <v>1622.6666666666665</v>
      </c>
      <c r="J36" s="38">
        <v>1700.1666666666665</v>
      </c>
      <c r="K36" s="38">
        <v>1716.3833333333332</v>
      </c>
      <c r="L36" s="38">
        <v>1738.9166666666665</v>
      </c>
      <c r="M36" s="28">
        <v>1693.85</v>
      </c>
      <c r="N36" s="28">
        <v>1655.1</v>
      </c>
      <c r="O36" s="39">
        <v>6706000</v>
      </c>
      <c r="P36" s="40">
        <v>2.983293556085919E-4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7315.6</v>
      </c>
      <c r="F37" s="37">
        <v>7304.6500000000005</v>
      </c>
      <c r="G37" s="38">
        <v>7247.3000000000011</v>
      </c>
      <c r="H37" s="38">
        <v>7179.0000000000009</v>
      </c>
      <c r="I37" s="38">
        <v>7121.6500000000015</v>
      </c>
      <c r="J37" s="38">
        <v>7372.9500000000007</v>
      </c>
      <c r="K37" s="38">
        <v>7430.3000000000011</v>
      </c>
      <c r="L37" s="38">
        <v>7498.6</v>
      </c>
      <c r="M37" s="28">
        <v>7362</v>
      </c>
      <c r="N37" s="28">
        <v>7236.35</v>
      </c>
      <c r="O37" s="39">
        <v>4433750</v>
      </c>
      <c r="P37" s="40">
        <v>1.4675172354607089E-2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1904.85</v>
      </c>
      <c r="F38" s="37">
        <v>1897.2833333333331</v>
      </c>
      <c r="G38" s="38">
        <v>1884.2666666666662</v>
      </c>
      <c r="H38" s="38">
        <v>1863.6833333333332</v>
      </c>
      <c r="I38" s="38">
        <v>1850.6666666666663</v>
      </c>
      <c r="J38" s="38">
        <v>1917.8666666666661</v>
      </c>
      <c r="K38" s="38">
        <v>1930.883333333333</v>
      </c>
      <c r="L38" s="38">
        <v>1951.466666666666</v>
      </c>
      <c r="M38" s="28">
        <v>1910.3</v>
      </c>
      <c r="N38" s="28">
        <v>1876.7</v>
      </c>
      <c r="O38" s="39">
        <v>2480400</v>
      </c>
      <c r="P38" s="40">
        <v>-2.4885010024767073E-2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44861</v>
      </c>
      <c r="E39" s="37">
        <v>359.45</v>
      </c>
      <c r="F39" s="37">
        <v>358.93333333333334</v>
      </c>
      <c r="G39" s="38">
        <v>354.81666666666666</v>
      </c>
      <c r="H39" s="38">
        <v>350.18333333333334</v>
      </c>
      <c r="I39" s="38">
        <v>346.06666666666666</v>
      </c>
      <c r="J39" s="38">
        <v>363.56666666666666</v>
      </c>
      <c r="K39" s="38">
        <v>367.68333333333334</v>
      </c>
      <c r="L39" s="38">
        <v>372.31666666666666</v>
      </c>
      <c r="M39" s="28">
        <v>363.05</v>
      </c>
      <c r="N39" s="28">
        <v>354.3</v>
      </c>
      <c r="O39" s="39">
        <v>7067200</v>
      </c>
      <c r="P39" s="40">
        <v>-5.4041882458905656E-3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267.8</v>
      </c>
      <c r="F40" s="37">
        <v>267.46666666666664</v>
      </c>
      <c r="G40" s="38">
        <v>264.43333333333328</v>
      </c>
      <c r="H40" s="38">
        <v>261.06666666666666</v>
      </c>
      <c r="I40" s="38">
        <v>258.0333333333333</v>
      </c>
      <c r="J40" s="38">
        <v>270.83333333333326</v>
      </c>
      <c r="K40" s="38">
        <v>273.86666666666667</v>
      </c>
      <c r="L40" s="38">
        <v>277.23333333333323</v>
      </c>
      <c r="M40" s="28">
        <v>270.5</v>
      </c>
      <c r="N40" s="28">
        <v>264.10000000000002</v>
      </c>
      <c r="O40" s="39">
        <v>25986600</v>
      </c>
      <c r="P40" s="40">
        <v>-7.493468994912691E-3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132.80000000000001</v>
      </c>
      <c r="F41" s="37">
        <v>133.29999999999998</v>
      </c>
      <c r="G41" s="38">
        <v>131.59999999999997</v>
      </c>
      <c r="H41" s="38">
        <v>130.39999999999998</v>
      </c>
      <c r="I41" s="38">
        <v>128.69999999999996</v>
      </c>
      <c r="J41" s="38">
        <v>134.49999999999997</v>
      </c>
      <c r="K41" s="38">
        <v>136.19999999999996</v>
      </c>
      <c r="L41" s="38">
        <v>137.39999999999998</v>
      </c>
      <c r="M41" s="28">
        <v>135</v>
      </c>
      <c r="N41" s="28">
        <v>132.1</v>
      </c>
      <c r="O41" s="39">
        <v>93658500</v>
      </c>
      <c r="P41" s="40">
        <v>3.1107103754749791E-2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1784.4</v>
      </c>
      <c r="F42" s="37">
        <v>1776.95</v>
      </c>
      <c r="G42" s="38">
        <v>1765.45</v>
      </c>
      <c r="H42" s="38">
        <v>1746.5</v>
      </c>
      <c r="I42" s="38">
        <v>1735</v>
      </c>
      <c r="J42" s="38">
        <v>1795.9</v>
      </c>
      <c r="K42" s="38">
        <v>1807.4</v>
      </c>
      <c r="L42" s="38">
        <v>1826.3500000000001</v>
      </c>
      <c r="M42" s="28">
        <v>1788.45</v>
      </c>
      <c r="N42" s="28">
        <v>1758</v>
      </c>
      <c r="O42" s="39">
        <v>1991000</v>
      </c>
      <c r="P42" s="40">
        <v>-6.1770761839396015E-3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104.9</v>
      </c>
      <c r="F43" s="37">
        <v>104.93333333333334</v>
      </c>
      <c r="G43" s="38">
        <v>104.01666666666668</v>
      </c>
      <c r="H43" s="38">
        <v>103.13333333333334</v>
      </c>
      <c r="I43" s="38">
        <v>102.21666666666668</v>
      </c>
      <c r="J43" s="38">
        <v>105.81666666666668</v>
      </c>
      <c r="K43" s="38">
        <v>106.73333333333333</v>
      </c>
      <c r="L43" s="38">
        <v>107.61666666666667</v>
      </c>
      <c r="M43" s="28">
        <v>105.85</v>
      </c>
      <c r="N43" s="28">
        <v>104.05</v>
      </c>
      <c r="O43" s="39">
        <v>80472600</v>
      </c>
      <c r="P43" s="40">
        <v>-5.6633158714427298E-4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625.15</v>
      </c>
      <c r="F44" s="37">
        <v>623.35</v>
      </c>
      <c r="G44" s="38">
        <v>619.20000000000005</v>
      </c>
      <c r="H44" s="38">
        <v>613.25</v>
      </c>
      <c r="I44" s="38">
        <v>609.1</v>
      </c>
      <c r="J44" s="38">
        <v>629.30000000000007</v>
      </c>
      <c r="K44" s="38">
        <v>633.44999999999993</v>
      </c>
      <c r="L44" s="38">
        <v>639.40000000000009</v>
      </c>
      <c r="M44" s="28">
        <v>627.5</v>
      </c>
      <c r="N44" s="28">
        <v>617.4</v>
      </c>
      <c r="O44" s="39">
        <v>7273200</v>
      </c>
      <c r="P44" s="40">
        <v>8.6956521739130436E-3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778.6</v>
      </c>
      <c r="F45" s="37">
        <v>772.19999999999993</v>
      </c>
      <c r="G45" s="38">
        <v>763.39999999999986</v>
      </c>
      <c r="H45" s="38">
        <v>748.19999999999993</v>
      </c>
      <c r="I45" s="38">
        <v>739.39999999999986</v>
      </c>
      <c r="J45" s="38">
        <v>787.39999999999986</v>
      </c>
      <c r="K45" s="38">
        <v>796.19999999999982</v>
      </c>
      <c r="L45" s="38">
        <v>811.39999999999986</v>
      </c>
      <c r="M45" s="28">
        <v>781</v>
      </c>
      <c r="N45" s="28">
        <v>757</v>
      </c>
      <c r="O45" s="39">
        <v>6963000</v>
      </c>
      <c r="P45" s="40">
        <v>0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790.35</v>
      </c>
      <c r="F46" s="37">
        <v>787.38333333333333</v>
      </c>
      <c r="G46" s="38">
        <v>782.31666666666661</v>
      </c>
      <c r="H46" s="38">
        <v>774.2833333333333</v>
      </c>
      <c r="I46" s="38">
        <v>769.21666666666658</v>
      </c>
      <c r="J46" s="38">
        <v>795.41666666666663</v>
      </c>
      <c r="K46" s="38">
        <v>800.48333333333346</v>
      </c>
      <c r="L46" s="38">
        <v>808.51666666666665</v>
      </c>
      <c r="M46" s="28">
        <v>792.45</v>
      </c>
      <c r="N46" s="28">
        <v>779.35</v>
      </c>
      <c r="O46" s="39">
        <v>40727450</v>
      </c>
      <c r="P46" s="40">
        <v>3.6521128409223928E-3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63.5</v>
      </c>
      <c r="F47" s="37">
        <v>63.333333333333336</v>
      </c>
      <c r="G47" s="38">
        <v>62.716666666666669</v>
      </c>
      <c r="H47" s="38">
        <v>61.93333333333333</v>
      </c>
      <c r="I47" s="38">
        <v>61.316666666666663</v>
      </c>
      <c r="J47" s="38">
        <v>64.116666666666674</v>
      </c>
      <c r="K47" s="38">
        <v>64.733333333333334</v>
      </c>
      <c r="L47" s="38">
        <v>65.51666666666668</v>
      </c>
      <c r="M47" s="28">
        <v>63.95</v>
      </c>
      <c r="N47" s="28">
        <v>62.55</v>
      </c>
      <c r="O47" s="39">
        <v>129801000</v>
      </c>
      <c r="P47" s="40">
        <v>2.1990740740740741E-2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278</v>
      </c>
      <c r="F48" s="37">
        <v>278.88333333333338</v>
      </c>
      <c r="G48" s="38">
        <v>276.16666666666674</v>
      </c>
      <c r="H48" s="38">
        <v>274.33333333333337</v>
      </c>
      <c r="I48" s="38">
        <v>271.61666666666673</v>
      </c>
      <c r="J48" s="38">
        <v>280.71666666666675</v>
      </c>
      <c r="K48" s="38">
        <v>283.43333333333334</v>
      </c>
      <c r="L48" s="38">
        <v>285.26666666666677</v>
      </c>
      <c r="M48" s="28">
        <v>281.60000000000002</v>
      </c>
      <c r="N48" s="28">
        <v>277.05</v>
      </c>
      <c r="O48" s="39">
        <v>21921300</v>
      </c>
      <c r="P48" s="40">
        <v>5.723793677204659E-2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15817.2</v>
      </c>
      <c r="F49" s="37">
        <v>15759.066666666666</v>
      </c>
      <c r="G49" s="38">
        <v>15658.133333333331</v>
      </c>
      <c r="H49" s="38">
        <v>15499.066666666666</v>
      </c>
      <c r="I49" s="38">
        <v>15398.133333333331</v>
      </c>
      <c r="J49" s="38">
        <v>15918.133333333331</v>
      </c>
      <c r="K49" s="38">
        <v>16019.066666666666</v>
      </c>
      <c r="L49" s="38">
        <v>16178.133333333331</v>
      </c>
      <c r="M49" s="28">
        <v>15860</v>
      </c>
      <c r="N49" s="28">
        <v>15600</v>
      </c>
      <c r="O49" s="39">
        <v>203750</v>
      </c>
      <c r="P49" s="40">
        <v>2.2134776192818495E-3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305.2</v>
      </c>
      <c r="F50" s="37">
        <v>304.83333333333331</v>
      </c>
      <c r="G50" s="38">
        <v>302.56666666666661</v>
      </c>
      <c r="H50" s="38">
        <v>299.93333333333328</v>
      </c>
      <c r="I50" s="38">
        <v>297.66666666666657</v>
      </c>
      <c r="J50" s="38">
        <v>307.46666666666664</v>
      </c>
      <c r="K50" s="38">
        <v>309.73333333333341</v>
      </c>
      <c r="L50" s="38">
        <v>312.36666666666667</v>
      </c>
      <c r="M50" s="28">
        <v>307.10000000000002</v>
      </c>
      <c r="N50" s="28">
        <v>302.2</v>
      </c>
      <c r="O50" s="39">
        <v>17566200</v>
      </c>
      <c r="P50" s="40">
        <v>1.2869745718733783E-2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3787.3</v>
      </c>
      <c r="F51" s="37">
        <v>3768.9833333333336</v>
      </c>
      <c r="G51" s="38">
        <v>3738.3166666666671</v>
      </c>
      <c r="H51" s="38">
        <v>3689.3333333333335</v>
      </c>
      <c r="I51" s="38">
        <v>3658.666666666667</v>
      </c>
      <c r="J51" s="38">
        <v>3817.9666666666672</v>
      </c>
      <c r="K51" s="38">
        <v>3848.6333333333332</v>
      </c>
      <c r="L51" s="38">
        <v>3897.6166666666672</v>
      </c>
      <c r="M51" s="28">
        <v>3799.65</v>
      </c>
      <c r="N51" s="28">
        <v>3720</v>
      </c>
      <c r="O51" s="39">
        <v>1506400</v>
      </c>
      <c r="P51" s="40">
        <v>1.2365591397849462E-2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44861</v>
      </c>
      <c r="E52" s="37">
        <v>290.39999999999998</v>
      </c>
      <c r="F52" s="37">
        <v>287.95</v>
      </c>
      <c r="G52" s="38">
        <v>283.04999999999995</v>
      </c>
      <c r="H52" s="38">
        <v>275.7</v>
      </c>
      <c r="I52" s="38">
        <v>270.79999999999995</v>
      </c>
      <c r="J52" s="38">
        <v>295.29999999999995</v>
      </c>
      <c r="K52" s="38">
        <v>300.19999999999993</v>
      </c>
      <c r="L52" s="38">
        <v>307.54999999999995</v>
      </c>
      <c r="M52" s="28">
        <v>292.85000000000002</v>
      </c>
      <c r="N52" s="28">
        <v>280.60000000000002</v>
      </c>
      <c r="O52" s="39">
        <v>10060700</v>
      </c>
      <c r="P52" s="40">
        <v>0.16903323262839878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228</v>
      </c>
      <c r="F53" s="37">
        <v>227.13333333333335</v>
      </c>
      <c r="G53" s="38">
        <v>224.16666666666671</v>
      </c>
      <c r="H53" s="38">
        <v>220.33333333333337</v>
      </c>
      <c r="I53" s="38">
        <v>217.36666666666673</v>
      </c>
      <c r="J53" s="38">
        <v>230.9666666666667</v>
      </c>
      <c r="K53" s="38">
        <v>233.93333333333334</v>
      </c>
      <c r="L53" s="38">
        <v>237.76666666666668</v>
      </c>
      <c r="M53" s="28">
        <v>230.1</v>
      </c>
      <c r="N53" s="28">
        <v>223.3</v>
      </c>
      <c r="O53" s="39">
        <v>40367700</v>
      </c>
      <c r="P53" s="40">
        <v>-2.6746907388833165E-4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44861</v>
      </c>
      <c r="E54" s="37">
        <v>499.2</v>
      </c>
      <c r="F54" s="37">
        <v>498.23333333333335</v>
      </c>
      <c r="G54" s="38">
        <v>491.9666666666667</v>
      </c>
      <c r="H54" s="38">
        <v>484.73333333333335</v>
      </c>
      <c r="I54" s="38">
        <v>478.4666666666667</v>
      </c>
      <c r="J54" s="38">
        <v>505.4666666666667</v>
      </c>
      <c r="K54" s="38">
        <v>511.73333333333335</v>
      </c>
      <c r="L54" s="38">
        <v>518.9666666666667</v>
      </c>
      <c r="M54" s="28">
        <v>504.5</v>
      </c>
      <c r="N54" s="28">
        <v>491</v>
      </c>
      <c r="O54" s="39">
        <v>7110675</v>
      </c>
      <c r="P54" s="40">
        <v>-1.3259369503450143E-2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44861</v>
      </c>
      <c r="E55" s="37">
        <v>319.3</v>
      </c>
      <c r="F55" s="37">
        <v>317.76666666666665</v>
      </c>
      <c r="G55" s="38">
        <v>315.5333333333333</v>
      </c>
      <c r="H55" s="38">
        <v>311.76666666666665</v>
      </c>
      <c r="I55" s="38">
        <v>309.5333333333333</v>
      </c>
      <c r="J55" s="38">
        <v>321.5333333333333</v>
      </c>
      <c r="K55" s="38">
        <v>323.76666666666665</v>
      </c>
      <c r="L55" s="38">
        <v>327.5333333333333</v>
      </c>
      <c r="M55" s="28">
        <v>320</v>
      </c>
      <c r="N55" s="28">
        <v>314</v>
      </c>
      <c r="O55" s="39">
        <v>5794500</v>
      </c>
      <c r="P55" s="40">
        <v>1.4976353126642144E-2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731.75</v>
      </c>
      <c r="F56" s="37">
        <v>730.81666666666661</v>
      </c>
      <c r="G56" s="38">
        <v>723.73333333333323</v>
      </c>
      <c r="H56" s="38">
        <v>715.71666666666658</v>
      </c>
      <c r="I56" s="38">
        <v>708.63333333333321</v>
      </c>
      <c r="J56" s="38">
        <v>738.83333333333326</v>
      </c>
      <c r="K56" s="38">
        <v>745.91666666666674</v>
      </c>
      <c r="L56" s="38">
        <v>753.93333333333328</v>
      </c>
      <c r="M56" s="28">
        <v>737.9</v>
      </c>
      <c r="N56" s="28">
        <v>722.8</v>
      </c>
      <c r="O56" s="39">
        <v>6693750</v>
      </c>
      <c r="P56" s="40">
        <v>-3.7209302325581397E-3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1120</v>
      </c>
      <c r="F57" s="37">
        <v>1120.1000000000001</v>
      </c>
      <c r="G57" s="38">
        <v>1109.8000000000002</v>
      </c>
      <c r="H57" s="38">
        <v>1099.6000000000001</v>
      </c>
      <c r="I57" s="38">
        <v>1089.3000000000002</v>
      </c>
      <c r="J57" s="38">
        <v>1130.3000000000002</v>
      </c>
      <c r="K57" s="38">
        <v>1140.5999999999999</v>
      </c>
      <c r="L57" s="38">
        <v>1150.8000000000002</v>
      </c>
      <c r="M57" s="28">
        <v>1130.4000000000001</v>
      </c>
      <c r="N57" s="28">
        <v>1109.9000000000001</v>
      </c>
      <c r="O57" s="39">
        <v>8285550</v>
      </c>
      <c r="P57" s="40">
        <v>-3.0056308020088268E-2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230.1</v>
      </c>
      <c r="F58" s="37">
        <v>229.91666666666666</v>
      </c>
      <c r="G58" s="38">
        <v>227.73333333333332</v>
      </c>
      <c r="H58" s="38">
        <v>225.36666666666667</v>
      </c>
      <c r="I58" s="38">
        <v>223.18333333333334</v>
      </c>
      <c r="J58" s="38">
        <v>232.2833333333333</v>
      </c>
      <c r="K58" s="38">
        <v>234.46666666666664</v>
      </c>
      <c r="L58" s="38">
        <v>236.83333333333329</v>
      </c>
      <c r="M58" s="28">
        <v>232.1</v>
      </c>
      <c r="N58" s="28">
        <v>227.55</v>
      </c>
      <c r="O58" s="39">
        <v>34133400</v>
      </c>
      <c r="P58" s="40">
        <v>1.8293446936474125E-2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3616.85</v>
      </c>
      <c r="F59" s="37">
        <v>3577.3666666666668</v>
      </c>
      <c r="G59" s="38">
        <v>3519.7333333333336</v>
      </c>
      <c r="H59" s="38">
        <v>3422.6166666666668</v>
      </c>
      <c r="I59" s="38">
        <v>3364.9833333333336</v>
      </c>
      <c r="J59" s="38">
        <v>3674.4833333333336</v>
      </c>
      <c r="K59" s="38">
        <v>3732.1166666666668</v>
      </c>
      <c r="L59" s="38">
        <v>3829.2333333333336</v>
      </c>
      <c r="M59" s="28">
        <v>3635</v>
      </c>
      <c r="N59" s="28">
        <v>3480.25</v>
      </c>
      <c r="O59" s="39">
        <v>719700</v>
      </c>
      <c r="P59" s="40">
        <v>6.6696309470875945E-2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1585.3</v>
      </c>
      <c r="F60" s="37">
        <v>1578.7166666666665</v>
      </c>
      <c r="G60" s="38">
        <v>1569.0333333333328</v>
      </c>
      <c r="H60" s="38">
        <v>1552.7666666666664</v>
      </c>
      <c r="I60" s="38">
        <v>1543.0833333333328</v>
      </c>
      <c r="J60" s="38">
        <v>1594.9833333333329</v>
      </c>
      <c r="K60" s="38">
        <v>1604.6666666666667</v>
      </c>
      <c r="L60" s="38">
        <v>1620.9333333333329</v>
      </c>
      <c r="M60" s="28">
        <v>1588.4</v>
      </c>
      <c r="N60" s="28">
        <v>1562.45</v>
      </c>
      <c r="O60" s="39">
        <v>2266950</v>
      </c>
      <c r="P60" s="40">
        <v>7.6228998133167393E-3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692.05</v>
      </c>
      <c r="F61" s="37">
        <v>691.29999999999984</v>
      </c>
      <c r="G61" s="38">
        <v>687.1999999999997</v>
      </c>
      <c r="H61" s="38">
        <v>682.34999999999991</v>
      </c>
      <c r="I61" s="38">
        <v>678.24999999999977</v>
      </c>
      <c r="J61" s="38">
        <v>696.14999999999964</v>
      </c>
      <c r="K61" s="38">
        <v>700.24999999999977</v>
      </c>
      <c r="L61" s="38">
        <v>705.09999999999957</v>
      </c>
      <c r="M61" s="28">
        <v>695.4</v>
      </c>
      <c r="N61" s="28">
        <v>686.45</v>
      </c>
      <c r="O61" s="39">
        <v>7149000</v>
      </c>
      <c r="P61" s="40">
        <v>-6.9454090845950823E-3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978.05</v>
      </c>
      <c r="F62" s="37">
        <v>984.38333333333321</v>
      </c>
      <c r="G62" s="38">
        <v>967.36666666666645</v>
      </c>
      <c r="H62" s="38">
        <v>956.68333333333328</v>
      </c>
      <c r="I62" s="38">
        <v>939.66666666666652</v>
      </c>
      <c r="J62" s="38">
        <v>995.06666666666638</v>
      </c>
      <c r="K62" s="38">
        <v>1012.0833333333333</v>
      </c>
      <c r="L62" s="38">
        <v>1022.7666666666663</v>
      </c>
      <c r="M62" s="28">
        <v>1001.4</v>
      </c>
      <c r="N62" s="28">
        <v>973.7</v>
      </c>
      <c r="O62" s="39">
        <v>1017100</v>
      </c>
      <c r="P62" s="40">
        <v>1.1838440111420613E-2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386.5</v>
      </c>
      <c r="F63" s="37">
        <v>387.84999999999997</v>
      </c>
      <c r="G63" s="38">
        <v>382.44999999999993</v>
      </c>
      <c r="H63" s="38">
        <v>378.4</v>
      </c>
      <c r="I63" s="38">
        <v>372.99999999999994</v>
      </c>
      <c r="J63" s="38">
        <v>391.89999999999992</v>
      </c>
      <c r="K63" s="38">
        <v>397.2999999999999</v>
      </c>
      <c r="L63" s="38">
        <v>401.34999999999991</v>
      </c>
      <c r="M63" s="28">
        <v>393.25</v>
      </c>
      <c r="N63" s="28">
        <v>383.8</v>
      </c>
      <c r="O63" s="39">
        <v>5181000</v>
      </c>
      <c r="P63" s="40">
        <v>9.6159949222469052E-2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178.35</v>
      </c>
      <c r="F64" s="37">
        <v>177.63333333333333</v>
      </c>
      <c r="G64" s="38">
        <v>175.81666666666666</v>
      </c>
      <c r="H64" s="38">
        <v>173.28333333333333</v>
      </c>
      <c r="I64" s="38">
        <v>171.46666666666667</v>
      </c>
      <c r="J64" s="38">
        <v>180.16666666666666</v>
      </c>
      <c r="K64" s="38">
        <v>181.98333333333332</v>
      </c>
      <c r="L64" s="38">
        <v>184.51666666666665</v>
      </c>
      <c r="M64" s="28">
        <v>179.45</v>
      </c>
      <c r="N64" s="28">
        <v>175.1</v>
      </c>
      <c r="O64" s="39">
        <v>7390000</v>
      </c>
      <c r="P64" s="40">
        <v>-2.119205298013245E-2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1227.3</v>
      </c>
      <c r="F65" s="37">
        <v>1217.45</v>
      </c>
      <c r="G65" s="38">
        <v>1199.9000000000001</v>
      </c>
      <c r="H65" s="38">
        <v>1172.5</v>
      </c>
      <c r="I65" s="38">
        <v>1154.95</v>
      </c>
      <c r="J65" s="38">
        <v>1244.8500000000001</v>
      </c>
      <c r="K65" s="38">
        <v>1262.3999999999999</v>
      </c>
      <c r="L65" s="38">
        <v>1289.8000000000002</v>
      </c>
      <c r="M65" s="28">
        <v>1235</v>
      </c>
      <c r="N65" s="28">
        <v>1190.05</v>
      </c>
      <c r="O65" s="39">
        <v>3088800</v>
      </c>
      <c r="P65" s="40">
        <v>-6.9750632453921213E-2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531.1</v>
      </c>
      <c r="F66" s="37">
        <v>533.35</v>
      </c>
      <c r="G66" s="38">
        <v>525.80000000000007</v>
      </c>
      <c r="H66" s="38">
        <v>520.5</v>
      </c>
      <c r="I66" s="38">
        <v>512.95000000000005</v>
      </c>
      <c r="J66" s="38">
        <v>538.65000000000009</v>
      </c>
      <c r="K66" s="38">
        <v>546.20000000000005</v>
      </c>
      <c r="L66" s="38">
        <v>551.50000000000011</v>
      </c>
      <c r="M66" s="28">
        <v>540.9</v>
      </c>
      <c r="N66" s="28">
        <v>528.04999999999995</v>
      </c>
      <c r="O66" s="39">
        <v>12932500</v>
      </c>
      <c r="P66" s="40">
        <v>-5.7959814528593505E-4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1539.7</v>
      </c>
      <c r="F67" s="37">
        <v>1530.2666666666667</v>
      </c>
      <c r="G67" s="38">
        <v>1511.6333333333332</v>
      </c>
      <c r="H67" s="38">
        <v>1483.5666666666666</v>
      </c>
      <c r="I67" s="38">
        <v>1464.9333333333332</v>
      </c>
      <c r="J67" s="38">
        <v>1558.3333333333333</v>
      </c>
      <c r="K67" s="38">
        <v>1576.9666666666669</v>
      </c>
      <c r="L67" s="38">
        <v>1605.0333333333333</v>
      </c>
      <c r="M67" s="28">
        <v>1548.9</v>
      </c>
      <c r="N67" s="28">
        <v>1502.2</v>
      </c>
      <c r="O67" s="39">
        <v>1261500</v>
      </c>
      <c r="P67" s="40">
        <v>-3.9619651347068147E-4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2194.6</v>
      </c>
      <c r="F68" s="37">
        <v>2186.8333333333335</v>
      </c>
      <c r="G68" s="38">
        <v>2160.916666666667</v>
      </c>
      <c r="H68" s="38">
        <v>2127.2333333333336</v>
      </c>
      <c r="I68" s="38">
        <v>2101.3166666666671</v>
      </c>
      <c r="J68" s="38">
        <v>2220.5166666666669</v>
      </c>
      <c r="K68" s="38">
        <v>2246.4333333333338</v>
      </c>
      <c r="L68" s="38">
        <v>2280.1166666666668</v>
      </c>
      <c r="M68" s="28">
        <v>2212.75</v>
      </c>
      <c r="N68" s="28">
        <v>2153.15</v>
      </c>
      <c r="O68" s="39">
        <v>1874500</v>
      </c>
      <c r="P68" s="40">
        <v>1.7505767403989687E-2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44861</v>
      </c>
      <c r="E69" s="37">
        <v>229.6</v>
      </c>
      <c r="F69" s="37">
        <v>228.05000000000004</v>
      </c>
      <c r="G69" s="38">
        <v>224.10000000000008</v>
      </c>
      <c r="H69" s="38">
        <v>218.60000000000005</v>
      </c>
      <c r="I69" s="38">
        <v>214.65000000000009</v>
      </c>
      <c r="J69" s="38">
        <v>233.55000000000007</v>
      </c>
      <c r="K69" s="38">
        <v>237.50000000000006</v>
      </c>
      <c r="L69" s="38">
        <v>243.00000000000006</v>
      </c>
      <c r="M69" s="28">
        <v>232</v>
      </c>
      <c r="N69" s="28">
        <v>222.55</v>
      </c>
      <c r="O69" s="39">
        <v>18448300</v>
      </c>
      <c r="P69" s="40">
        <v>6.6480521207286258E-2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3690.45</v>
      </c>
      <c r="F70" s="37">
        <v>3696.3333333333335</v>
      </c>
      <c r="G70" s="38">
        <v>3647.3666666666668</v>
      </c>
      <c r="H70" s="38">
        <v>3604.2833333333333</v>
      </c>
      <c r="I70" s="38">
        <v>3555.3166666666666</v>
      </c>
      <c r="J70" s="38">
        <v>3739.416666666667</v>
      </c>
      <c r="K70" s="38">
        <v>3788.3833333333332</v>
      </c>
      <c r="L70" s="38">
        <v>3831.4666666666672</v>
      </c>
      <c r="M70" s="28">
        <v>3745.3</v>
      </c>
      <c r="N70" s="28">
        <v>3653.25</v>
      </c>
      <c r="O70" s="39">
        <v>2381400</v>
      </c>
      <c r="P70" s="40">
        <v>-5.6657223796033991E-4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4238.5</v>
      </c>
      <c r="F71" s="37">
        <v>4249.4666666666662</v>
      </c>
      <c r="G71" s="38">
        <v>4204.9333333333325</v>
      </c>
      <c r="H71" s="38">
        <v>4171.3666666666659</v>
      </c>
      <c r="I71" s="38">
        <v>4126.8333333333321</v>
      </c>
      <c r="J71" s="38">
        <v>4283.0333333333328</v>
      </c>
      <c r="K71" s="38">
        <v>4327.5666666666675</v>
      </c>
      <c r="L71" s="38">
        <v>4361.1333333333332</v>
      </c>
      <c r="M71" s="28">
        <v>4294</v>
      </c>
      <c r="N71" s="28">
        <v>4215.8999999999996</v>
      </c>
      <c r="O71" s="39">
        <v>610625</v>
      </c>
      <c r="P71" s="40">
        <v>2.2568732047599507E-3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367.8</v>
      </c>
      <c r="F72" s="37">
        <v>365.34999999999997</v>
      </c>
      <c r="G72" s="38">
        <v>361.44999999999993</v>
      </c>
      <c r="H72" s="38">
        <v>355.09999999999997</v>
      </c>
      <c r="I72" s="38">
        <v>351.19999999999993</v>
      </c>
      <c r="J72" s="38">
        <v>371.69999999999993</v>
      </c>
      <c r="K72" s="38">
        <v>375.59999999999991</v>
      </c>
      <c r="L72" s="38">
        <v>381.94999999999993</v>
      </c>
      <c r="M72" s="28">
        <v>369.25</v>
      </c>
      <c r="N72" s="28">
        <v>359</v>
      </c>
      <c r="O72" s="39">
        <v>46901250</v>
      </c>
      <c r="P72" s="40">
        <v>8.3362894643490594E-3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4353.3</v>
      </c>
      <c r="F73" s="37">
        <v>4354.55</v>
      </c>
      <c r="G73" s="38">
        <v>4321.1000000000004</v>
      </c>
      <c r="H73" s="38">
        <v>4288.9000000000005</v>
      </c>
      <c r="I73" s="38">
        <v>4255.4500000000007</v>
      </c>
      <c r="J73" s="38">
        <v>4386.75</v>
      </c>
      <c r="K73" s="38">
        <v>4420.1999999999989</v>
      </c>
      <c r="L73" s="38">
        <v>4452.3999999999996</v>
      </c>
      <c r="M73" s="28">
        <v>4388</v>
      </c>
      <c r="N73" s="28">
        <v>4322.3500000000004</v>
      </c>
      <c r="O73" s="39">
        <v>1800875</v>
      </c>
      <c r="P73" s="40">
        <v>2.4607069198492284E-2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3511.1</v>
      </c>
      <c r="F74" s="37">
        <v>3492.5</v>
      </c>
      <c r="G74" s="38">
        <v>3460.6</v>
      </c>
      <c r="H74" s="38">
        <v>3410.1</v>
      </c>
      <c r="I74" s="38">
        <v>3378.2</v>
      </c>
      <c r="J74" s="38">
        <v>3543</v>
      </c>
      <c r="K74" s="38">
        <v>3574.8999999999996</v>
      </c>
      <c r="L74" s="38">
        <v>3625.4</v>
      </c>
      <c r="M74" s="28">
        <v>3524.4</v>
      </c>
      <c r="N74" s="28">
        <v>3442</v>
      </c>
      <c r="O74" s="39">
        <v>3825150</v>
      </c>
      <c r="P74" s="40">
        <v>1.0914808990842659E-2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2107.8000000000002</v>
      </c>
      <c r="F75" s="37">
        <v>2109.9833333333336</v>
      </c>
      <c r="G75" s="38">
        <v>2085.9666666666672</v>
      </c>
      <c r="H75" s="38">
        <v>2064.1333333333337</v>
      </c>
      <c r="I75" s="38">
        <v>2040.1166666666672</v>
      </c>
      <c r="J75" s="38">
        <v>2131.8166666666671</v>
      </c>
      <c r="K75" s="38">
        <v>2155.8333333333335</v>
      </c>
      <c r="L75" s="38">
        <v>2177.666666666667</v>
      </c>
      <c r="M75" s="28">
        <v>2134</v>
      </c>
      <c r="N75" s="28">
        <v>2088.15</v>
      </c>
      <c r="O75" s="39">
        <v>1164350</v>
      </c>
      <c r="P75" s="40">
        <v>-7.9662605435801316E-3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157.55000000000001</v>
      </c>
      <c r="F76" s="37">
        <v>156.70000000000002</v>
      </c>
      <c r="G76" s="38">
        <v>155.50000000000003</v>
      </c>
      <c r="H76" s="38">
        <v>153.45000000000002</v>
      </c>
      <c r="I76" s="38">
        <v>152.25000000000003</v>
      </c>
      <c r="J76" s="38">
        <v>158.75000000000003</v>
      </c>
      <c r="K76" s="38">
        <v>159.95000000000002</v>
      </c>
      <c r="L76" s="38">
        <v>162.00000000000003</v>
      </c>
      <c r="M76" s="28">
        <v>157.9</v>
      </c>
      <c r="N76" s="28">
        <v>154.65</v>
      </c>
      <c r="O76" s="39">
        <v>26046000</v>
      </c>
      <c r="P76" s="40">
        <v>-8.7683244280038364E-3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121.75</v>
      </c>
      <c r="F77" s="37">
        <v>121.60000000000001</v>
      </c>
      <c r="G77" s="38">
        <v>120.70000000000002</v>
      </c>
      <c r="H77" s="38">
        <v>119.65</v>
      </c>
      <c r="I77" s="38">
        <v>118.75000000000001</v>
      </c>
      <c r="J77" s="38">
        <v>122.65000000000002</v>
      </c>
      <c r="K77" s="38">
        <v>123.55000000000003</v>
      </c>
      <c r="L77" s="38">
        <v>124.60000000000002</v>
      </c>
      <c r="M77" s="28">
        <v>122.5</v>
      </c>
      <c r="N77" s="28">
        <v>120.55</v>
      </c>
      <c r="O77" s="39">
        <v>92790000</v>
      </c>
      <c r="P77" s="40">
        <v>1.0788650339842486E-3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44861</v>
      </c>
      <c r="E78" s="37">
        <v>105.1</v>
      </c>
      <c r="F78" s="37">
        <v>104.53333333333335</v>
      </c>
      <c r="G78" s="38">
        <v>103.56666666666669</v>
      </c>
      <c r="H78" s="38">
        <v>102.03333333333335</v>
      </c>
      <c r="I78" s="38">
        <v>101.06666666666669</v>
      </c>
      <c r="J78" s="38">
        <v>106.06666666666669</v>
      </c>
      <c r="K78" s="38">
        <v>107.03333333333336</v>
      </c>
      <c r="L78" s="38">
        <v>108.56666666666669</v>
      </c>
      <c r="M78" s="28">
        <v>105.5</v>
      </c>
      <c r="N78" s="28">
        <v>103</v>
      </c>
      <c r="O78" s="39">
        <v>17123600</v>
      </c>
      <c r="P78" s="40">
        <v>-1.5160703456640388E-3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89.25</v>
      </c>
      <c r="F79" s="37">
        <v>88.183333333333337</v>
      </c>
      <c r="G79" s="38">
        <v>86.866666666666674</v>
      </c>
      <c r="H79" s="38">
        <v>84.483333333333334</v>
      </c>
      <c r="I79" s="38">
        <v>83.166666666666671</v>
      </c>
      <c r="J79" s="38">
        <v>90.566666666666677</v>
      </c>
      <c r="K79" s="38">
        <v>91.88333333333334</v>
      </c>
      <c r="L79" s="38">
        <v>94.26666666666668</v>
      </c>
      <c r="M79" s="28">
        <v>89.5</v>
      </c>
      <c r="N79" s="28">
        <v>85.8</v>
      </c>
      <c r="O79" s="39">
        <v>58733850</v>
      </c>
      <c r="P79" s="40">
        <v>-4.3795620437956206E-2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394.5</v>
      </c>
      <c r="F80" s="37">
        <v>394.2166666666667</v>
      </c>
      <c r="G80" s="38">
        <v>388.08333333333337</v>
      </c>
      <c r="H80" s="38">
        <v>381.66666666666669</v>
      </c>
      <c r="I80" s="38">
        <v>375.53333333333336</v>
      </c>
      <c r="J80" s="38">
        <v>400.63333333333338</v>
      </c>
      <c r="K80" s="38">
        <v>406.76666666666671</v>
      </c>
      <c r="L80" s="38">
        <v>413.18333333333339</v>
      </c>
      <c r="M80" s="28">
        <v>400.35</v>
      </c>
      <c r="N80" s="28">
        <v>387.8</v>
      </c>
      <c r="O80" s="39">
        <v>8452500</v>
      </c>
      <c r="P80" s="40">
        <v>-6.6225165562913907E-3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35.25</v>
      </c>
      <c r="F81" s="37">
        <v>35.1</v>
      </c>
      <c r="G81" s="38">
        <v>34.800000000000004</v>
      </c>
      <c r="H81" s="38">
        <v>34.35</v>
      </c>
      <c r="I81" s="38">
        <v>34.050000000000004</v>
      </c>
      <c r="J81" s="38">
        <v>35.550000000000004</v>
      </c>
      <c r="K81" s="38">
        <v>35.85</v>
      </c>
      <c r="L81" s="38">
        <v>36.300000000000004</v>
      </c>
      <c r="M81" s="28">
        <v>35.4</v>
      </c>
      <c r="N81" s="28">
        <v>34.65</v>
      </c>
      <c r="O81" s="39">
        <v>132997500</v>
      </c>
      <c r="P81" s="40">
        <v>5.077860528097495E-4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44861</v>
      </c>
      <c r="E82" s="37">
        <v>668.85</v>
      </c>
      <c r="F82" s="37">
        <v>667.9</v>
      </c>
      <c r="G82" s="38">
        <v>660.9</v>
      </c>
      <c r="H82" s="38">
        <v>652.95000000000005</v>
      </c>
      <c r="I82" s="38">
        <v>645.95000000000005</v>
      </c>
      <c r="J82" s="38">
        <v>675.84999999999991</v>
      </c>
      <c r="K82" s="38">
        <v>682.84999999999991</v>
      </c>
      <c r="L82" s="38">
        <v>690.79999999999984</v>
      </c>
      <c r="M82" s="28">
        <v>674.9</v>
      </c>
      <c r="N82" s="28">
        <v>659.95</v>
      </c>
      <c r="O82" s="39">
        <v>5366400</v>
      </c>
      <c r="P82" s="40">
        <v>2.0014825796886581E-2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834.45</v>
      </c>
      <c r="F83" s="37">
        <v>827.33333333333337</v>
      </c>
      <c r="G83" s="38">
        <v>817.86666666666679</v>
      </c>
      <c r="H83" s="38">
        <v>801.28333333333342</v>
      </c>
      <c r="I83" s="38">
        <v>791.81666666666683</v>
      </c>
      <c r="J83" s="38">
        <v>843.91666666666674</v>
      </c>
      <c r="K83" s="38">
        <v>853.38333333333321</v>
      </c>
      <c r="L83" s="38">
        <v>869.9666666666667</v>
      </c>
      <c r="M83" s="28">
        <v>836.8</v>
      </c>
      <c r="N83" s="28">
        <v>810.75</v>
      </c>
      <c r="O83" s="39">
        <v>6874000</v>
      </c>
      <c r="P83" s="40">
        <v>1.6563146997929608E-2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1224</v>
      </c>
      <c r="F84" s="37">
        <v>1221.3833333333334</v>
      </c>
      <c r="G84" s="38">
        <v>1211.6166666666668</v>
      </c>
      <c r="H84" s="38">
        <v>1199.2333333333333</v>
      </c>
      <c r="I84" s="38">
        <v>1189.4666666666667</v>
      </c>
      <c r="J84" s="38">
        <v>1233.7666666666669</v>
      </c>
      <c r="K84" s="38">
        <v>1243.5333333333338</v>
      </c>
      <c r="L84" s="38">
        <v>1255.916666666667</v>
      </c>
      <c r="M84" s="28">
        <v>1231.1500000000001</v>
      </c>
      <c r="N84" s="28">
        <v>1209</v>
      </c>
      <c r="O84" s="39">
        <v>4610125</v>
      </c>
      <c r="P84" s="40">
        <v>2.1193924408336277E-3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347.45</v>
      </c>
      <c r="F85" s="37">
        <v>345.85000000000008</v>
      </c>
      <c r="G85" s="38">
        <v>342.70000000000016</v>
      </c>
      <c r="H85" s="38">
        <v>337.9500000000001</v>
      </c>
      <c r="I85" s="38">
        <v>334.80000000000018</v>
      </c>
      <c r="J85" s="38">
        <v>350.60000000000014</v>
      </c>
      <c r="K85" s="38">
        <v>353.75000000000011</v>
      </c>
      <c r="L85" s="38">
        <v>358.50000000000011</v>
      </c>
      <c r="M85" s="28">
        <v>349</v>
      </c>
      <c r="N85" s="28">
        <v>341.1</v>
      </c>
      <c r="O85" s="39">
        <v>8754000</v>
      </c>
      <c r="P85" s="40">
        <v>-1.5967153284671533E-3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1675.7</v>
      </c>
      <c r="F86" s="37">
        <v>1673.7166666666669</v>
      </c>
      <c r="G86" s="38">
        <v>1660.2833333333338</v>
      </c>
      <c r="H86" s="38">
        <v>1644.8666666666668</v>
      </c>
      <c r="I86" s="38">
        <v>1631.4333333333336</v>
      </c>
      <c r="J86" s="38">
        <v>1689.1333333333339</v>
      </c>
      <c r="K86" s="38">
        <v>1702.5666666666668</v>
      </c>
      <c r="L86" s="38">
        <v>1717.983333333334</v>
      </c>
      <c r="M86" s="28">
        <v>1687.15</v>
      </c>
      <c r="N86" s="28">
        <v>1658.3</v>
      </c>
      <c r="O86" s="39">
        <v>7328300</v>
      </c>
      <c r="P86" s="40">
        <v>-1.342882721575649E-2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221.55</v>
      </c>
      <c r="F87" s="37">
        <v>221.68333333333331</v>
      </c>
      <c r="G87" s="38">
        <v>219.91666666666663</v>
      </c>
      <c r="H87" s="38">
        <v>218.28333333333333</v>
      </c>
      <c r="I87" s="38">
        <v>216.51666666666665</v>
      </c>
      <c r="J87" s="38">
        <v>223.31666666666661</v>
      </c>
      <c r="K87" s="38">
        <v>225.08333333333331</v>
      </c>
      <c r="L87" s="38">
        <v>226.71666666666658</v>
      </c>
      <c r="M87" s="28">
        <v>223.45</v>
      </c>
      <c r="N87" s="28">
        <v>220.05</v>
      </c>
      <c r="O87" s="39">
        <v>5795000</v>
      </c>
      <c r="P87" s="40">
        <v>2.3851590106007067E-2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489.05</v>
      </c>
      <c r="F88" s="37">
        <v>485.4666666666667</v>
      </c>
      <c r="G88" s="38">
        <v>478.93333333333339</v>
      </c>
      <c r="H88" s="38">
        <v>468.81666666666672</v>
      </c>
      <c r="I88" s="38">
        <v>462.28333333333342</v>
      </c>
      <c r="J88" s="38">
        <v>495.58333333333337</v>
      </c>
      <c r="K88" s="38">
        <v>502.11666666666667</v>
      </c>
      <c r="L88" s="38">
        <v>512.23333333333335</v>
      </c>
      <c r="M88" s="28">
        <v>492</v>
      </c>
      <c r="N88" s="28">
        <v>475.35</v>
      </c>
      <c r="O88" s="39">
        <v>7243750</v>
      </c>
      <c r="P88" s="40">
        <v>-1.4455782312925171E-2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2429.6999999999998</v>
      </c>
      <c r="F89" s="37">
        <v>2436.2000000000003</v>
      </c>
      <c r="G89" s="38">
        <v>2411.4000000000005</v>
      </c>
      <c r="H89" s="38">
        <v>2393.1000000000004</v>
      </c>
      <c r="I89" s="38">
        <v>2368.3000000000006</v>
      </c>
      <c r="J89" s="38">
        <v>2454.5000000000005</v>
      </c>
      <c r="K89" s="38">
        <v>2479.3000000000006</v>
      </c>
      <c r="L89" s="38">
        <v>2497.6000000000004</v>
      </c>
      <c r="M89" s="28">
        <v>2461</v>
      </c>
      <c r="N89" s="28">
        <v>2417.9</v>
      </c>
      <c r="O89" s="39">
        <v>3604775</v>
      </c>
      <c r="P89" s="40">
        <v>2.3465947403910992E-2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1344.85</v>
      </c>
      <c r="F90" s="37">
        <v>1338.8333333333333</v>
      </c>
      <c r="G90" s="38">
        <v>1328.9166666666665</v>
      </c>
      <c r="H90" s="38">
        <v>1312.9833333333333</v>
      </c>
      <c r="I90" s="38">
        <v>1303.0666666666666</v>
      </c>
      <c r="J90" s="38">
        <v>1354.7666666666664</v>
      </c>
      <c r="K90" s="38">
        <v>1364.6833333333329</v>
      </c>
      <c r="L90" s="38">
        <v>1380.6166666666663</v>
      </c>
      <c r="M90" s="28">
        <v>1348.75</v>
      </c>
      <c r="N90" s="28">
        <v>1322.9</v>
      </c>
      <c r="O90" s="39">
        <v>4109000</v>
      </c>
      <c r="P90" s="40">
        <v>-4.3615216864550518E-3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956.95</v>
      </c>
      <c r="F91" s="37">
        <v>951.9666666666667</v>
      </c>
      <c r="G91" s="38">
        <v>943.58333333333337</v>
      </c>
      <c r="H91" s="38">
        <v>930.2166666666667</v>
      </c>
      <c r="I91" s="38">
        <v>921.83333333333337</v>
      </c>
      <c r="J91" s="38">
        <v>965.33333333333337</v>
      </c>
      <c r="K91" s="38">
        <v>973.71666666666658</v>
      </c>
      <c r="L91" s="38">
        <v>987.08333333333337</v>
      </c>
      <c r="M91" s="28">
        <v>960.35</v>
      </c>
      <c r="N91" s="28">
        <v>938.6</v>
      </c>
      <c r="O91" s="39">
        <v>16772700</v>
      </c>
      <c r="P91" s="40">
        <v>3.9342413464040944E-2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2301.5500000000002</v>
      </c>
      <c r="F92" s="37">
        <v>2295.8333333333335</v>
      </c>
      <c r="G92" s="38">
        <v>2272.916666666667</v>
      </c>
      <c r="H92" s="38">
        <v>2244.2833333333333</v>
      </c>
      <c r="I92" s="38">
        <v>2221.3666666666668</v>
      </c>
      <c r="J92" s="38">
        <v>2324.4666666666672</v>
      </c>
      <c r="K92" s="38">
        <v>2347.3833333333341</v>
      </c>
      <c r="L92" s="38">
        <v>2376.0166666666673</v>
      </c>
      <c r="M92" s="28">
        <v>2318.75</v>
      </c>
      <c r="N92" s="28">
        <v>2267.1999999999998</v>
      </c>
      <c r="O92" s="39">
        <v>17716800</v>
      </c>
      <c r="P92" s="40">
        <v>6.5791716379751154E-3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1901.95</v>
      </c>
      <c r="F93" s="37">
        <v>1897.75</v>
      </c>
      <c r="G93" s="38">
        <v>1886.3</v>
      </c>
      <c r="H93" s="38">
        <v>1870.6499999999999</v>
      </c>
      <c r="I93" s="38">
        <v>1859.1999999999998</v>
      </c>
      <c r="J93" s="38">
        <v>1913.4</v>
      </c>
      <c r="K93" s="38">
        <v>1924.85</v>
      </c>
      <c r="L93" s="38">
        <v>1940.5000000000002</v>
      </c>
      <c r="M93" s="28">
        <v>1909.2</v>
      </c>
      <c r="N93" s="28">
        <v>1882.1</v>
      </c>
      <c r="O93" s="39">
        <v>2300400</v>
      </c>
      <c r="P93" s="40">
        <v>2.995298858294157E-2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1420.35</v>
      </c>
      <c r="F94" s="37">
        <v>1418.1499999999999</v>
      </c>
      <c r="G94" s="38">
        <v>1405.5499999999997</v>
      </c>
      <c r="H94" s="38">
        <v>1390.7499999999998</v>
      </c>
      <c r="I94" s="38">
        <v>1378.1499999999996</v>
      </c>
      <c r="J94" s="38">
        <v>1432.9499999999998</v>
      </c>
      <c r="K94" s="38">
        <v>1445.5499999999997</v>
      </c>
      <c r="L94" s="38">
        <v>1460.35</v>
      </c>
      <c r="M94" s="28">
        <v>1430.75</v>
      </c>
      <c r="N94" s="28">
        <v>1403.35</v>
      </c>
      <c r="O94" s="39">
        <v>58171300</v>
      </c>
      <c r="P94" s="40">
        <v>2.9493069615324715E-2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533.65</v>
      </c>
      <c r="F95" s="37">
        <v>529.81666666666661</v>
      </c>
      <c r="G95" s="38">
        <v>524.73333333333323</v>
      </c>
      <c r="H95" s="38">
        <v>515.81666666666661</v>
      </c>
      <c r="I95" s="38">
        <v>510.73333333333323</v>
      </c>
      <c r="J95" s="38">
        <v>538.73333333333323</v>
      </c>
      <c r="K95" s="38">
        <v>543.81666666666672</v>
      </c>
      <c r="L95" s="38">
        <v>552.73333333333323</v>
      </c>
      <c r="M95" s="28">
        <v>534.9</v>
      </c>
      <c r="N95" s="28">
        <v>520.9</v>
      </c>
      <c r="O95" s="39">
        <v>21969200</v>
      </c>
      <c r="P95" s="40">
        <v>-2.1651807583031254E-2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2560.5500000000002</v>
      </c>
      <c r="F96" s="37">
        <v>2562.1333333333332</v>
      </c>
      <c r="G96" s="38">
        <v>2531.5666666666666</v>
      </c>
      <c r="H96" s="38">
        <v>2502.5833333333335</v>
      </c>
      <c r="I96" s="38">
        <v>2472.0166666666669</v>
      </c>
      <c r="J96" s="38">
        <v>2591.1166666666663</v>
      </c>
      <c r="K96" s="38">
        <v>2621.6833333333329</v>
      </c>
      <c r="L96" s="38">
        <v>2650.6666666666661</v>
      </c>
      <c r="M96" s="28">
        <v>2592.6999999999998</v>
      </c>
      <c r="N96" s="28">
        <v>2533.15</v>
      </c>
      <c r="O96" s="39">
        <v>3308700</v>
      </c>
      <c r="P96" s="40">
        <v>0.13350462487153134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407.35</v>
      </c>
      <c r="F97" s="37">
        <v>405.33333333333331</v>
      </c>
      <c r="G97" s="38">
        <v>401.81666666666661</v>
      </c>
      <c r="H97" s="38">
        <v>396.2833333333333</v>
      </c>
      <c r="I97" s="38">
        <v>392.76666666666659</v>
      </c>
      <c r="J97" s="38">
        <v>410.86666666666662</v>
      </c>
      <c r="K97" s="38">
        <v>414.38333333333338</v>
      </c>
      <c r="L97" s="38">
        <v>419.91666666666663</v>
      </c>
      <c r="M97" s="28">
        <v>408.85</v>
      </c>
      <c r="N97" s="28">
        <v>399.8</v>
      </c>
      <c r="O97" s="39">
        <v>28298300</v>
      </c>
      <c r="P97" s="40">
        <v>-6.4165471427493018E-3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44861</v>
      </c>
      <c r="E98" s="37">
        <v>110.95</v>
      </c>
      <c r="F98" s="37">
        <v>110.43333333333332</v>
      </c>
      <c r="G98" s="38">
        <v>109.61666666666665</v>
      </c>
      <c r="H98" s="38">
        <v>108.28333333333332</v>
      </c>
      <c r="I98" s="38">
        <v>107.46666666666664</v>
      </c>
      <c r="J98" s="38">
        <v>111.76666666666665</v>
      </c>
      <c r="K98" s="38">
        <v>112.58333333333334</v>
      </c>
      <c r="L98" s="38">
        <v>113.91666666666666</v>
      </c>
      <c r="M98" s="28">
        <v>111.25</v>
      </c>
      <c r="N98" s="28">
        <v>109.1</v>
      </c>
      <c r="O98" s="39">
        <v>17922400</v>
      </c>
      <c r="P98" s="40">
        <v>3.3702455464612422E-3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215.5</v>
      </c>
      <c r="F99" s="37">
        <v>213.30000000000004</v>
      </c>
      <c r="G99" s="38">
        <v>209.25000000000009</v>
      </c>
      <c r="H99" s="38">
        <v>203.00000000000006</v>
      </c>
      <c r="I99" s="38">
        <v>198.9500000000001</v>
      </c>
      <c r="J99" s="38">
        <v>219.55000000000007</v>
      </c>
      <c r="K99" s="38">
        <v>223.60000000000002</v>
      </c>
      <c r="L99" s="38">
        <v>229.85000000000005</v>
      </c>
      <c r="M99" s="28">
        <v>217.35</v>
      </c>
      <c r="N99" s="28">
        <v>207.05</v>
      </c>
      <c r="O99" s="39">
        <v>19442700</v>
      </c>
      <c r="P99" s="40">
        <v>-3.3811887830403863E-2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2607.65</v>
      </c>
      <c r="F100" s="37">
        <v>2589.6166666666663</v>
      </c>
      <c r="G100" s="38">
        <v>2565.2333333333327</v>
      </c>
      <c r="H100" s="38">
        <v>2522.8166666666662</v>
      </c>
      <c r="I100" s="38">
        <v>2498.4333333333325</v>
      </c>
      <c r="J100" s="38">
        <v>2632.0333333333328</v>
      </c>
      <c r="K100" s="38">
        <v>2656.416666666667</v>
      </c>
      <c r="L100" s="38">
        <v>2698.833333333333</v>
      </c>
      <c r="M100" s="28">
        <v>2614</v>
      </c>
      <c r="N100" s="28">
        <v>2547.1999999999998</v>
      </c>
      <c r="O100" s="39">
        <v>8622900</v>
      </c>
      <c r="P100" s="40">
        <v>3.2620801149631756E-2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44861</v>
      </c>
      <c r="E101" s="37">
        <v>38824.699999999997</v>
      </c>
      <c r="F101" s="37">
        <v>39038.333333333336</v>
      </c>
      <c r="G101" s="38">
        <v>38525.666666666672</v>
      </c>
      <c r="H101" s="38">
        <v>38226.633333333339</v>
      </c>
      <c r="I101" s="38">
        <v>37713.966666666674</v>
      </c>
      <c r="J101" s="38">
        <v>39337.366666666669</v>
      </c>
      <c r="K101" s="38">
        <v>39850.03333333334</v>
      </c>
      <c r="L101" s="38">
        <v>40149.066666666666</v>
      </c>
      <c r="M101" s="28">
        <v>39551</v>
      </c>
      <c r="N101" s="28">
        <v>38739.300000000003</v>
      </c>
      <c r="O101" s="39">
        <v>19695</v>
      </c>
      <c r="P101" s="40">
        <v>2.8996865203761754E-2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127.95</v>
      </c>
      <c r="F102" s="37">
        <v>128.26666666666668</v>
      </c>
      <c r="G102" s="38">
        <v>122.23333333333335</v>
      </c>
      <c r="H102" s="38">
        <v>116.51666666666667</v>
      </c>
      <c r="I102" s="38">
        <v>110.48333333333333</v>
      </c>
      <c r="J102" s="38">
        <v>133.98333333333335</v>
      </c>
      <c r="K102" s="38">
        <v>140.01666666666671</v>
      </c>
      <c r="L102" s="38">
        <v>145.73333333333338</v>
      </c>
      <c r="M102" s="28">
        <v>134.30000000000001</v>
      </c>
      <c r="N102" s="28">
        <v>122.55</v>
      </c>
      <c r="O102" s="39">
        <v>51272000</v>
      </c>
      <c r="P102" s="40">
        <v>0.13897280966767372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884.6</v>
      </c>
      <c r="F103" s="37">
        <v>882.7833333333333</v>
      </c>
      <c r="G103" s="38">
        <v>873.91666666666663</v>
      </c>
      <c r="H103" s="38">
        <v>863.23333333333335</v>
      </c>
      <c r="I103" s="38">
        <v>854.36666666666667</v>
      </c>
      <c r="J103" s="38">
        <v>893.46666666666658</v>
      </c>
      <c r="K103" s="38">
        <v>902.33333333333337</v>
      </c>
      <c r="L103" s="38">
        <v>913.01666666666654</v>
      </c>
      <c r="M103" s="28">
        <v>891.65</v>
      </c>
      <c r="N103" s="28">
        <v>872.1</v>
      </c>
      <c r="O103" s="39">
        <v>84051000</v>
      </c>
      <c r="P103" s="40">
        <v>1.9054763690922731E-2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1127.45</v>
      </c>
      <c r="F104" s="37">
        <v>1128.9166666666667</v>
      </c>
      <c r="G104" s="38">
        <v>1116.0833333333335</v>
      </c>
      <c r="H104" s="38">
        <v>1104.7166666666667</v>
      </c>
      <c r="I104" s="38">
        <v>1091.8833333333334</v>
      </c>
      <c r="J104" s="38">
        <v>1140.2833333333335</v>
      </c>
      <c r="K104" s="38">
        <v>1153.116666666667</v>
      </c>
      <c r="L104" s="38">
        <v>1164.4833333333336</v>
      </c>
      <c r="M104" s="28">
        <v>1141.75</v>
      </c>
      <c r="N104" s="28">
        <v>1117.55</v>
      </c>
      <c r="O104" s="39">
        <v>5162900</v>
      </c>
      <c r="P104" s="40">
        <v>1.8017263052040561E-2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517.70000000000005</v>
      </c>
      <c r="F105" s="37">
        <v>517.58333333333337</v>
      </c>
      <c r="G105" s="38">
        <v>513.4666666666667</v>
      </c>
      <c r="H105" s="38">
        <v>509.23333333333335</v>
      </c>
      <c r="I105" s="38">
        <v>505.11666666666667</v>
      </c>
      <c r="J105" s="38">
        <v>521.81666666666672</v>
      </c>
      <c r="K105" s="38">
        <v>525.93333333333328</v>
      </c>
      <c r="L105" s="38">
        <v>530.16666666666674</v>
      </c>
      <c r="M105" s="28">
        <v>521.70000000000005</v>
      </c>
      <c r="N105" s="28">
        <v>513.35</v>
      </c>
      <c r="O105" s="39">
        <v>6669000</v>
      </c>
      <c r="P105" s="40">
        <v>2.254283137962128E-3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8.9499999999999993</v>
      </c>
      <c r="F106" s="37">
        <v>8.9500000000000011</v>
      </c>
      <c r="G106" s="38">
        <v>8.8500000000000014</v>
      </c>
      <c r="H106" s="38">
        <v>8.75</v>
      </c>
      <c r="I106" s="38">
        <v>8.65</v>
      </c>
      <c r="J106" s="38">
        <v>9.0500000000000025</v>
      </c>
      <c r="K106" s="38">
        <v>9.15</v>
      </c>
      <c r="L106" s="38">
        <v>9.2500000000000036</v>
      </c>
      <c r="M106" s="28">
        <v>9.0500000000000007</v>
      </c>
      <c r="N106" s="28">
        <v>8.85</v>
      </c>
      <c r="O106" s="39">
        <v>498190000</v>
      </c>
      <c r="P106" s="40">
        <v>3.6104236424515941E-2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44861</v>
      </c>
      <c r="E107" s="37">
        <v>72.650000000000006</v>
      </c>
      <c r="F107" s="37">
        <v>72.033333333333346</v>
      </c>
      <c r="G107" s="38">
        <v>69.616666666666688</v>
      </c>
      <c r="H107" s="38">
        <v>66.583333333333343</v>
      </c>
      <c r="I107" s="38">
        <v>64.166666666666686</v>
      </c>
      <c r="J107" s="38">
        <v>75.066666666666691</v>
      </c>
      <c r="K107" s="38">
        <v>77.483333333333348</v>
      </c>
      <c r="L107" s="38">
        <v>80.516666666666694</v>
      </c>
      <c r="M107" s="28">
        <v>74.45</v>
      </c>
      <c r="N107" s="28">
        <v>69</v>
      </c>
      <c r="O107" s="39">
        <v>126990000</v>
      </c>
      <c r="P107" s="40">
        <v>1.0905906702754339E-2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53.9</v>
      </c>
      <c r="F108" s="37">
        <v>53.383333333333333</v>
      </c>
      <c r="G108" s="38">
        <v>52.166666666666664</v>
      </c>
      <c r="H108" s="38">
        <v>50.43333333333333</v>
      </c>
      <c r="I108" s="38">
        <v>49.216666666666661</v>
      </c>
      <c r="J108" s="38">
        <v>55.116666666666667</v>
      </c>
      <c r="K108" s="38">
        <v>56.333333333333336</v>
      </c>
      <c r="L108" s="38">
        <v>58.06666666666667</v>
      </c>
      <c r="M108" s="28">
        <v>54.6</v>
      </c>
      <c r="N108" s="28">
        <v>51.65</v>
      </c>
      <c r="O108" s="39">
        <v>192585000</v>
      </c>
      <c r="P108" s="40">
        <v>-7.6518781882825787E-3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44861</v>
      </c>
      <c r="E109" s="37">
        <v>143.75</v>
      </c>
      <c r="F109" s="37">
        <v>143.71666666666667</v>
      </c>
      <c r="G109" s="38">
        <v>142.43333333333334</v>
      </c>
      <c r="H109" s="38">
        <v>141.11666666666667</v>
      </c>
      <c r="I109" s="38">
        <v>139.83333333333334</v>
      </c>
      <c r="J109" s="38">
        <v>145.03333333333333</v>
      </c>
      <c r="K109" s="38">
        <v>146.31666666666669</v>
      </c>
      <c r="L109" s="38">
        <v>147.63333333333333</v>
      </c>
      <c r="M109" s="28">
        <v>145</v>
      </c>
      <c r="N109" s="28">
        <v>142.4</v>
      </c>
      <c r="O109" s="39">
        <v>52563750</v>
      </c>
      <c r="P109" s="40">
        <v>4.3708799082831755E-3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376.75</v>
      </c>
      <c r="F110" s="37">
        <v>378.40000000000003</v>
      </c>
      <c r="G110" s="38">
        <v>371.65000000000009</v>
      </c>
      <c r="H110" s="38">
        <v>366.55000000000007</v>
      </c>
      <c r="I110" s="38">
        <v>359.80000000000013</v>
      </c>
      <c r="J110" s="38">
        <v>383.50000000000006</v>
      </c>
      <c r="K110" s="38">
        <v>390.24999999999994</v>
      </c>
      <c r="L110" s="38">
        <v>395.35</v>
      </c>
      <c r="M110" s="28">
        <v>385.15</v>
      </c>
      <c r="N110" s="28">
        <v>373.3</v>
      </c>
      <c r="O110" s="39">
        <v>13759625</v>
      </c>
      <c r="P110" s="40">
        <v>6.604879088100564E-2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338.05</v>
      </c>
      <c r="F111" s="37">
        <v>339.81666666666666</v>
      </c>
      <c r="G111" s="38">
        <v>334.23333333333335</v>
      </c>
      <c r="H111" s="38">
        <v>330.41666666666669</v>
      </c>
      <c r="I111" s="38">
        <v>324.83333333333337</v>
      </c>
      <c r="J111" s="38">
        <v>343.63333333333333</v>
      </c>
      <c r="K111" s="38">
        <v>349.2166666666667</v>
      </c>
      <c r="L111" s="38">
        <v>353.0333333333333</v>
      </c>
      <c r="M111" s="28">
        <v>345.4</v>
      </c>
      <c r="N111" s="28">
        <v>336</v>
      </c>
      <c r="O111" s="39">
        <v>24711168</v>
      </c>
      <c r="P111" s="40">
        <v>-1.3804173354735152E-2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44861</v>
      </c>
      <c r="E112" s="37">
        <v>276.35000000000002</v>
      </c>
      <c r="F112" s="37">
        <v>276.93333333333334</v>
      </c>
      <c r="G112" s="38">
        <v>270.2166666666667</v>
      </c>
      <c r="H112" s="38">
        <v>264.08333333333337</v>
      </c>
      <c r="I112" s="38">
        <v>257.36666666666673</v>
      </c>
      <c r="J112" s="38">
        <v>283.06666666666666</v>
      </c>
      <c r="K112" s="38">
        <v>289.78333333333325</v>
      </c>
      <c r="L112" s="38">
        <v>295.91666666666663</v>
      </c>
      <c r="M112" s="28">
        <v>283.64999999999998</v>
      </c>
      <c r="N112" s="28">
        <v>270.8</v>
      </c>
      <c r="O112" s="39">
        <v>23707500</v>
      </c>
      <c r="P112" s="40">
        <v>0.26430559851531088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4428.05</v>
      </c>
      <c r="F113" s="37">
        <v>4395.7</v>
      </c>
      <c r="G113" s="38">
        <v>4354.2</v>
      </c>
      <c r="H113" s="38">
        <v>4280.3500000000004</v>
      </c>
      <c r="I113" s="38">
        <v>4238.8500000000004</v>
      </c>
      <c r="J113" s="38">
        <v>4469.5499999999993</v>
      </c>
      <c r="K113" s="38">
        <v>4511.0499999999993</v>
      </c>
      <c r="L113" s="38">
        <v>4584.8999999999987</v>
      </c>
      <c r="M113" s="28">
        <v>4437.2</v>
      </c>
      <c r="N113" s="28">
        <v>4321.8500000000004</v>
      </c>
      <c r="O113" s="39">
        <v>225750</v>
      </c>
      <c r="P113" s="40">
        <v>8.0375083724045539E-3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1778.9</v>
      </c>
      <c r="F114" s="37">
        <v>1766.8333333333333</v>
      </c>
      <c r="G114" s="38">
        <v>1747.3666666666666</v>
      </c>
      <c r="H114" s="38">
        <v>1715.8333333333333</v>
      </c>
      <c r="I114" s="38">
        <v>1696.3666666666666</v>
      </c>
      <c r="J114" s="38">
        <v>1798.3666666666666</v>
      </c>
      <c r="K114" s="38">
        <v>1817.8333333333333</v>
      </c>
      <c r="L114" s="38">
        <v>1849.3666666666666</v>
      </c>
      <c r="M114" s="28">
        <v>1786.3</v>
      </c>
      <c r="N114" s="28">
        <v>1735.3</v>
      </c>
      <c r="O114" s="39">
        <v>4218600</v>
      </c>
      <c r="P114" s="40">
        <v>-1.0275900900900902E-2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1212.45</v>
      </c>
      <c r="F115" s="37">
        <v>1205.5833333333335</v>
      </c>
      <c r="G115" s="38">
        <v>1191.7666666666669</v>
      </c>
      <c r="H115" s="38">
        <v>1171.0833333333335</v>
      </c>
      <c r="I115" s="38">
        <v>1157.2666666666669</v>
      </c>
      <c r="J115" s="38">
        <v>1226.2666666666669</v>
      </c>
      <c r="K115" s="38">
        <v>1240.0833333333335</v>
      </c>
      <c r="L115" s="38">
        <v>1260.7666666666669</v>
      </c>
      <c r="M115" s="28">
        <v>1219.4000000000001</v>
      </c>
      <c r="N115" s="28">
        <v>1184.9000000000001</v>
      </c>
      <c r="O115" s="39">
        <v>19936800</v>
      </c>
      <c r="P115" s="40">
        <v>1.3682331945270671E-2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197.25</v>
      </c>
      <c r="F116" s="37">
        <v>197.88333333333333</v>
      </c>
      <c r="G116" s="38">
        <v>195.36666666666665</v>
      </c>
      <c r="H116" s="38">
        <v>193.48333333333332</v>
      </c>
      <c r="I116" s="38">
        <v>190.96666666666664</v>
      </c>
      <c r="J116" s="38">
        <v>199.76666666666665</v>
      </c>
      <c r="K116" s="38">
        <v>202.2833333333333</v>
      </c>
      <c r="L116" s="38">
        <v>204.16666666666666</v>
      </c>
      <c r="M116" s="28">
        <v>200.4</v>
      </c>
      <c r="N116" s="28">
        <v>196</v>
      </c>
      <c r="O116" s="39">
        <v>14476000</v>
      </c>
      <c r="P116" s="40">
        <v>4.9533089727974017E-2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1447.6</v>
      </c>
      <c r="F117" s="37">
        <v>1439.8333333333333</v>
      </c>
      <c r="G117" s="38">
        <v>1424.9666666666665</v>
      </c>
      <c r="H117" s="38">
        <v>1402.3333333333333</v>
      </c>
      <c r="I117" s="38">
        <v>1387.4666666666665</v>
      </c>
      <c r="J117" s="38">
        <v>1462.4666666666665</v>
      </c>
      <c r="K117" s="38">
        <v>1477.3333333333333</v>
      </c>
      <c r="L117" s="38">
        <v>1499.9666666666665</v>
      </c>
      <c r="M117" s="28">
        <v>1454.7</v>
      </c>
      <c r="N117" s="28">
        <v>1417.2</v>
      </c>
      <c r="O117" s="39">
        <v>41846400</v>
      </c>
      <c r="P117" s="40">
        <v>7.6778187769217701E-2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44861</v>
      </c>
      <c r="E118" s="37">
        <v>522.70000000000005</v>
      </c>
      <c r="F118" s="37">
        <v>519.86666666666667</v>
      </c>
      <c r="G118" s="38">
        <v>512.2833333333333</v>
      </c>
      <c r="H118" s="38">
        <v>501.86666666666662</v>
      </c>
      <c r="I118" s="38">
        <v>494.28333333333325</v>
      </c>
      <c r="J118" s="38">
        <v>530.2833333333333</v>
      </c>
      <c r="K118" s="38">
        <v>537.86666666666656</v>
      </c>
      <c r="L118" s="38">
        <v>548.28333333333342</v>
      </c>
      <c r="M118" s="28">
        <v>527.45000000000005</v>
      </c>
      <c r="N118" s="28">
        <v>509.45</v>
      </c>
      <c r="O118" s="39">
        <v>1820250</v>
      </c>
      <c r="P118" s="40">
        <v>1.125E-2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67.75</v>
      </c>
      <c r="F119" s="37">
        <v>67.55</v>
      </c>
      <c r="G119" s="38">
        <v>67.199999999999989</v>
      </c>
      <c r="H119" s="38">
        <v>66.649999999999991</v>
      </c>
      <c r="I119" s="38">
        <v>66.299999999999983</v>
      </c>
      <c r="J119" s="38">
        <v>68.099999999999994</v>
      </c>
      <c r="K119" s="38">
        <v>68.449999999999989</v>
      </c>
      <c r="L119" s="38">
        <v>69</v>
      </c>
      <c r="M119" s="28">
        <v>67.900000000000006</v>
      </c>
      <c r="N119" s="28">
        <v>67</v>
      </c>
      <c r="O119" s="39">
        <v>96632250</v>
      </c>
      <c r="P119" s="40">
        <v>-4.1197749196141475E-3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913.75</v>
      </c>
      <c r="F120" s="37">
        <v>912.79999999999984</v>
      </c>
      <c r="G120" s="38">
        <v>905.24999999999966</v>
      </c>
      <c r="H120" s="38">
        <v>896.74999999999977</v>
      </c>
      <c r="I120" s="38">
        <v>889.19999999999959</v>
      </c>
      <c r="J120" s="38">
        <v>921.29999999999973</v>
      </c>
      <c r="K120" s="38">
        <v>928.84999999999991</v>
      </c>
      <c r="L120" s="38">
        <v>937.3499999999998</v>
      </c>
      <c r="M120" s="28">
        <v>920.35</v>
      </c>
      <c r="N120" s="28">
        <v>904.3</v>
      </c>
      <c r="O120" s="39">
        <v>1323400</v>
      </c>
      <c r="P120" s="40">
        <v>6.923837784371909E-3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727.2</v>
      </c>
      <c r="F121" s="37">
        <v>726.08333333333337</v>
      </c>
      <c r="G121" s="38">
        <v>719.7166666666667</v>
      </c>
      <c r="H121" s="38">
        <v>712.23333333333335</v>
      </c>
      <c r="I121" s="38">
        <v>705.86666666666667</v>
      </c>
      <c r="J121" s="38">
        <v>733.56666666666672</v>
      </c>
      <c r="K121" s="38">
        <v>739.93333333333328</v>
      </c>
      <c r="L121" s="38">
        <v>747.41666666666674</v>
      </c>
      <c r="M121" s="28">
        <v>732.45</v>
      </c>
      <c r="N121" s="28">
        <v>718.6</v>
      </c>
      <c r="O121" s="39">
        <v>13902875</v>
      </c>
      <c r="P121" s="40">
        <v>-2.3232450081627528E-3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328.55</v>
      </c>
      <c r="F122" s="37">
        <v>329.3</v>
      </c>
      <c r="G122" s="38">
        <v>325.90000000000003</v>
      </c>
      <c r="H122" s="38">
        <v>323.25</v>
      </c>
      <c r="I122" s="38">
        <v>319.85000000000002</v>
      </c>
      <c r="J122" s="38">
        <v>331.95000000000005</v>
      </c>
      <c r="K122" s="38">
        <v>335.35</v>
      </c>
      <c r="L122" s="38">
        <v>338.00000000000006</v>
      </c>
      <c r="M122" s="28">
        <v>332.7</v>
      </c>
      <c r="N122" s="28">
        <v>326.64999999999998</v>
      </c>
      <c r="O122" s="39">
        <v>79628800</v>
      </c>
      <c r="P122" s="40">
        <v>3.9779374895537359E-2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447.4</v>
      </c>
      <c r="F123" s="37">
        <v>443.55</v>
      </c>
      <c r="G123" s="38">
        <v>438.8</v>
      </c>
      <c r="H123" s="38">
        <v>430.2</v>
      </c>
      <c r="I123" s="38">
        <v>425.45</v>
      </c>
      <c r="J123" s="38">
        <v>452.15000000000003</v>
      </c>
      <c r="K123" s="38">
        <v>456.90000000000003</v>
      </c>
      <c r="L123" s="38">
        <v>465.50000000000006</v>
      </c>
      <c r="M123" s="28">
        <v>448.3</v>
      </c>
      <c r="N123" s="28">
        <v>434.95</v>
      </c>
      <c r="O123" s="39">
        <v>29347500</v>
      </c>
      <c r="P123" s="40">
        <v>1.9807140995569454E-2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44861</v>
      </c>
      <c r="E124" s="37">
        <v>2562.25</v>
      </c>
      <c r="F124" s="37">
        <v>2557.9833333333331</v>
      </c>
      <c r="G124" s="38">
        <v>2530.4666666666662</v>
      </c>
      <c r="H124" s="38">
        <v>2498.6833333333329</v>
      </c>
      <c r="I124" s="38">
        <v>2471.1666666666661</v>
      </c>
      <c r="J124" s="38">
        <v>2589.7666666666664</v>
      </c>
      <c r="K124" s="38">
        <v>2617.2833333333338</v>
      </c>
      <c r="L124" s="38">
        <v>2649.0666666666666</v>
      </c>
      <c r="M124" s="28">
        <v>2585.5</v>
      </c>
      <c r="N124" s="28">
        <v>2526.1999999999998</v>
      </c>
      <c r="O124" s="39">
        <v>359750</v>
      </c>
      <c r="P124" s="40">
        <v>-4.1522491349480972E-3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667.15</v>
      </c>
      <c r="F125" s="37">
        <v>663.74999999999989</v>
      </c>
      <c r="G125" s="38">
        <v>658.94999999999982</v>
      </c>
      <c r="H125" s="38">
        <v>650.74999999999989</v>
      </c>
      <c r="I125" s="38">
        <v>645.94999999999982</v>
      </c>
      <c r="J125" s="38">
        <v>671.94999999999982</v>
      </c>
      <c r="K125" s="38">
        <v>676.74999999999977</v>
      </c>
      <c r="L125" s="38">
        <v>684.94999999999982</v>
      </c>
      <c r="M125" s="28">
        <v>668.55</v>
      </c>
      <c r="N125" s="28">
        <v>655.55</v>
      </c>
      <c r="O125" s="39">
        <v>26815050</v>
      </c>
      <c r="P125" s="40">
        <v>6.536941319550015E-3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615.79999999999995</v>
      </c>
      <c r="F126" s="37">
        <v>613.23333333333323</v>
      </c>
      <c r="G126" s="38">
        <v>609.21666666666647</v>
      </c>
      <c r="H126" s="38">
        <v>602.63333333333321</v>
      </c>
      <c r="I126" s="38">
        <v>598.61666666666645</v>
      </c>
      <c r="J126" s="38">
        <v>619.81666666666649</v>
      </c>
      <c r="K126" s="38">
        <v>623.83333333333314</v>
      </c>
      <c r="L126" s="38">
        <v>630.41666666666652</v>
      </c>
      <c r="M126" s="28">
        <v>617.25</v>
      </c>
      <c r="N126" s="28">
        <v>606.65</v>
      </c>
      <c r="O126" s="39">
        <v>10545000</v>
      </c>
      <c r="P126" s="40">
        <v>1.357683527574192E-2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1814.15</v>
      </c>
      <c r="F127" s="37">
        <v>1813.5</v>
      </c>
      <c r="G127" s="38">
        <v>1799</v>
      </c>
      <c r="H127" s="38">
        <v>1783.85</v>
      </c>
      <c r="I127" s="38">
        <v>1769.35</v>
      </c>
      <c r="J127" s="38">
        <v>1828.65</v>
      </c>
      <c r="K127" s="38">
        <v>1843.15</v>
      </c>
      <c r="L127" s="38">
        <v>1858.3000000000002</v>
      </c>
      <c r="M127" s="28">
        <v>1828</v>
      </c>
      <c r="N127" s="28">
        <v>1798.35</v>
      </c>
      <c r="O127" s="39">
        <v>22997200</v>
      </c>
      <c r="P127" s="40">
        <v>1.0599402355422746E-2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77.099999999999994</v>
      </c>
      <c r="F128" s="37">
        <v>77.066666666666663</v>
      </c>
      <c r="G128" s="38">
        <v>76.283333333333331</v>
      </c>
      <c r="H128" s="38">
        <v>75.466666666666669</v>
      </c>
      <c r="I128" s="38">
        <v>74.683333333333337</v>
      </c>
      <c r="J128" s="38">
        <v>77.883333333333326</v>
      </c>
      <c r="K128" s="38">
        <v>78.666666666666657</v>
      </c>
      <c r="L128" s="38">
        <v>79.48333333333332</v>
      </c>
      <c r="M128" s="28">
        <v>77.849999999999994</v>
      </c>
      <c r="N128" s="28">
        <v>76.25</v>
      </c>
      <c r="O128" s="39">
        <v>53079952</v>
      </c>
      <c r="P128" s="40">
        <v>8.3064926258687912E-3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2351.3000000000002</v>
      </c>
      <c r="F129" s="37">
        <v>2369.8833333333332</v>
      </c>
      <c r="G129" s="38">
        <v>2326.8166666666666</v>
      </c>
      <c r="H129" s="38">
        <v>2302.3333333333335</v>
      </c>
      <c r="I129" s="38">
        <v>2259.2666666666669</v>
      </c>
      <c r="J129" s="38">
        <v>2394.3666666666663</v>
      </c>
      <c r="K129" s="38">
        <v>2437.4333333333329</v>
      </c>
      <c r="L129" s="38">
        <v>2461.9166666666661</v>
      </c>
      <c r="M129" s="28">
        <v>2412.9499999999998</v>
      </c>
      <c r="N129" s="28">
        <v>2345.4</v>
      </c>
      <c r="O129" s="39">
        <v>1221500</v>
      </c>
      <c r="P129" s="40">
        <v>-2.0462451401677921E-4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519.04999999999995</v>
      </c>
      <c r="F130" s="37">
        <v>519.66666666666663</v>
      </c>
      <c r="G130" s="38">
        <v>514.88333333333321</v>
      </c>
      <c r="H130" s="38">
        <v>510.71666666666658</v>
      </c>
      <c r="I130" s="38">
        <v>505.93333333333317</v>
      </c>
      <c r="J130" s="38">
        <v>523.83333333333326</v>
      </c>
      <c r="K130" s="38">
        <v>528.61666666666679</v>
      </c>
      <c r="L130" s="38">
        <v>532.7833333333333</v>
      </c>
      <c r="M130" s="28">
        <v>524.45000000000005</v>
      </c>
      <c r="N130" s="28">
        <v>515.5</v>
      </c>
      <c r="O130" s="39">
        <v>6383700</v>
      </c>
      <c r="P130" s="40">
        <v>-1.9698888419867736E-3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416.65</v>
      </c>
      <c r="F131" s="37">
        <v>416.8</v>
      </c>
      <c r="G131" s="38">
        <v>411.45000000000005</v>
      </c>
      <c r="H131" s="38">
        <v>406.25000000000006</v>
      </c>
      <c r="I131" s="38">
        <v>400.90000000000009</v>
      </c>
      <c r="J131" s="38">
        <v>422</v>
      </c>
      <c r="K131" s="38">
        <v>427.35</v>
      </c>
      <c r="L131" s="38">
        <v>432.54999999999995</v>
      </c>
      <c r="M131" s="28">
        <v>422.15</v>
      </c>
      <c r="N131" s="28">
        <v>411.6</v>
      </c>
      <c r="O131" s="39">
        <v>10860000</v>
      </c>
      <c r="P131" s="40">
        <v>5.3550640279394643E-2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1911.3</v>
      </c>
      <c r="F132" s="37">
        <v>1905.3999999999999</v>
      </c>
      <c r="G132" s="38">
        <v>1891.8999999999996</v>
      </c>
      <c r="H132" s="38">
        <v>1872.4999999999998</v>
      </c>
      <c r="I132" s="38">
        <v>1858.9999999999995</v>
      </c>
      <c r="J132" s="38">
        <v>1924.7999999999997</v>
      </c>
      <c r="K132" s="38">
        <v>1938.3000000000002</v>
      </c>
      <c r="L132" s="38">
        <v>1957.6999999999998</v>
      </c>
      <c r="M132" s="28">
        <v>1918.9</v>
      </c>
      <c r="N132" s="28">
        <v>1886</v>
      </c>
      <c r="O132" s="39">
        <v>9130200</v>
      </c>
      <c r="P132" s="40">
        <v>4.1241875350555941E-3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4703.6000000000004</v>
      </c>
      <c r="F133" s="37">
        <v>4647.8166666666666</v>
      </c>
      <c r="G133" s="38">
        <v>4577.9333333333334</v>
      </c>
      <c r="H133" s="38">
        <v>4452.2666666666664</v>
      </c>
      <c r="I133" s="38">
        <v>4382.3833333333332</v>
      </c>
      <c r="J133" s="38">
        <v>4773.4833333333336</v>
      </c>
      <c r="K133" s="38">
        <v>4843.3666666666668</v>
      </c>
      <c r="L133" s="38">
        <v>4969.0333333333338</v>
      </c>
      <c r="M133" s="28">
        <v>4717.7</v>
      </c>
      <c r="N133" s="28">
        <v>4522.1499999999996</v>
      </c>
      <c r="O133" s="39">
        <v>1214250</v>
      </c>
      <c r="P133" s="40">
        <v>-9.9070450097847353E-3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3598.15</v>
      </c>
      <c r="F134" s="37">
        <v>3571.4</v>
      </c>
      <c r="G134" s="38">
        <v>3533.8</v>
      </c>
      <c r="H134" s="38">
        <v>3469.4500000000003</v>
      </c>
      <c r="I134" s="38">
        <v>3431.8500000000004</v>
      </c>
      <c r="J134" s="38">
        <v>3635.75</v>
      </c>
      <c r="K134" s="38">
        <v>3673.3499999999995</v>
      </c>
      <c r="L134" s="38">
        <v>3737.7</v>
      </c>
      <c r="M134" s="28">
        <v>3609</v>
      </c>
      <c r="N134" s="28">
        <v>3507.05</v>
      </c>
      <c r="O134" s="39">
        <v>984600</v>
      </c>
      <c r="P134" s="40">
        <v>2.2429906542056073E-2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710</v>
      </c>
      <c r="F135" s="37">
        <v>712.2166666666667</v>
      </c>
      <c r="G135" s="38">
        <v>703.68333333333339</v>
      </c>
      <c r="H135" s="38">
        <v>697.36666666666667</v>
      </c>
      <c r="I135" s="38">
        <v>688.83333333333337</v>
      </c>
      <c r="J135" s="38">
        <v>718.53333333333342</v>
      </c>
      <c r="K135" s="38">
        <v>727.06666666666672</v>
      </c>
      <c r="L135" s="38">
        <v>733.38333333333344</v>
      </c>
      <c r="M135" s="28">
        <v>720.75</v>
      </c>
      <c r="N135" s="28">
        <v>705.9</v>
      </c>
      <c r="O135" s="39">
        <v>8585850</v>
      </c>
      <c r="P135" s="40">
        <v>1.4462187405845135E-2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1246.8499999999999</v>
      </c>
      <c r="F136" s="37">
        <v>1238.8166666666666</v>
      </c>
      <c r="G136" s="38">
        <v>1228.3833333333332</v>
      </c>
      <c r="H136" s="38">
        <v>1209.9166666666665</v>
      </c>
      <c r="I136" s="38">
        <v>1199.4833333333331</v>
      </c>
      <c r="J136" s="38">
        <v>1257.2833333333333</v>
      </c>
      <c r="K136" s="38">
        <v>1267.7166666666667</v>
      </c>
      <c r="L136" s="38">
        <v>1286.1833333333334</v>
      </c>
      <c r="M136" s="28">
        <v>1249.25</v>
      </c>
      <c r="N136" s="28">
        <v>1220.3499999999999</v>
      </c>
      <c r="O136" s="39">
        <v>11746000</v>
      </c>
      <c r="P136" s="40">
        <v>3.5930361773058403E-2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204.2</v>
      </c>
      <c r="F137" s="37">
        <v>202.38333333333333</v>
      </c>
      <c r="G137" s="38">
        <v>199.51666666666665</v>
      </c>
      <c r="H137" s="38">
        <v>194.83333333333331</v>
      </c>
      <c r="I137" s="38">
        <v>191.96666666666664</v>
      </c>
      <c r="J137" s="38">
        <v>207.06666666666666</v>
      </c>
      <c r="K137" s="38">
        <v>209.93333333333334</v>
      </c>
      <c r="L137" s="38">
        <v>214.61666666666667</v>
      </c>
      <c r="M137" s="28">
        <v>205.25</v>
      </c>
      <c r="N137" s="28">
        <v>197.7</v>
      </c>
      <c r="O137" s="39">
        <v>21252000</v>
      </c>
      <c r="P137" s="40">
        <v>-1.6657412548584119E-2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101.7</v>
      </c>
      <c r="F138" s="37">
        <v>101.35000000000001</v>
      </c>
      <c r="G138" s="38">
        <v>100.60000000000002</v>
      </c>
      <c r="H138" s="38">
        <v>99.500000000000014</v>
      </c>
      <c r="I138" s="38">
        <v>98.750000000000028</v>
      </c>
      <c r="J138" s="38">
        <v>102.45000000000002</v>
      </c>
      <c r="K138" s="38">
        <v>103.19999999999999</v>
      </c>
      <c r="L138" s="38">
        <v>104.30000000000001</v>
      </c>
      <c r="M138" s="28">
        <v>102.1</v>
      </c>
      <c r="N138" s="28">
        <v>100.25</v>
      </c>
      <c r="O138" s="39">
        <v>28488000</v>
      </c>
      <c r="P138" s="40">
        <v>-1.8805538334366604E-2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515.95000000000005</v>
      </c>
      <c r="F139" s="37">
        <v>516.06666666666672</v>
      </c>
      <c r="G139" s="38">
        <v>513.18333333333339</v>
      </c>
      <c r="H139" s="38">
        <v>510.41666666666663</v>
      </c>
      <c r="I139" s="38">
        <v>507.5333333333333</v>
      </c>
      <c r="J139" s="38">
        <v>518.83333333333348</v>
      </c>
      <c r="K139" s="38">
        <v>521.71666666666692</v>
      </c>
      <c r="L139" s="38">
        <v>524.48333333333358</v>
      </c>
      <c r="M139" s="28">
        <v>518.95000000000005</v>
      </c>
      <c r="N139" s="28">
        <v>513.29999999999995</v>
      </c>
      <c r="O139" s="39">
        <v>9349200</v>
      </c>
      <c r="P139" s="40">
        <v>2.2306783886629052E-2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8871.9</v>
      </c>
      <c r="F140" s="37">
        <v>8808.8833333333332</v>
      </c>
      <c r="G140" s="38">
        <v>8732.7666666666664</v>
      </c>
      <c r="H140" s="38">
        <v>8593.6333333333332</v>
      </c>
      <c r="I140" s="38">
        <v>8517.5166666666664</v>
      </c>
      <c r="J140" s="38">
        <v>8948.0166666666664</v>
      </c>
      <c r="K140" s="38">
        <v>9024.1333333333314</v>
      </c>
      <c r="L140" s="38">
        <v>9163.2666666666664</v>
      </c>
      <c r="M140" s="28">
        <v>8885</v>
      </c>
      <c r="N140" s="28">
        <v>8669.75</v>
      </c>
      <c r="O140" s="39">
        <v>3265700</v>
      </c>
      <c r="P140" s="40">
        <v>-1.863148721339063E-2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859.55</v>
      </c>
      <c r="F141" s="37">
        <v>860.01666666666677</v>
      </c>
      <c r="G141" s="38">
        <v>853.03333333333353</v>
      </c>
      <c r="H141" s="38">
        <v>846.51666666666677</v>
      </c>
      <c r="I141" s="38">
        <v>839.53333333333353</v>
      </c>
      <c r="J141" s="38">
        <v>866.53333333333353</v>
      </c>
      <c r="K141" s="38">
        <v>873.51666666666688</v>
      </c>
      <c r="L141" s="38">
        <v>880.03333333333353</v>
      </c>
      <c r="M141" s="28">
        <v>867</v>
      </c>
      <c r="N141" s="28">
        <v>853.5</v>
      </c>
      <c r="O141" s="39">
        <v>20123750</v>
      </c>
      <c r="P141" s="40">
        <v>1.0513762043749804E-2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44861</v>
      </c>
      <c r="E142" s="37">
        <v>1324.05</v>
      </c>
      <c r="F142" s="37">
        <v>1322.1166666666666</v>
      </c>
      <c r="G142" s="38">
        <v>1314.4333333333332</v>
      </c>
      <c r="H142" s="38">
        <v>1304.8166666666666</v>
      </c>
      <c r="I142" s="38">
        <v>1297.1333333333332</v>
      </c>
      <c r="J142" s="38">
        <v>1331.7333333333331</v>
      </c>
      <c r="K142" s="38">
        <v>1339.4166666666665</v>
      </c>
      <c r="L142" s="38">
        <v>1349.0333333333331</v>
      </c>
      <c r="M142" s="28">
        <v>1329.8</v>
      </c>
      <c r="N142" s="28">
        <v>1312.5</v>
      </c>
      <c r="O142" s="39">
        <v>2196800</v>
      </c>
      <c r="P142" s="40">
        <v>-3.6829182742897232E-2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1541.5</v>
      </c>
      <c r="F143" s="37">
        <v>1530.1499999999999</v>
      </c>
      <c r="G143" s="38">
        <v>1511.5499999999997</v>
      </c>
      <c r="H143" s="38">
        <v>1481.6</v>
      </c>
      <c r="I143" s="38">
        <v>1462.9999999999998</v>
      </c>
      <c r="J143" s="38">
        <v>1560.0999999999997</v>
      </c>
      <c r="K143" s="38">
        <v>1578.6999999999996</v>
      </c>
      <c r="L143" s="38">
        <v>1608.6499999999996</v>
      </c>
      <c r="M143" s="28">
        <v>1548.75</v>
      </c>
      <c r="N143" s="28">
        <v>1500.2</v>
      </c>
      <c r="O143" s="39">
        <v>612000</v>
      </c>
      <c r="P143" s="40">
        <v>-2.5787965616045846E-2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760.25</v>
      </c>
      <c r="F144" s="37">
        <v>763.7166666666667</v>
      </c>
      <c r="G144" s="38">
        <v>754.73333333333335</v>
      </c>
      <c r="H144" s="38">
        <v>749.2166666666667</v>
      </c>
      <c r="I144" s="38">
        <v>740.23333333333335</v>
      </c>
      <c r="J144" s="38">
        <v>769.23333333333335</v>
      </c>
      <c r="K144" s="38">
        <v>778.2166666666667</v>
      </c>
      <c r="L144" s="38">
        <v>783.73333333333335</v>
      </c>
      <c r="M144" s="28">
        <v>772.7</v>
      </c>
      <c r="N144" s="28">
        <v>758.2</v>
      </c>
      <c r="O144" s="39">
        <v>1475500</v>
      </c>
      <c r="P144" s="40">
        <v>-1.003052769297863E-2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808.4</v>
      </c>
      <c r="F145" s="37">
        <v>812.08333333333337</v>
      </c>
      <c r="G145" s="38">
        <v>800.81666666666672</v>
      </c>
      <c r="H145" s="38">
        <v>793.23333333333335</v>
      </c>
      <c r="I145" s="38">
        <v>781.9666666666667</v>
      </c>
      <c r="J145" s="38">
        <v>819.66666666666674</v>
      </c>
      <c r="K145" s="38">
        <v>830.93333333333339</v>
      </c>
      <c r="L145" s="38">
        <v>838.51666666666677</v>
      </c>
      <c r="M145" s="28">
        <v>823.35</v>
      </c>
      <c r="N145" s="28">
        <v>804.5</v>
      </c>
      <c r="O145" s="39">
        <v>2878400</v>
      </c>
      <c r="P145" s="40">
        <v>2.8881898770374607E-2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3356.65</v>
      </c>
      <c r="F146" s="37">
        <v>3310.5833333333335</v>
      </c>
      <c r="G146" s="38">
        <v>3250.1166666666668</v>
      </c>
      <c r="H146" s="38">
        <v>3143.5833333333335</v>
      </c>
      <c r="I146" s="38">
        <v>3083.1166666666668</v>
      </c>
      <c r="J146" s="38">
        <v>3417.1166666666668</v>
      </c>
      <c r="K146" s="38">
        <v>3477.583333333333</v>
      </c>
      <c r="L146" s="38">
        <v>3584.1166666666668</v>
      </c>
      <c r="M146" s="28">
        <v>3371.05</v>
      </c>
      <c r="N146" s="28">
        <v>3204.05</v>
      </c>
      <c r="O146" s="39">
        <v>2608600</v>
      </c>
      <c r="P146" s="40">
        <v>-2.108976283398379E-2</v>
      </c>
    </row>
    <row r="147" spans="1:16" ht="12.75" customHeight="1">
      <c r="A147" s="28">
        <v>137</v>
      </c>
      <c r="B147" s="29" t="s">
        <v>49</v>
      </c>
      <c r="C147" s="30" t="s">
        <v>827</v>
      </c>
      <c r="D147" s="31">
        <v>44861</v>
      </c>
      <c r="E147" s="37">
        <v>75.900000000000006</v>
      </c>
      <c r="F147" s="37">
        <v>75.63333333333334</v>
      </c>
      <c r="G147" s="38">
        <v>74.816666666666677</v>
      </c>
      <c r="H147" s="38">
        <v>73.733333333333334</v>
      </c>
      <c r="I147" s="38">
        <v>72.916666666666671</v>
      </c>
      <c r="J147" s="38">
        <v>76.716666666666683</v>
      </c>
      <c r="K147" s="38">
        <v>77.533333333333346</v>
      </c>
      <c r="L147" s="38">
        <v>78.616666666666688</v>
      </c>
      <c r="M147" s="28">
        <v>76.45</v>
      </c>
      <c r="N147" s="28">
        <v>74.55</v>
      </c>
      <c r="O147" s="39">
        <v>63706500</v>
      </c>
      <c r="P147" s="40">
        <v>1.5918497293855461E-3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2131.6</v>
      </c>
      <c r="F148" s="37">
        <v>2112.9500000000003</v>
      </c>
      <c r="G148" s="38">
        <v>2088.9000000000005</v>
      </c>
      <c r="H148" s="38">
        <v>2046.2000000000003</v>
      </c>
      <c r="I148" s="38">
        <v>2022.1500000000005</v>
      </c>
      <c r="J148" s="38">
        <v>2155.6500000000005</v>
      </c>
      <c r="K148" s="38">
        <v>2179.7000000000007</v>
      </c>
      <c r="L148" s="38">
        <v>2222.4000000000005</v>
      </c>
      <c r="M148" s="28">
        <v>2137</v>
      </c>
      <c r="N148" s="28">
        <v>2070.25</v>
      </c>
      <c r="O148" s="39">
        <v>2121000</v>
      </c>
      <c r="P148" s="40">
        <v>-9.7230165863224118E-3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82166.850000000006</v>
      </c>
      <c r="F149" s="37">
        <v>81968.733333333337</v>
      </c>
      <c r="G149" s="38">
        <v>81281.416666666672</v>
      </c>
      <c r="H149" s="38">
        <v>80395.983333333337</v>
      </c>
      <c r="I149" s="38">
        <v>79708.666666666672</v>
      </c>
      <c r="J149" s="38">
        <v>82854.166666666672</v>
      </c>
      <c r="K149" s="38">
        <v>83541.483333333323</v>
      </c>
      <c r="L149" s="38">
        <v>84426.916666666672</v>
      </c>
      <c r="M149" s="28">
        <v>82656.05</v>
      </c>
      <c r="N149" s="28">
        <v>81083.3</v>
      </c>
      <c r="O149" s="39">
        <v>54350</v>
      </c>
      <c r="P149" s="40">
        <v>3.322872438619162E-3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1040.75</v>
      </c>
      <c r="F150" s="37">
        <v>1035.3999999999999</v>
      </c>
      <c r="G150" s="38">
        <v>1021.3999999999996</v>
      </c>
      <c r="H150" s="38">
        <v>1002.0499999999997</v>
      </c>
      <c r="I150" s="38">
        <v>988.0499999999995</v>
      </c>
      <c r="J150" s="38">
        <v>1054.7499999999998</v>
      </c>
      <c r="K150" s="38">
        <v>1068.7500000000002</v>
      </c>
      <c r="L150" s="38">
        <v>1088.0999999999999</v>
      </c>
      <c r="M150" s="28">
        <v>1049.4000000000001</v>
      </c>
      <c r="N150" s="28">
        <v>1016.05</v>
      </c>
      <c r="O150" s="39">
        <v>6736500</v>
      </c>
      <c r="P150" s="40">
        <v>2.9030817329164806E-3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72.5</v>
      </c>
      <c r="F151" s="37">
        <v>71.933333333333337</v>
      </c>
      <c r="G151" s="38">
        <v>71.26666666666668</v>
      </c>
      <c r="H151" s="38">
        <v>70.033333333333346</v>
      </c>
      <c r="I151" s="38">
        <v>69.366666666666688</v>
      </c>
      <c r="J151" s="38">
        <v>73.166666666666671</v>
      </c>
      <c r="K151" s="38">
        <v>73.833333333333329</v>
      </c>
      <c r="L151" s="38">
        <v>75.066666666666663</v>
      </c>
      <c r="M151" s="28">
        <v>72.599999999999994</v>
      </c>
      <c r="N151" s="28">
        <v>70.7</v>
      </c>
      <c r="O151" s="39">
        <v>72432750</v>
      </c>
      <c r="P151" s="40">
        <v>4.2425313770549766E-3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3827.9</v>
      </c>
      <c r="F152" s="37">
        <v>3824.9833333333336</v>
      </c>
      <c r="G152" s="38">
        <v>3774.9666666666672</v>
      </c>
      <c r="H152" s="38">
        <v>3722.0333333333338</v>
      </c>
      <c r="I152" s="38">
        <v>3672.0166666666673</v>
      </c>
      <c r="J152" s="38">
        <v>3877.916666666667</v>
      </c>
      <c r="K152" s="38">
        <v>3927.9333333333334</v>
      </c>
      <c r="L152" s="38">
        <v>3980.8666666666668</v>
      </c>
      <c r="M152" s="28">
        <v>3875</v>
      </c>
      <c r="N152" s="28">
        <v>3772.05</v>
      </c>
      <c r="O152" s="39">
        <v>1737875</v>
      </c>
      <c r="P152" s="40">
        <v>2.6885294334884409E-2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4612.8</v>
      </c>
      <c r="F153" s="37">
        <v>4593.05</v>
      </c>
      <c r="G153" s="38">
        <v>4552.9500000000007</v>
      </c>
      <c r="H153" s="38">
        <v>4493.1000000000004</v>
      </c>
      <c r="I153" s="38">
        <v>4453.0000000000009</v>
      </c>
      <c r="J153" s="38">
        <v>4652.9000000000005</v>
      </c>
      <c r="K153" s="38">
        <v>4693.0000000000009</v>
      </c>
      <c r="L153" s="38">
        <v>4752.8500000000004</v>
      </c>
      <c r="M153" s="28">
        <v>4633.1499999999996</v>
      </c>
      <c r="N153" s="28">
        <v>4533.2</v>
      </c>
      <c r="O153" s="39">
        <v>456300</v>
      </c>
      <c r="P153" s="40">
        <v>-3.151862464183381E-2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19049.900000000001</v>
      </c>
      <c r="F154" s="37">
        <v>19046.683333333334</v>
      </c>
      <c r="G154" s="38">
        <v>18945.866666666669</v>
      </c>
      <c r="H154" s="38">
        <v>18841.833333333336</v>
      </c>
      <c r="I154" s="38">
        <v>18741.01666666667</v>
      </c>
      <c r="J154" s="38">
        <v>19150.716666666667</v>
      </c>
      <c r="K154" s="38">
        <v>19251.533333333333</v>
      </c>
      <c r="L154" s="38">
        <v>19355.566666666666</v>
      </c>
      <c r="M154" s="28">
        <v>19147.5</v>
      </c>
      <c r="N154" s="28">
        <v>18942.650000000001</v>
      </c>
      <c r="O154" s="39">
        <v>219120</v>
      </c>
      <c r="P154" s="40">
        <v>-2.8034066713981547E-2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136.5</v>
      </c>
      <c r="F155" s="37">
        <v>135.51666666666668</v>
      </c>
      <c r="G155" s="38">
        <v>134.03333333333336</v>
      </c>
      <c r="H155" s="38">
        <v>131.56666666666669</v>
      </c>
      <c r="I155" s="38">
        <v>130.08333333333337</v>
      </c>
      <c r="J155" s="38">
        <v>137.98333333333335</v>
      </c>
      <c r="K155" s="38">
        <v>139.46666666666664</v>
      </c>
      <c r="L155" s="38">
        <v>141.93333333333334</v>
      </c>
      <c r="M155" s="28">
        <v>137</v>
      </c>
      <c r="N155" s="28">
        <v>133.05000000000001</v>
      </c>
      <c r="O155" s="39">
        <v>53636850</v>
      </c>
      <c r="P155" s="40">
        <v>-3.9647312859884834E-2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164.6</v>
      </c>
      <c r="F156" s="37">
        <v>164.31666666666669</v>
      </c>
      <c r="G156" s="38">
        <v>162.63333333333338</v>
      </c>
      <c r="H156" s="38">
        <v>160.66666666666669</v>
      </c>
      <c r="I156" s="38">
        <v>158.98333333333338</v>
      </c>
      <c r="J156" s="38">
        <v>166.28333333333339</v>
      </c>
      <c r="K156" s="38">
        <v>167.96666666666673</v>
      </c>
      <c r="L156" s="38">
        <v>169.93333333333339</v>
      </c>
      <c r="M156" s="28">
        <v>166</v>
      </c>
      <c r="N156" s="28">
        <v>162.35</v>
      </c>
      <c r="O156" s="39">
        <v>63976800</v>
      </c>
      <c r="P156" s="40">
        <v>3.7817845584835877E-2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933.95</v>
      </c>
      <c r="F157" s="37">
        <v>939.5333333333333</v>
      </c>
      <c r="G157" s="38">
        <v>924.06666666666661</v>
      </c>
      <c r="H157" s="38">
        <v>914.18333333333328</v>
      </c>
      <c r="I157" s="38">
        <v>898.71666666666658</v>
      </c>
      <c r="J157" s="38">
        <v>949.41666666666663</v>
      </c>
      <c r="K157" s="38">
        <v>964.88333333333333</v>
      </c>
      <c r="L157" s="38">
        <v>974.76666666666665</v>
      </c>
      <c r="M157" s="28">
        <v>955</v>
      </c>
      <c r="N157" s="28">
        <v>929.65</v>
      </c>
      <c r="O157" s="39">
        <v>5637100</v>
      </c>
      <c r="P157" s="40">
        <v>1.4998739601714141E-2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44861</v>
      </c>
      <c r="E158" s="37">
        <v>2977.3</v>
      </c>
      <c r="F158" s="37">
        <v>2965.8166666666671</v>
      </c>
      <c r="G158" s="38">
        <v>2938.0833333333339</v>
      </c>
      <c r="H158" s="38">
        <v>2898.8666666666668</v>
      </c>
      <c r="I158" s="38">
        <v>2871.1333333333337</v>
      </c>
      <c r="J158" s="38">
        <v>3005.0333333333342</v>
      </c>
      <c r="K158" s="38">
        <v>3032.7666666666669</v>
      </c>
      <c r="L158" s="38">
        <v>3071.9833333333345</v>
      </c>
      <c r="M158" s="28">
        <v>2993.55</v>
      </c>
      <c r="N158" s="28">
        <v>2926.6</v>
      </c>
      <c r="O158" s="39">
        <v>542600</v>
      </c>
      <c r="P158" s="40">
        <v>2.9210925644916539E-2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133.80000000000001</v>
      </c>
      <c r="F159" s="37">
        <v>133.66666666666666</v>
      </c>
      <c r="G159" s="38">
        <v>132.83333333333331</v>
      </c>
      <c r="H159" s="38">
        <v>131.86666666666665</v>
      </c>
      <c r="I159" s="38">
        <v>131.0333333333333</v>
      </c>
      <c r="J159" s="38">
        <v>134.63333333333333</v>
      </c>
      <c r="K159" s="38">
        <v>135.46666666666664</v>
      </c>
      <c r="L159" s="38">
        <v>136.43333333333334</v>
      </c>
      <c r="M159" s="28">
        <v>134.5</v>
      </c>
      <c r="N159" s="28">
        <v>132.69999999999999</v>
      </c>
      <c r="O159" s="39">
        <v>40944750</v>
      </c>
      <c r="P159" s="40">
        <v>2.0535457249784089E-2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52630.05</v>
      </c>
      <c r="F160" s="37">
        <v>52729.683333333327</v>
      </c>
      <c r="G160" s="38">
        <v>52259.366666666654</v>
      </c>
      <c r="H160" s="38">
        <v>51888.683333333327</v>
      </c>
      <c r="I160" s="38">
        <v>51418.366666666654</v>
      </c>
      <c r="J160" s="38">
        <v>53100.366666666654</v>
      </c>
      <c r="K160" s="38">
        <v>53570.68333333332</v>
      </c>
      <c r="L160" s="38">
        <v>53941.366666666654</v>
      </c>
      <c r="M160" s="28">
        <v>53200</v>
      </c>
      <c r="N160" s="28">
        <v>52359</v>
      </c>
      <c r="O160" s="39">
        <v>84540</v>
      </c>
      <c r="P160" s="40">
        <v>-3.888299752562743E-3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826.15</v>
      </c>
      <c r="F161" s="37">
        <v>828.76666666666677</v>
      </c>
      <c r="G161" s="38">
        <v>815.58333333333348</v>
      </c>
      <c r="H161" s="38">
        <v>805.01666666666677</v>
      </c>
      <c r="I161" s="38">
        <v>791.83333333333348</v>
      </c>
      <c r="J161" s="38">
        <v>839.33333333333348</v>
      </c>
      <c r="K161" s="38">
        <v>852.51666666666665</v>
      </c>
      <c r="L161" s="38">
        <v>863.08333333333348</v>
      </c>
      <c r="M161" s="28">
        <v>841.95</v>
      </c>
      <c r="N161" s="28">
        <v>818.2</v>
      </c>
      <c r="O161" s="39">
        <v>5166975</v>
      </c>
      <c r="P161" s="40">
        <v>3.1003072870939421E-2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44861</v>
      </c>
      <c r="E162" s="37">
        <v>3578.25</v>
      </c>
      <c r="F162" s="37">
        <v>3539.3166666666671</v>
      </c>
      <c r="G162" s="38">
        <v>3484.0833333333339</v>
      </c>
      <c r="H162" s="38">
        <v>3389.916666666667</v>
      </c>
      <c r="I162" s="38">
        <v>3334.6833333333338</v>
      </c>
      <c r="J162" s="38">
        <v>3633.483333333334</v>
      </c>
      <c r="K162" s="38">
        <v>3688.7166666666667</v>
      </c>
      <c r="L162" s="38">
        <v>3782.8833333333341</v>
      </c>
      <c r="M162" s="28">
        <v>3594.55</v>
      </c>
      <c r="N162" s="28">
        <v>3445.15</v>
      </c>
      <c r="O162" s="39">
        <v>644700</v>
      </c>
      <c r="P162" s="40">
        <v>9.1570791265555302E-3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203.35</v>
      </c>
      <c r="F163" s="37">
        <v>203.58333333333334</v>
      </c>
      <c r="G163" s="38">
        <v>202.01666666666668</v>
      </c>
      <c r="H163" s="38">
        <v>200.68333333333334</v>
      </c>
      <c r="I163" s="38">
        <v>199.11666666666667</v>
      </c>
      <c r="J163" s="38">
        <v>204.91666666666669</v>
      </c>
      <c r="K163" s="38">
        <v>206.48333333333335</v>
      </c>
      <c r="L163" s="38">
        <v>207.81666666666669</v>
      </c>
      <c r="M163" s="28">
        <v>205.15</v>
      </c>
      <c r="N163" s="28">
        <v>202.25</v>
      </c>
      <c r="O163" s="39">
        <v>13596000</v>
      </c>
      <c r="P163" s="40">
        <v>5.1009092925260588E-3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104.5</v>
      </c>
      <c r="F164" s="37">
        <v>104.31666666666666</v>
      </c>
      <c r="G164" s="38">
        <v>103.78333333333333</v>
      </c>
      <c r="H164" s="38">
        <v>103.06666666666666</v>
      </c>
      <c r="I164" s="38">
        <v>102.53333333333333</v>
      </c>
      <c r="J164" s="38">
        <v>105.03333333333333</v>
      </c>
      <c r="K164" s="38">
        <v>105.56666666666666</v>
      </c>
      <c r="L164" s="38">
        <v>106.28333333333333</v>
      </c>
      <c r="M164" s="28">
        <v>104.85</v>
      </c>
      <c r="N164" s="28">
        <v>103.6</v>
      </c>
      <c r="O164" s="39">
        <v>61857400</v>
      </c>
      <c r="P164" s="40">
        <v>-3.6948272418613941E-3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2650.35</v>
      </c>
      <c r="F165" s="37">
        <v>2633.75</v>
      </c>
      <c r="G165" s="38">
        <v>2607.5</v>
      </c>
      <c r="H165" s="38">
        <v>2564.65</v>
      </c>
      <c r="I165" s="38">
        <v>2538.4</v>
      </c>
      <c r="J165" s="38">
        <v>2676.6</v>
      </c>
      <c r="K165" s="38">
        <v>2702.85</v>
      </c>
      <c r="L165" s="38">
        <v>2745.7</v>
      </c>
      <c r="M165" s="28">
        <v>2660</v>
      </c>
      <c r="N165" s="28">
        <v>2590.9</v>
      </c>
      <c r="O165" s="39">
        <v>2522750</v>
      </c>
      <c r="P165" s="40">
        <v>5.2799362422793388E-3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2997.25</v>
      </c>
      <c r="F166" s="37">
        <v>3013.85</v>
      </c>
      <c r="G166" s="38">
        <v>2970.2999999999997</v>
      </c>
      <c r="H166" s="38">
        <v>2943.35</v>
      </c>
      <c r="I166" s="38">
        <v>2899.7999999999997</v>
      </c>
      <c r="J166" s="38">
        <v>3040.7999999999997</v>
      </c>
      <c r="K166" s="38">
        <v>3084.35</v>
      </c>
      <c r="L166" s="38">
        <v>3111.2999999999997</v>
      </c>
      <c r="M166" s="28">
        <v>3057.4</v>
      </c>
      <c r="N166" s="28">
        <v>2986.9</v>
      </c>
      <c r="O166" s="39">
        <v>1779250</v>
      </c>
      <c r="P166" s="40">
        <v>1.0650383413802898E-2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36.700000000000003</v>
      </c>
      <c r="F167" s="37">
        <v>36.616666666666667</v>
      </c>
      <c r="G167" s="38">
        <v>36.083333333333336</v>
      </c>
      <c r="H167" s="38">
        <v>35.466666666666669</v>
      </c>
      <c r="I167" s="38">
        <v>34.933333333333337</v>
      </c>
      <c r="J167" s="38">
        <v>37.233333333333334</v>
      </c>
      <c r="K167" s="38">
        <v>37.766666666666666</v>
      </c>
      <c r="L167" s="38">
        <v>38.383333333333333</v>
      </c>
      <c r="M167" s="28">
        <v>37.15</v>
      </c>
      <c r="N167" s="28">
        <v>36</v>
      </c>
      <c r="O167" s="39">
        <v>255744000</v>
      </c>
      <c r="P167" s="40">
        <v>8.3906378146489189E-3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2608.6999999999998</v>
      </c>
      <c r="F168" s="37">
        <v>2597.7333333333331</v>
      </c>
      <c r="G168" s="38">
        <v>2575.9666666666662</v>
      </c>
      <c r="H168" s="38">
        <v>2543.2333333333331</v>
      </c>
      <c r="I168" s="38">
        <v>2521.4666666666662</v>
      </c>
      <c r="J168" s="38">
        <v>2630.4666666666662</v>
      </c>
      <c r="K168" s="38">
        <v>2652.2333333333336</v>
      </c>
      <c r="L168" s="38">
        <v>2684.9666666666662</v>
      </c>
      <c r="M168" s="28">
        <v>2619.5</v>
      </c>
      <c r="N168" s="28">
        <v>2565</v>
      </c>
      <c r="O168" s="39">
        <v>966900</v>
      </c>
      <c r="P168" s="40">
        <v>6.5584009993753904E-3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209.55</v>
      </c>
      <c r="F169" s="37">
        <v>210.06666666666669</v>
      </c>
      <c r="G169" s="38">
        <v>207.93333333333339</v>
      </c>
      <c r="H169" s="38">
        <v>206.31666666666669</v>
      </c>
      <c r="I169" s="38">
        <v>204.18333333333339</v>
      </c>
      <c r="J169" s="38">
        <v>211.68333333333339</v>
      </c>
      <c r="K169" s="38">
        <v>213.81666666666666</v>
      </c>
      <c r="L169" s="38">
        <v>215.43333333333339</v>
      </c>
      <c r="M169" s="28">
        <v>212.2</v>
      </c>
      <c r="N169" s="28">
        <v>208.45</v>
      </c>
      <c r="O169" s="39">
        <v>52263900</v>
      </c>
      <c r="P169" s="40">
        <v>-2.1286277682273234E-2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1752</v>
      </c>
      <c r="F170" s="37">
        <v>1747.5666666666666</v>
      </c>
      <c r="G170" s="38">
        <v>1731.4833333333331</v>
      </c>
      <c r="H170" s="38">
        <v>1710.9666666666665</v>
      </c>
      <c r="I170" s="38">
        <v>1694.883333333333</v>
      </c>
      <c r="J170" s="38">
        <v>1768.0833333333333</v>
      </c>
      <c r="K170" s="38">
        <v>1784.1666666666667</v>
      </c>
      <c r="L170" s="38">
        <v>1804.6833333333334</v>
      </c>
      <c r="M170" s="28">
        <v>1763.65</v>
      </c>
      <c r="N170" s="28">
        <v>1727.05</v>
      </c>
      <c r="O170" s="39">
        <v>3384205</v>
      </c>
      <c r="P170" s="40">
        <v>1.3159497989521141E-2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44861</v>
      </c>
      <c r="E171" s="37">
        <v>173.3</v>
      </c>
      <c r="F171" s="37">
        <v>172.68333333333331</v>
      </c>
      <c r="G171" s="38">
        <v>168.76666666666662</v>
      </c>
      <c r="H171" s="38">
        <v>164.23333333333332</v>
      </c>
      <c r="I171" s="38">
        <v>160.31666666666663</v>
      </c>
      <c r="J171" s="38">
        <v>177.21666666666661</v>
      </c>
      <c r="K171" s="38">
        <v>181.1333333333333</v>
      </c>
      <c r="L171" s="38">
        <v>185.6666666666666</v>
      </c>
      <c r="M171" s="28">
        <v>176.6</v>
      </c>
      <c r="N171" s="28">
        <v>168.15</v>
      </c>
      <c r="O171" s="39">
        <v>11242000</v>
      </c>
      <c r="P171" s="40">
        <v>5.5537298718370029E-2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721.85</v>
      </c>
      <c r="F172" s="37">
        <v>719.38333333333321</v>
      </c>
      <c r="G172" s="38">
        <v>708.76666666666642</v>
      </c>
      <c r="H172" s="38">
        <v>695.68333333333317</v>
      </c>
      <c r="I172" s="38">
        <v>685.06666666666638</v>
      </c>
      <c r="J172" s="38">
        <v>732.46666666666647</v>
      </c>
      <c r="K172" s="38">
        <v>743.08333333333326</v>
      </c>
      <c r="L172" s="38">
        <v>756.16666666666652</v>
      </c>
      <c r="M172" s="28">
        <v>730</v>
      </c>
      <c r="N172" s="28">
        <v>706.3</v>
      </c>
      <c r="O172" s="39">
        <v>3572550</v>
      </c>
      <c r="P172" s="40">
        <v>4.7812574707147976E-3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120.85</v>
      </c>
      <c r="F173" s="37">
        <v>120.78333333333335</v>
      </c>
      <c r="G173" s="38">
        <v>119.31666666666669</v>
      </c>
      <c r="H173" s="38">
        <v>117.78333333333335</v>
      </c>
      <c r="I173" s="38">
        <v>116.31666666666669</v>
      </c>
      <c r="J173" s="38">
        <v>122.31666666666669</v>
      </c>
      <c r="K173" s="38">
        <v>123.78333333333336</v>
      </c>
      <c r="L173" s="38">
        <v>125.31666666666669</v>
      </c>
      <c r="M173" s="28">
        <v>122.25</v>
      </c>
      <c r="N173" s="28">
        <v>119.25</v>
      </c>
      <c r="O173" s="39">
        <v>45610000</v>
      </c>
      <c r="P173" s="40">
        <v>-2.2968391118888768E-3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93.4</v>
      </c>
      <c r="F174" s="37">
        <v>93.75</v>
      </c>
      <c r="G174" s="38">
        <v>92.75</v>
      </c>
      <c r="H174" s="38">
        <v>92.1</v>
      </c>
      <c r="I174" s="38">
        <v>91.1</v>
      </c>
      <c r="J174" s="38">
        <v>94.4</v>
      </c>
      <c r="K174" s="38">
        <v>95.4</v>
      </c>
      <c r="L174" s="38">
        <v>96.050000000000011</v>
      </c>
      <c r="M174" s="28">
        <v>94.75</v>
      </c>
      <c r="N174" s="28">
        <v>93.1</v>
      </c>
      <c r="O174" s="39">
        <v>45624000</v>
      </c>
      <c r="P174" s="40">
        <v>5.1631938041674347E-2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2408.8000000000002</v>
      </c>
      <c r="F175" s="37">
        <v>2407.1833333333334</v>
      </c>
      <c r="G175" s="38">
        <v>2392.0666666666666</v>
      </c>
      <c r="H175" s="38">
        <v>2375.333333333333</v>
      </c>
      <c r="I175" s="38">
        <v>2360.2166666666662</v>
      </c>
      <c r="J175" s="38">
        <v>2423.916666666667</v>
      </c>
      <c r="K175" s="38">
        <v>2439.0333333333338</v>
      </c>
      <c r="L175" s="38">
        <v>2455.7666666666673</v>
      </c>
      <c r="M175" s="28">
        <v>2422.3000000000002</v>
      </c>
      <c r="N175" s="28">
        <v>2390.4499999999998</v>
      </c>
      <c r="O175" s="39">
        <v>34719750</v>
      </c>
      <c r="P175" s="40">
        <v>4.7386850329899297E-3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82.25</v>
      </c>
      <c r="F176" s="37">
        <v>81.7</v>
      </c>
      <c r="G176" s="38">
        <v>80.600000000000009</v>
      </c>
      <c r="H176" s="38">
        <v>78.95</v>
      </c>
      <c r="I176" s="38">
        <v>77.850000000000009</v>
      </c>
      <c r="J176" s="38">
        <v>83.350000000000009</v>
      </c>
      <c r="K176" s="38">
        <v>84.45</v>
      </c>
      <c r="L176" s="38">
        <v>86.100000000000009</v>
      </c>
      <c r="M176" s="28">
        <v>82.8</v>
      </c>
      <c r="N176" s="28">
        <v>80.05</v>
      </c>
      <c r="O176" s="39">
        <v>92196000</v>
      </c>
      <c r="P176" s="40">
        <v>2.7963607171527963E-2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885.75</v>
      </c>
      <c r="F177" s="37">
        <v>883.1</v>
      </c>
      <c r="G177" s="38">
        <v>873.7</v>
      </c>
      <c r="H177" s="38">
        <v>861.65</v>
      </c>
      <c r="I177" s="38">
        <v>852.25</v>
      </c>
      <c r="J177" s="38">
        <v>895.15000000000009</v>
      </c>
      <c r="K177" s="38">
        <v>904.55</v>
      </c>
      <c r="L177" s="38">
        <v>916.60000000000014</v>
      </c>
      <c r="M177" s="28">
        <v>892.5</v>
      </c>
      <c r="N177" s="28">
        <v>871.05</v>
      </c>
      <c r="O177" s="39">
        <v>5159200</v>
      </c>
      <c r="P177" s="40">
        <v>1.1132016306052053E-2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1241.45</v>
      </c>
      <c r="F178" s="37">
        <v>1235.8166666666666</v>
      </c>
      <c r="G178" s="38">
        <v>1227.1333333333332</v>
      </c>
      <c r="H178" s="38">
        <v>1212.8166666666666</v>
      </c>
      <c r="I178" s="38">
        <v>1204.1333333333332</v>
      </c>
      <c r="J178" s="38">
        <v>1250.1333333333332</v>
      </c>
      <c r="K178" s="38">
        <v>1258.8166666666666</v>
      </c>
      <c r="L178" s="38">
        <v>1273.1333333333332</v>
      </c>
      <c r="M178" s="28">
        <v>1244.5</v>
      </c>
      <c r="N178" s="28">
        <v>1221.5</v>
      </c>
      <c r="O178" s="39">
        <v>5806500</v>
      </c>
      <c r="P178" s="40">
        <v>1.5211119853134015E-2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531.45000000000005</v>
      </c>
      <c r="F179" s="37">
        <v>529.86666666666667</v>
      </c>
      <c r="G179" s="38">
        <v>524.98333333333335</v>
      </c>
      <c r="H179" s="38">
        <v>518.51666666666665</v>
      </c>
      <c r="I179" s="38">
        <v>513.63333333333333</v>
      </c>
      <c r="J179" s="38">
        <v>536.33333333333337</v>
      </c>
      <c r="K179" s="38">
        <v>541.21666666666681</v>
      </c>
      <c r="L179" s="38">
        <v>547.68333333333339</v>
      </c>
      <c r="M179" s="28">
        <v>534.75</v>
      </c>
      <c r="N179" s="28">
        <v>523.4</v>
      </c>
      <c r="O179" s="39">
        <v>53115000</v>
      </c>
      <c r="P179" s="40">
        <v>3.862963071598275E-2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21197.35</v>
      </c>
      <c r="F180" s="37">
        <v>21165.8</v>
      </c>
      <c r="G180" s="38">
        <v>21041.599999999999</v>
      </c>
      <c r="H180" s="38">
        <v>20885.849999999999</v>
      </c>
      <c r="I180" s="38">
        <v>20761.649999999998</v>
      </c>
      <c r="J180" s="38">
        <v>21321.55</v>
      </c>
      <c r="K180" s="38">
        <v>21445.750000000004</v>
      </c>
      <c r="L180" s="38">
        <v>21601.5</v>
      </c>
      <c r="M180" s="28">
        <v>21290</v>
      </c>
      <c r="N180" s="28">
        <v>21010.05</v>
      </c>
      <c r="O180" s="39">
        <v>347750</v>
      </c>
      <c r="P180" s="40">
        <v>4.259620244025702E-3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2783.25</v>
      </c>
      <c r="F181" s="37">
        <v>2781.8666666666668</v>
      </c>
      <c r="G181" s="38">
        <v>2761.4333333333334</v>
      </c>
      <c r="H181" s="38">
        <v>2739.6166666666668</v>
      </c>
      <c r="I181" s="38">
        <v>2719.1833333333334</v>
      </c>
      <c r="J181" s="38">
        <v>2803.6833333333334</v>
      </c>
      <c r="K181" s="38">
        <v>2824.1166666666668</v>
      </c>
      <c r="L181" s="38">
        <v>2845.9333333333334</v>
      </c>
      <c r="M181" s="28">
        <v>2802.3</v>
      </c>
      <c r="N181" s="28">
        <v>2760.05</v>
      </c>
      <c r="O181" s="39">
        <v>1727550</v>
      </c>
      <c r="P181" s="40">
        <v>-3.3317467872441696E-3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2544.75</v>
      </c>
      <c r="F182" s="37">
        <v>2539.9</v>
      </c>
      <c r="G182" s="38">
        <v>2524.8500000000004</v>
      </c>
      <c r="H182" s="38">
        <v>2504.9500000000003</v>
      </c>
      <c r="I182" s="38">
        <v>2489.9000000000005</v>
      </c>
      <c r="J182" s="38">
        <v>2559.8000000000002</v>
      </c>
      <c r="K182" s="38">
        <v>2574.8500000000004</v>
      </c>
      <c r="L182" s="38">
        <v>2594.75</v>
      </c>
      <c r="M182" s="28">
        <v>2554.9499999999998</v>
      </c>
      <c r="N182" s="28">
        <v>2520</v>
      </c>
      <c r="O182" s="39">
        <v>3856875</v>
      </c>
      <c r="P182" s="40">
        <v>-1.7763346385254512E-2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1179.5</v>
      </c>
      <c r="F183" s="37">
        <v>1175.7</v>
      </c>
      <c r="G183" s="38">
        <v>1161.95</v>
      </c>
      <c r="H183" s="38">
        <v>1144.4000000000001</v>
      </c>
      <c r="I183" s="38">
        <v>1130.6500000000001</v>
      </c>
      <c r="J183" s="38">
        <v>1193.25</v>
      </c>
      <c r="K183" s="38">
        <v>1207</v>
      </c>
      <c r="L183" s="38">
        <v>1224.55</v>
      </c>
      <c r="M183" s="28">
        <v>1189.45</v>
      </c>
      <c r="N183" s="28">
        <v>1158.1500000000001</v>
      </c>
      <c r="O183" s="39">
        <v>4168800</v>
      </c>
      <c r="P183" s="40">
        <v>-6.7190850607576841E-3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949.75</v>
      </c>
      <c r="F184" s="37">
        <v>947.36666666666667</v>
      </c>
      <c r="G184" s="38">
        <v>939.38333333333333</v>
      </c>
      <c r="H184" s="38">
        <v>929.01666666666665</v>
      </c>
      <c r="I184" s="38">
        <v>921.0333333333333</v>
      </c>
      <c r="J184" s="38">
        <v>957.73333333333335</v>
      </c>
      <c r="K184" s="38">
        <v>965.7166666666667</v>
      </c>
      <c r="L184" s="38">
        <v>976.08333333333337</v>
      </c>
      <c r="M184" s="28">
        <v>955.35</v>
      </c>
      <c r="N184" s="28">
        <v>937</v>
      </c>
      <c r="O184" s="39">
        <v>22799700</v>
      </c>
      <c r="P184" s="40">
        <v>-4.1581312868804845E-3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536.04999999999995</v>
      </c>
      <c r="F185" s="37">
        <v>538.43333333333328</v>
      </c>
      <c r="G185" s="38">
        <v>529.86666666666656</v>
      </c>
      <c r="H185" s="38">
        <v>523.68333333333328</v>
      </c>
      <c r="I185" s="38">
        <v>515.11666666666656</v>
      </c>
      <c r="J185" s="38">
        <v>544.61666666666656</v>
      </c>
      <c r="K185" s="38">
        <v>553.18333333333339</v>
      </c>
      <c r="L185" s="38">
        <v>559.36666666666656</v>
      </c>
      <c r="M185" s="28">
        <v>547</v>
      </c>
      <c r="N185" s="28">
        <v>532.25</v>
      </c>
      <c r="O185" s="39">
        <v>11242500</v>
      </c>
      <c r="P185" s="40">
        <v>1.9311845505235958E-2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562.35</v>
      </c>
      <c r="F186" s="37">
        <v>561.65</v>
      </c>
      <c r="G186" s="38">
        <v>557.79999999999995</v>
      </c>
      <c r="H186" s="38">
        <v>553.25</v>
      </c>
      <c r="I186" s="38">
        <v>549.4</v>
      </c>
      <c r="J186" s="38">
        <v>566.19999999999993</v>
      </c>
      <c r="K186" s="38">
        <v>570.05000000000007</v>
      </c>
      <c r="L186" s="38">
        <v>574.59999999999991</v>
      </c>
      <c r="M186" s="28">
        <v>565.5</v>
      </c>
      <c r="N186" s="28">
        <v>557.1</v>
      </c>
      <c r="O186" s="39">
        <v>2185000</v>
      </c>
      <c r="P186" s="40">
        <v>4.5977011494252873E-3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1201.8</v>
      </c>
      <c r="F187" s="37">
        <v>1190.9333333333334</v>
      </c>
      <c r="G187" s="38">
        <v>1166.4166666666667</v>
      </c>
      <c r="H187" s="38">
        <v>1131.0333333333333</v>
      </c>
      <c r="I187" s="38">
        <v>1106.5166666666667</v>
      </c>
      <c r="J187" s="38">
        <v>1226.3166666666668</v>
      </c>
      <c r="K187" s="38">
        <v>1250.8333333333333</v>
      </c>
      <c r="L187" s="38">
        <v>1286.2166666666669</v>
      </c>
      <c r="M187" s="28">
        <v>1215.45</v>
      </c>
      <c r="N187" s="28">
        <v>1155.55</v>
      </c>
      <c r="O187" s="39">
        <v>7915000</v>
      </c>
      <c r="P187" s="40">
        <v>-2.7760717356590098E-2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44861</v>
      </c>
      <c r="E188" s="37">
        <v>1222.55</v>
      </c>
      <c r="F188" s="37">
        <v>1219.3666666666666</v>
      </c>
      <c r="G188" s="38">
        <v>1201.7833333333331</v>
      </c>
      <c r="H188" s="38">
        <v>1181.0166666666664</v>
      </c>
      <c r="I188" s="38">
        <v>1163.4333333333329</v>
      </c>
      <c r="J188" s="38">
        <v>1240.1333333333332</v>
      </c>
      <c r="K188" s="38">
        <v>1257.7166666666667</v>
      </c>
      <c r="L188" s="38">
        <v>1278.4833333333333</v>
      </c>
      <c r="M188" s="28">
        <v>1236.95</v>
      </c>
      <c r="N188" s="28">
        <v>1198.5999999999999</v>
      </c>
      <c r="O188" s="39">
        <v>2703500</v>
      </c>
      <c r="P188" s="40">
        <v>2.7165653495440728E-2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758.35</v>
      </c>
      <c r="F189" s="37">
        <v>763.88333333333333</v>
      </c>
      <c r="G189" s="38">
        <v>749.86666666666667</v>
      </c>
      <c r="H189" s="38">
        <v>741.38333333333333</v>
      </c>
      <c r="I189" s="38">
        <v>727.36666666666667</v>
      </c>
      <c r="J189" s="38">
        <v>772.36666666666667</v>
      </c>
      <c r="K189" s="38">
        <v>786.38333333333333</v>
      </c>
      <c r="L189" s="38">
        <v>794.86666666666667</v>
      </c>
      <c r="M189" s="28">
        <v>777.9</v>
      </c>
      <c r="N189" s="28">
        <v>755.4</v>
      </c>
      <c r="O189" s="39">
        <v>8672400</v>
      </c>
      <c r="P189" s="40">
        <v>9.004524886877828E-2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393.05</v>
      </c>
      <c r="F190" s="37">
        <v>394.98333333333335</v>
      </c>
      <c r="G190" s="38">
        <v>386.16666666666669</v>
      </c>
      <c r="H190" s="38">
        <v>379.28333333333336</v>
      </c>
      <c r="I190" s="38">
        <v>370.4666666666667</v>
      </c>
      <c r="J190" s="38">
        <v>401.86666666666667</v>
      </c>
      <c r="K190" s="38">
        <v>410.68333333333328</v>
      </c>
      <c r="L190" s="38">
        <v>417.56666666666666</v>
      </c>
      <c r="M190" s="28">
        <v>403.8</v>
      </c>
      <c r="N190" s="28">
        <v>388.1</v>
      </c>
      <c r="O190" s="39">
        <v>84159075</v>
      </c>
      <c r="P190" s="40">
        <v>0.27502158894645939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221.3</v>
      </c>
      <c r="F191" s="37">
        <v>220.18333333333331</v>
      </c>
      <c r="G191" s="38">
        <v>218.76666666666662</v>
      </c>
      <c r="H191" s="38">
        <v>216.23333333333332</v>
      </c>
      <c r="I191" s="38">
        <v>214.81666666666663</v>
      </c>
      <c r="J191" s="38">
        <v>222.71666666666661</v>
      </c>
      <c r="K191" s="38">
        <v>224.1333333333333</v>
      </c>
      <c r="L191" s="38">
        <v>226.6666666666666</v>
      </c>
      <c r="M191" s="28">
        <v>221.6</v>
      </c>
      <c r="N191" s="28">
        <v>217.65</v>
      </c>
      <c r="O191" s="39">
        <v>101206125</v>
      </c>
      <c r="P191" s="40">
        <v>-2.5943788458340261E-3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103.5</v>
      </c>
      <c r="F192" s="37">
        <v>102.86666666666667</v>
      </c>
      <c r="G192" s="38">
        <v>101.98333333333335</v>
      </c>
      <c r="H192" s="38">
        <v>100.46666666666667</v>
      </c>
      <c r="I192" s="38">
        <v>99.583333333333343</v>
      </c>
      <c r="J192" s="38">
        <v>104.38333333333335</v>
      </c>
      <c r="K192" s="38">
        <v>105.26666666666668</v>
      </c>
      <c r="L192" s="38">
        <v>106.78333333333336</v>
      </c>
      <c r="M192" s="28">
        <v>103.75</v>
      </c>
      <c r="N192" s="28">
        <v>101.35</v>
      </c>
      <c r="O192" s="39">
        <v>218161000</v>
      </c>
      <c r="P192" s="40">
        <v>9.4590076891309903E-3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3118.75</v>
      </c>
      <c r="F193" s="37">
        <v>3088.5</v>
      </c>
      <c r="G193" s="38">
        <v>3050.25</v>
      </c>
      <c r="H193" s="38">
        <v>2981.75</v>
      </c>
      <c r="I193" s="38">
        <v>2943.5</v>
      </c>
      <c r="J193" s="38">
        <v>3157</v>
      </c>
      <c r="K193" s="38">
        <v>3195.25</v>
      </c>
      <c r="L193" s="38">
        <v>3263.75</v>
      </c>
      <c r="M193" s="28">
        <v>3126.75</v>
      </c>
      <c r="N193" s="28">
        <v>3020</v>
      </c>
      <c r="O193" s="39">
        <v>13562700</v>
      </c>
      <c r="P193" s="40">
        <v>3.2074696374760299E-2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1033.4000000000001</v>
      </c>
      <c r="F194" s="37">
        <v>1025.7</v>
      </c>
      <c r="G194" s="38">
        <v>1014.25</v>
      </c>
      <c r="H194" s="38">
        <v>995.09999999999991</v>
      </c>
      <c r="I194" s="38">
        <v>983.64999999999986</v>
      </c>
      <c r="J194" s="38">
        <v>1044.8500000000001</v>
      </c>
      <c r="K194" s="38">
        <v>1056.3000000000004</v>
      </c>
      <c r="L194" s="38">
        <v>1075.4500000000003</v>
      </c>
      <c r="M194" s="28">
        <v>1037.1500000000001</v>
      </c>
      <c r="N194" s="28">
        <v>1006.55</v>
      </c>
      <c r="O194" s="39">
        <v>15313200</v>
      </c>
      <c r="P194" s="40">
        <v>2.9777275661717235E-2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2688.25</v>
      </c>
      <c r="F195" s="37">
        <v>2697.2166666666667</v>
      </c>
      <c r="G195" s="38">
        <v>2655.4333333333334</v>
      </c>
      <c r="H195" s="38">
        <v>2622.6166666666668</v>
      </c>
      <c r="I195" s="38">
        <v>2580.8333333333335</v>
      </c>
      <c r="J195" s="38">
        <v>2730.0333333333333</v>
      </c>
      <c r="K195" s="38">
        <v>2771.8166666666671</v>
      </c>
      <c r="L195" s="38">
        <v>2804.6333333333332</v>
      </c>
      <c r="M195" s="28">
        <v>2739</v>
      </c>
      <c r="N195" s="28">
        <v>2664.4</v>
      </c>
      <c r="O195" s="39">
        <v>5445750</v>
      </c>
      <c r="P195" s="40">
        <v>-3.3734779426442214E-2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1595.25</v>
      </c>
      <c r="F196" s="37">
        <v>1583.6499999999999</v>
      </c>
      <c r="G196" s="38">
        <v>1568.5999999999997</v>
      </c>
      <c r="H196" s="38">
        <v>1541.9499999999998</v>
      </c>
      <c r="I196" s="38">
        <v>1526.8999999999996</v>
      </c>
      <c r="J196" s="38">
        <v>1610.2999999999997</v>
      </c>
      <c r="K196" s="38">
        <v>1625.35</v>
      </c>
      <c r="L196" s="38">
        <v>1651.9999999999998</v>
      </c>
      <c r="M196" s="28">
        <v>1598.7</v>
      </c>
      <c r="N196" s="28">
        <v>1557</v>
      </c>
      <c r="O196" s="39">
        <v>1716500</v>
      </c>
      <c r="P196" s="40">
        <v>-3.2957746478873243E-2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493.3</v>
      </c>
      <c r="F197" s="37">
        <v>490.7833333333333</v>
      </c>
      <c r="G197" s="38">
        <v>486.01666666666659</v>
      </c>
      <c r="H197" s="38">
        <v>478.73333333333329</v>
      </c>
      <c r="I197" s="38">
        <v>473.96666666666658</v>
      </c>
      <c r="J197" s="38">
        <v>498.06666666666661</v>
      </c>
      <c r="K197" s="38">
        <v>502.83333333333326</v>
      </c>
      <c r="L197" s="38">
        <v>510.11666666666662</v>
      </c>
      <c r="M197" s="28">
        <v>495.55</v>
      </c>
      <c r="N197" s="28">
        <v>483.5</v>
      </c>
      <c r="O197" s="39">
        <v>3676500</v>
      </c>
      <c r="P197" s="40">
        <v>3.3305227655986508E-2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1436.9</v>
      </c>
      <c r="F198" s="37">
        <v>1438.2166666666665</v>
      </c>
      <c r="G198" s="38">
        <v>1420.883333333333</v>
      </c>
      <c r="H198" s="38">
        <v>1404.8666666666666</v>
      </c>
      <c r="I198" s="38">
        <v>1387.5333333333331</v>
      </c>
      <c r="J198" s="38">
        <v>1454.2333333333329</v>
      </c>
      <c r="K198" s="38">
        <v>1471.5666666666664</v>
      </c>
      <c r="L198" s="38">
        <v>1487.5833333333328</v>
      </c>
      <c r="M198" s="28">
        <v>1455.55</v>
      </c>
      <c r="N198" s="28">
        <v>1422.2</v>
      </c>
      <c r="O198" s="39">
        <v>4412350</v>
      </c>
      <c r="P198" s="40">
        <v>1.2308715901530274E-2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1069.5999999999999</v>
      </c>
      <c r="F199" s="37">
        <v>1067.5333333333331</v>
      </c>
      <c r="G199" s="38">
        <v>1059.2666666666662</v>
      </c>
      <c r="H199" s="38">
        <v>1048.9333333333332</v>
      </c>
      <c r="I199" s="38">
        <v>1040.6666666666663</v>
      </c>
      <c r="J199" s="38">
        <v>1077.8666666666661</v>
      </c>
      <c r="K199" s="38">
        <v>1086.133333333333</v>
      </c>
      <c r="L199" s="38">
        <v>1096.466666666666</v>
      </c>
      <c r="M199" s="28">
        <v>1075.8</v>
      </c>
      <c r="N199" s="28">
        <v>1057.2</v>
      </c>
      <c r="O199" s="39">
        <v>5376000</v>
      </c>
      <c r="P199" s="40">
        <v>-4.1198501872659173E-2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1700.85</v>
      </c>
      <c r="F200" s="37">
        <v>1702.3666666666668</v>
      </c>
      <c r="G200" s="38">
        <v>1678.7833333333335</v>
      </c>
      <c r="H200" s="38">
        <v>1656.7166666666667</v>
      </c>
      <c r="I200" s="38">
        <v>1633.1333333333334</v>
      </c>
      <c r="J200" s="38">
        <v>1724.4333333333336</v>
      </c>
      <c r="K200" s="38">
        <v>1748.0166666666667</v>
      </c>
      <c r="L200" s="38">
        <v>1770.0833333333337</v>
      </c>
      <c r="M200" s="28">
        <v>1725.95</v>
      </c>
      <c r="N200" s="28">
        <v>1680.3</v>
      </c>
      <c r="O200" s="39">
        <v>1002800</v>
      </c>
      <c r="P200" s="40">
        <v>-3.8726993865030673E-2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6171.8</v>
      </c>
      <c r="F201" s="37">
        <v>6160.583333333333</v>
      </c>
      <c r="G201" s="38">
        <v>6137.3666666666659</v>
      </c>
      <c r="H201" s="38">
        <v>6102.9333333333325</v>
      </c>
      <c r="I201" s="38">
        <v>6079.7166666666653</v>
      </c>
      <c r="J201" s="38">
        <v>6195.0166666666664</v>
      </c>
      <c r="K201" s="38">
        <v>6218.2333333333336</v>
      </c>
      <c r="L201" s="38">
        <v>6252.666666666667</v>
      </c>
      <c r="M201" s="28">
        <v>6183.8</v>
      </c>
      <c r="N201" s="28">
        <v>6126.15</v>
      </c>
      <c r="O201" s="39">
        <v>2082800</v>
      </c>
      <c r="P201" s="40">
        <v>4.134793260336983E-2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684.35</v>
      </c>
      <c r="F202" s="37">
        <v>683.45000000000016</v>
      </c>
      <c r="G202" s="38">
        <v>679.20000000000027</v>
      </c>
      <c r="H202" s="38">
        <v>674.05000000000007</v>
      </c>
      <c r="I202" s="38">
        <v>669.80000000000018</v>
      </c>
      <c r="J202" s="38">
        <v>688.60000000000036</v>
      </c>
      <c r="K202" s="38">
        <v>692.85000000000014</v>
      </c>
      <c r="L202" s="38">
        <v>698.00000000000045</v>
      </c>
      <c r="M202" s="28">
        <v>687.7</v>
      </c>
      <c r="N202" s="28">
        <v>678.3</v>
      </c>
      <c r="O202" s="39">
        <v>25283700</v>
      </c>
      <c r="P202" s="40">
        <v>1.678168130489335E-2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298.10000000000002</v>
      </c>
      <c r="F203" s="37">
        <v>294.86666666666667</v>
      </c>
      <c r="G203" s="38">
        <v>290.83333333333337</v>
      </c>
      <c r="H203" s="38">
        <v>283.56666666666672</v>
      </c>
      <c r="I203" s="38">
        <v>279.53333333333342</v>
      </c>
      <c r="J203" s="38">
        <v>302.13333333333333</v>
      </c>
      <c r="K203" s="38">
        <v>306.16666666666663</v>
      </c>
      <c r="L203" s="38">
        <v>313.43333333333328</v>
      </c>
      <c r="M203" s="28">
        <v>298.89999999999998</v>
      </c>
      <c r="N203" s="28">
        <v>287.60000000000002</v>
      </c>
      <c r="O203" s="39">
        <v>30955050</v>
      </c>
      <c r="P203" s="40">
        <v>4.5085662759242559E-4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902.5</v>
      </c>
      <c r="F204" s="37">
        <v>899.41666666666663</v>
      </c>
      <c r="G204" s="38">
        <v>892.38333333333321</v>
      </c>
      <c r="H204" s="38">
        <v>882.26666666666654</v>
      </c>
      <c r="I204" s="38">
        <v>875.23333333333312</v>
      </c>
      <c r="J204" s="38">
        <v>909.5333333333333</v>
      </c>
      <c r="K204" s="38">
        <v>916.56666666666683</v>
      </c>
      <c r="L204" s="38">
        <v>926.68333333333339</v>
      </c>
      <c r="M204" s="28">
        <v>906.45</v>
      </c>
      <c r="N204" s="28">
        <v>889.3</v>
      </c>
      <c r="O204" s="39">
        <v>3841500</v>
      </c>
      <c r="P204" s="40">
        <v>3.7888685654559706E-3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1647.3</v>
      </c>
      <c r="F205" s="37">
        <v>1641.1666666666667</v>
      </c>
      <c r="G205" s="38">
        <v>1629.1333333333334</v>
      </c>
      <c r="H205" s="38">
        <v>1610.9666666666667</v>
      </c>
      <c r="I205" s="38">
        <v>1598.9333333333334</v>
      </c>
      <c r="J205" s="38">
        <v>1659.3333333333335</v>
      </c>
      <c r="K205" s="38">
        <v>1671.3666666666668</v>
      </c>
      <c r="L205" s="38">
        <v>1689.5333333333335</v>
      </c>
      <c r="M205" s="28">
        <v>1653.2</v>
      </c>
      <c r="N205" s="28">
        <v>1623</v>
      </c>
      <c r="O205" s="39">
        <v>585200</v>
      </c>
      <c r="P205" s="40">
        <v>2.999400119976005E-3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413.2</v>
      </c>
      <c r="F206" s="37">
        <v>409.63333333333338</v>
      </c>
      <c r="G206" s="38">
        <v>404.26666666666677</v>
      </c>
      <c r="H206" s="38">
        <v>395.33333333333337</v>
      </c>
      <c r="I206" s="38">
        <v>389.96666666666675</v>
      </c>
      <c r="J206" s="38">
        <v>418.56666666666678</v>
      </c>
      <c r="K206" s="38">
        <v>423.93333333333345</v>
      </c>
      <c r="L206" s="38">
        <v>432.86666666666679</v>
      </c>
      <c r="M206" s="28">
        <v>415</v>
      </c>
      <c r="N206" s="28">
        <v>400.7</v>
      </c>
      <c r="O206" s="39">
        <v>43832000</v>
      </c>
      <c r="P206" s="40">
        <v>0.11577232461052846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279.64999999999998</v>
      </c>
      <c r="F207" s="37">
        <v>280.2833333333333</v>
      </c>
      <c r="G207" s="38">
        <v>276.16666666666663</v>
      </c>
      <c r="H207" s="38">
        <v>272.68333333333334</v>
      </c>
      <c r="I207" s="38">
        <v>268.56666666666666</v>
      </c>
      <c r="J207" s="38">
        <v>283.76666666666659</v>
      </c>
      <c r="K207" s="38">
        <v>287.88333333333327</v>
      </c>
      <c r="L207" s="38">
        <v>291.36666666666656</v>
      </c>
      <c r="M207" s="28">
        <v>284.39999999999998</v>
      </c>
      <c r="N207" s="28">
        <v>276.8</v>
      </c>
      <c r="O207" s="39">
        <v>103623000</v>
      </c>
      <c r="P207" s="40">
        <v>1.1567972822585369E-2</v>
      </c>
    </row>
    <row r="208" spans="1:16" ht="12.75" customHeight="1">
      <c r="A208" s="28">
        <v>198</v>
      </c>
      <c r="B208" s="29" t="s">
        <v>47</v>
      </c>
      <c r="C208" s="30" t="s">
        <v>823</v>
      </c>
      <c r="D208" s="31">
        <v>44861</v>
      </c>
      <c r="E208" s="37">
        <v>425.95</v>
      </c>
      <c r="F208" s="37">
        <v>424.5333333333333</v>
      </c>
      <c r="G208" s="38">
        <v>420.46666666666658</v>
      </c>
      <c r="H208" s="38">
        <v>414.98333333333329</v>
      </c>
      <c r="I208" s="38">
        <v>410.91666666666657</v>
      </c>
      <c r="J208" s="38">
        <v>430.01666666666659</v>
      </c>
      <c r="K208" s="38">
        <v>434.08333333333331</v>
      </c>
      <c r="L208" s="38">
        <v>439.56666666666661</v>
      </c>
      <c r="M208" s="28">
        <v>428.6</v>
      </c>
      <c r="N208" s="28">
        <v>419.05</v>
      </c>
      <c r="O208" s="39">
        <v>13644000</v>
      </c>
      <c r="P208" s="40">
        <v>-1.404786680541103E-2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6" t="s">
        <v>16</v>
      </c>
      <c r="B8" s="408"/>
      <c r="C8" s="412" t="s">
        <v>20</v>
      </c>
      <c r="D8" s="412" t="s">
        <v>21</v>
      </c>
      <c r="E8" s="403" t="s">
        <v>22</v>
      </c>
      <c r="F8" s="404"/>
      <c r="G8" s="405"/>
      <c r="H8" s="403" t="s">
        <v>23</v>
      </c>
      <c r="I8" s="404"/>
      <c r="J8" s="405"/>
      <c r="K8" s="23"/>
      <c r="L8" s="50"/>
      <c r="M8" s="50"/>
      <c r="N8" s="1"/>
      <c r="O8" s="1"/>
    </row>
    <row r="9" spans="1:15" ht="36" customHeight="1">
      <c r="A9" s="410"/>
      <c r="B9" s="411"/>
      <c r="C9" s="411"/>
      <c r="D9" s="41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8" t="s">
        <v>230</v>
      </c>
      <c r="C10" s="338">
        <v>17241</v>
      </c>
      <c r="D10" s="338">
        <v>17195.283333333336</v>
      </c>
      <c r="E10" s="338">
        <v>17110.416666666672</v>
      </c>
      <c r="F10" s="338">
        <v>16979.833333333336</v>
      </c>
      <c r="G10" s="338">
        <v>16894.966666666671</v>
      </c>
      <c r="H10" s="338">
        <v>17325.866666666672</v>
      </c>
      <c r="I10" s="338">
        <v>17410.733333333334</v>
      </c>
      <c r="J10" s="338">
        <v>17541.316666666673</v>
      </c>
      <c r="K10" s="338">
        <v>17280.150000000001</v>
      </c>
      <c r="L10" s="338">
        <v>17064.7</v>
      </c>
      <c r="M10" s="339"/>
      <c r="N10" s="1"/>
      <c r="O10" s="1"/>
    </row>
    <row r="11" spans="1:15" ht="12.75" customHeight="1">
      <c r="A11" s="227">
        <v>2</v>
      </c>
      <c r="B11" s="352" t="s">
        <v>231</v>
      </c>
      <c r="C11" s="338">
        <v>39093.1</v>
      </c>
      <c r="D11" s="338">
        <v>38975.699999999997</v>
      </c>
      <c r="E11" s="338">
        <v>38635.699999999997</v>
      </c>
      <c r="F11" s="338">
        <v>38178.300000000003</v>
      </c>
      <c r="G11" s="338">
        <v>37838.300000000003</v>
      </c>
      <c r="H11" s="338">
        <v>39433.099999999991</v>
      </c>
      <c r="I11" s="338">
        <v>39773.099999999991</v>
      </c>
      <c r="J11" s="338">
        <v>40230.499999999985</v>
      </c>
      <c r="K11" s="338">
        <v>39315.699999999997</v>
      </c>
      <c r="L11" s="338">
        <v>38518.300000000003</v>
      </c>
      <c r="M11" s="339"/>
      <c r="N11" s="1"/>
      <c r="O11" s="1"/>
    </row>
    <row r="12" spans="1:15" ht="12.75" customHeight="1">
      <c r="A12" s="227">
        <v>3</v>
      </c>
      <c r="B12" s="259" t="s">
        <v>232</v>
      </c>
      <c r="C12" s="260">
        <v>2660</v>
      </c>
      <c r="D12" s="260">
        <v>2661.5166666666669</v>
      </c>
      <c r="E12" s="260">
        <v>2639.7333333333336</v>
      </c>
      <c r="F12" s="260">
        <v>2619.4666666666667</v>
      </c>
      <c r="G12" s="260">
        <v>2597.6833333333334</v>
      </c>
      <c r="H12" s="260">
        <v>2681.7833333333338</v>
      </c>
      <c r="I12" s="260">
        <v>2703.5666666666675</v>
      </c>
      <c r="J12" s="260">
        <v>2723.8333333333339</v>
      </c>
      <c r="K12" s="260">
        <v>2683.3</v>
      </c>
      <c r="L12" s="260">
        <v>2641.25</v>
      </c>
      <c r="M12" s="339"/>
      <c r="N12" s="1"/>
      <c r="O12" s="1"/>
    </row>
    <row r="13" spans="1:15" ht="12.75" customHeight="1">
      <c r="A13" s="227">
        <v>4</v>
      </c>
      <c r="B13" s="259" t="s">
        <v>233</v>
      </c>
      <c r="C13" s="260">
        <v>4998.5</v>
      </c>
      <c r="D13" s="260">
        <v>4992.3499999999995</v>
      </c>
      <c r="E13" s="260">
        <v>4971.5499999999993</v>
      </c>
      <c r="F13" s="260">
        <v>4944.5999999999995</v>
      </c>
      <c r="G13" s="260">
        <v>4923.7999999999993</v>
      </c>
      <c r="H13" s="260">
        <v>5019.2999999999993</v>
      </c>
      <c r="I13" s="260">
        <v>5040.1000000000004</v>
      </c>
      <c r="J13" s="260">
        <v>5067.0499999999993</v>
      </c>
      <c r="K13" s="260">
        <v>5013.1499999999996</v>
      </c>
      <c r="L13" s="260">
        <v>4965.3999999999996</v>
      </c>
      <c r="M13" s="339"/>
      <c r="N13" s="1"/>
      <c r="O13" s="1"/>
    </row>
    <row r="14" spans="1:15" ht="12.75" customHeight="1">
      <c r="A14" s="227">
        <v>5</v>
      </c>
      <c r="B14" s="259" t="s">
        <v>234</v>
      </c>
      <c r="C14" s="260">
        <v>28027.599999999999</v>
      </c>
      <c r="D14" s="260">
        <v>27794.866666666669</v>
      </c>
      <c r="E14" s="260">
        <v>27492.133333333339</v>
      </c>
      <c r="F14" s="260">
        <v>26956.666666666672</v>
      </c>
      <c r="G14" s="260">
        <v>26653.933333333342</v>
      </c>
      <c r="H14" s="260">
        <v>28330.333333333336</v>
      </c>
      <c r="I14" s="260">
        <v>28633.066666666666</v>
      </c>
      <c r="J14" s="260">
        <v>29168.533333333333</v>
      </c>
      <c r="K14" s="260">
        <v>28097.599999999999</v>
      </c>
      <c r="L14" s="260">
        <v>27259.4</v>
      </c>
      <c r="M14" s="339"/>
      <c r="N14" s="1"/>
      <c r="O14" s="1"/>
    </row>
    <row r="15" spans="1:15" ht="12.75" customHeight="1">
      <c r="A15" s="227">
        <v>6</v>
      </c>
      <c r="B15" s="259" t="s">
        <v>235</v>
      </c>
      <c r="C15" s="260">
        <v>4084.85</v>
      </c>
      <c r="D15" s="260">
        <v>4082.0166666666664</v>
      </c>
      <c r="E15" s="260">
        <v>4054.9833333333327</v>
      </c>
      <c r="F15" s="260">
        <v>4025.1166666666663</v>
      </c>
      <c r="G15" s="260">
        <v>3998.0833333333326</v>
      </c>
      <c r="H15" s="260">
        <v>4111.8833333333332</v>
      </c>
      <c r="I15" s="260">
        <v>4138.9166666666661</v>
      </c>
      <c r="J15" s="260">
        <v>4168.7833333333328</v>
      </c>
      <c r="K15" s="260">
        <v>4109.05</v>
      </c>
      <c r="L15" s="260">
        <v>4052.15</v>
      </c>
      <c r="M15" s="339"/>
      <c r="N15" s="1"/>
      <c r="O15" s="1"/>
    </row>
    <row r="16" spans="1:15" ht="12.75" customHeight="1">
      <c r="A16" s="227">
        <v>7</v>
      </c>
      <c r="B16" s="259" t="s">
        <v>236</v>
      </c>
      <c r="C16" s="260">
        <v>8483.15</v>
      </c>
      <c r="D16" s="260">
        <v>8471.0999999999985</v>
      </c>
      <c r="E16" s="260">
        <v>8431.1499999999978</v>
      </c>
      <c r="F16" s="260">
        <v>8379.15</v>
      </c>
      <c r="G16" s="260">
        <v>8339.1999999999989</v>
      </c>
      <c r="H16" s="260">
        <v>8523.0999999999967</v>
      </c>
      <c r="I16" s="260">
        <v>8563.0499999999975</v>
      </c>
      <c r="J16" s="260">
        <v>8615.0499999999956</v>
      </c>
      <c r="K16" s="260">
        <v>8511.0499999999993</v>
      </c>
      <c r="L16" s="260">
        <v>8419.1</v>
      </c>
      <c r="M16" s="339"/>
      <c r="N16" s="1"/>
      <c r="O16" s="1"/>
    </row>
    <row r="17" spans="1:15" ht="12.75" customHeight="1">
      <c r="A17" s="227">
        <v>8</v>
      </c>
      <c r="B17" s="269" t="s">
        <v>288</v>
      </c>
      <c r="C17" s="259">
        <v>3230.55</v>
      </c>
      <c r="D17" s="260">
        <v>3240.5166666666664</v>
      </c>
      <c r="E17" s="260">
        <v>3199.083333333333</v>
      </c>
      <c r="F17" s="260">
        <v>3167.6166666666668</v>
      </c>
      <c r="G17" s="260">
        <v>3126.1833333333334</v>
      </c>
      <c r="H17" s="260">
        <v>3271.9833333333327</v>
      </c>
      <c r="I17" s="260">
        <v>3313.4166666666661</v>
      </c>
      <c r="J17" s="260">
        <v>3344.8833333333323</v>
      </c>
      <c r="K17" s="259">
        <v>3281.95</v>
      </c>
      <c r="L17" s="259">
        <v>3209.05</v>
      </c>
      <c r="M17" s="259">
        <v>2.0468899999999999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2369.25</v>
      </c>
      <c r="D18" s="260">
        <v>2373.0499999999997</v>
      </c>
      <c r="E18" s="260">
        <v>2346.1999999999994</v>
      </c>
      <c r="F18" s="260">
        <v>2323.1499999999996</v>
      </c>
      <c r="G18" s="260">
        <v>2296.2999999999993</v>
      </c>
      <c r="H18" s="260">
        <v>2396.0999999999995</v>
      </c>
      <c r="I18" s="260">
        <v>2422.9499999999998</v>
      </c>
      <c r="J18" s="260">
        <v>2445.9999999999995</v>
      </c>
      <c r="K18" s="259">
        <v>2399.9</v>
      </c>
      <c r="L18" s="259">
        <v>2350</v>
      </c>
      <c r="M18" s="259">
        <v>3.8366600000000002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587.35</v>
      </c>
      <c r="D19" s="260">
        <v>585.9666666666667</v>
      </c>
      <c r="E19" s="260">
        <v>579.78333333333342</v>
      </c>
      <c r="F19" s="260">
        <v>572.2166666666667</v>
      </c>
      <c r="G19" s="260">
        <v>566.03333333333342</v>
      </c>
      <c r="H19" s="260">
        <v>593.53333333333342</v>
      </c>
      <c r="I19" s="260">
        <v>599.71666666666681</v>
      </c>
      <c r="J19" s="260">
        <v>607.28333333333342</v>
      </c>
      <c r="K19" s="259">
        <v>592.15</v>
      </c>
      <c r="L19" s="259">
        <v>578.4</v>
      </c>
      <c r="M19" s="259">
        <v>11.420780000000001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18821</v>
      </c>
      <c r="D20" s="260">
        <v>18907.8</v>
      </c>
      <c r="E20" s="260">
        <v>18643.199999999997</v>
      </c>
      <c r="F20" s="260">
        <v>18465.399999999998</v>
      </c>
      <c r="G20" s="260">
        <v>18200.799999999996</v>
      </c>
      <c r="H20" s="260">
        <v>19085.599999999999</v>
      </c>
      <c r="I20" s="260">
        <v>19350.199999999997</v>
      </c>
      <c r="J20" s="260">
        <v>19528</v>
      </c>
      <c r="K20" s="259">
        <v>19172.400000000001</v>
      </c>
      <c r="L20" s="259">
        <v>18730</v>
      </c>
      <c r="M20" s="259">
        <v>0.11938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3246.25</v>
      </c>
      <c r="D21" s="260">
        <v>3246.4500000000003</v>
      </c>
      <c r="E21" s="260">
        <v>3214.1500000000005</v>
      </c>
      <c r="F21" s="260">
        <v>3182.05</v>
      </c>
      <c r="G21" s="260">
        <v>3149.7500000000005</v>
      </c>
      <c r="H21" s="260">
        <v>3278.5500000000006</v>
      </c>
      <c r="I21" s="260">
        <v>3310.8500000000008</v>
      </c>
      <c r="J21" s="260">
        <v>3342.9500000000007</v>
      </c>
      <c r="K21" s="259">
        <v>3278.75</v>
      </c>
      <c r="L21" s="259">
        <v>3214.35</v>
      </c>
      <c r="M21" s="259">
        <v>15.907920000000001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2155.9</v>
      </c>
      <c r="D22" s="260">
        <v>2034.6666666666667</v>
      </c>
      <c r="E22" s="260">
        <v>1884.5833333333335</v>
      </c>
      <c r="F22" s="260">
        <v>1613.2666666666667</v>
      </c>
      <c r="G22" s="260">
        <v>1463.1833333333334</v>
      </c>
      <c r="H22" s="260">
        <v>2305.9833333333336</v>
      </c>
      <c r="I22" s="260">
        <v>2456.0666666666671</v>
      </c>
      <c r="J22" s="260">
        <v>2727.3833333333337</v>
      </c>
      <c r="K22" s="259">
        <v>2184.75</v>
      </c>
      <c r="L22" s="259">
        <v>1763.35</v>
      </c>
      <c r="M22" s="259">
        <v>9.0548000000000002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808.1</v>
      </c>
      <c r="D23" s="260">
        <v>807.01666666666677</v>
      </c>
      <c r="E23" s="260">
        <v>800.08333333333348</v>
      </c>
      <c r="F23" s="260">
        <v>792.06666666666672</v>
      </c>
      <c r="G23" s="260">
        <v>785.13333333333344</v>
      </c>
      <c r="H23" s="260">
        <v>815.03333333333353</v>
      </c>
      <c r="I23" s="260">
        <v>821.9666666666667</v>
      </c>
      <c r="J23" s="260">
        <v>829.98333333333358</v>
      </c>
      <c r="K23" s="259">
        <v>813.95</v>
      </c>
      <c r="L23" s="259">
        <v>799</v>
      </c>
      <c r="M23" s="259">
        <v>46.4236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3161</v>
      </c>
      <c r="D24" s="260">
        <v>3156.6666666666665</v>
      </c>
      <c r="E24" s="260">
        <v>3124.333333333333</v>
      </c>
      <c r="F24" s="260">
        <v>3087.6666666666665</v>
      </c>
      <c r="G24" s="260">
        <v>3055.333333333333</v>
      </c>
      <c r="H24" s="260">
        <v>3193.333333333333</v>
      </c>
      <c r="I24" s="260">
        <v>3225.6666666666661</v>
      </c>
      <c r="J24" s="260">
        <v>3262.333333333333</v>
      </c>
      <c r="K24" s="259">
        <v>3189</v>
      </c>
      <c r="L24" s="259">
        <v>3120</v>
      </c>
      <c r="M24" s="259">
        <v>2.7569900000000001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3191.45</v>
      </c>
      <c r="D25" s="260">
        <v>3207.15</v>
      </c>
      <c r="E25" s="260">
        <v>3164.3</v>
      </c>
      <c r="F25" s="260">
        <v>3137.15</v>
      </c>
      <c r="G25" s="260">
        <v>3094.3</v>
      </c>
      <c r="H25" s="260">
        <v>3234.3</v>
      </c>
      <c r="I25" s="260">
        <v>3277.1499999999996</v>
      </c>
      <c r="J25" s="260">
        <v>3304.3</v>
      </c>
      <c r="K25" s="259">
        <v>3250</v>
      </c>
      <c r="L25" s="259">
        <v>3180</v>
      </c>
      <c r="M25" s="259">
        <v>2.6275300000000001</v>
      </c>
      <c r="N25" s="1"/>
      <c r="O25" s="1"/>
    </row>
    <row r="26" spans="1:15" ht="12.75" customHeight="1">
      <c r="A26" s="227">
        <v>17</v>
      </c>
      <c r="B26" s="269" t="s">
        <v>241</v>
      </c>
      <c r="C26" s="259">
        <v>114.65</v>
      </c>
      <c r="D26" s="260">
        <v>114.38333333333333</v>
      </c>
      <c r="E26" s="260">
        <v>113.46666666666665</v>
      </c>
      <c r="F26" s="260">
        <v>112.28333333333333</v>
      </c>
      <c r="G26" s="260">
        <v>111.36666666666666</v>
      </c>
      <c r="H26" s="260">
        <v>115.56666666666665</v>
      </c>
      <c r="I26" s="260">
        <v>116.48333333333333</v>
      </c>
      <c r="J26" s="260">
        <v>117.66666666666664</v>
      </c>
      <c r="K26" s="259">
        <v>115.3</v>
      </c>
      <c r="L26" s="259">
        <v>113.2</v>
      </c>
      <c r="M26" s="259">
        <v>17.28482</v>
      </c>
      <c r="N26" s="1"/>
      <c r="O26" s="1"/>
    </row>
    <row r="27" spans="1:15" ht="12.75" customHeight="1">
      <c r="A27" s="227">
        <v>18</v>
      </c>
      <c r="B27" s="269" t="s">
        <v>41</v>
      </c>
      <c r="C27" s="259">
        <v>338.75</v>
      </c>
      <c r="D27" s="260">
        <v>338.65000000000003</v>
      </c>
      <c r="E27" s="260">
        <v>334.10000000000008</v>
      </c>
      <c r="F27" s="260">
        <v>329.45000000000005</v>
      </c>
      <c r="G27" s="260">
        <v>324.90000000000009</v>
      </c>
      <c r="H27" s="260">
        <v>343.30000000000007</v>
      </c>
      <c r="I27" s="260">
        <v>347.85</v>
      </c>
      <c r="J27" s="260">
        <v>352.50000000000006</v>
      </c>
      <c r="K27" s="259">
        <v>343.2</v>
      </c>
      <c r="L27" s="259">
        <v>334</v>
      </c>
      <c r="M27" s="259">
        <v>16.338059999999999</v>
      </c>
      <c r="N27" s="1"/>
      <c r="O27" s="1"/>
    </row>
    <row r="28" spans="1:15" ht="12.75" customHeight="1">
      <c r="A28" s="227">
        <v>19</v>
      </c>
      <c r="B28" s="269" t="s">
        <v>52</v>
      </c>
      <c r="C28" s="259">
        <v>611.25</v>
      </c>
      <c r="D28" s="260">
        <v>611.2166666666667</v>
      </c>
      <c r="E28" s="260">
        <v>605.13333333333344</v>
      </c>
      <c r="F28" s="260">
        <v>599.01666666666677</v>
      </c>
      <c r="G28" s="260">
        <v>592.93333333333351</v>
      </c>
      <c r="H28" s="260">
        <v>617.33333333333337</v>
      </c>
      <c r="I28" s="260">
        <v>623.41666666666663</v>
      </c>
      <c r="J28" s="260">
        <v>629.5333333333333</v>
      </c>
      <c r="K28" s="259">
        <v>617.29999999999995</v>
      </c>
      <c r="L28" s="259">
        <v>605.1</v>
      </c>
      <c r="M28" s="259">
        <v>0.62380999999999998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3174.65</v>
      </c>
      <c r="D29" s="260">
        <v>3163.2166666666667</v>
      </c>
      <c r="E29" s="260">
        <v>3140.5833333333335</v>
      </c>
      <c r="F29" s="260">
        <v>3106.5166666666669</v>
      </c>
      <c r="G29" s="260">
        <v>3083.8833333333337</v>
      </c>
      <c r="H29" s="260">
        <v>3197.2833333333333</v>
      </c>
      <c r="I29" s="260">
        <v>3219.9166666666665</v>
      </c>
      <c r="J29" s="260">
        <v>3253.9833333333331</v>
      </c>
      <c r="K29" s="259">
        <v>3185.85</v>
      </c>
      <c r="L29" s="259">
        <v>3129.15</v>
      </c>
      <c r="M29" s="259">
        <v>0.44062000000000001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522.65</v>
      </c>
      <c r="D30" s="260">
        <v>525.31666666666661</v>
      </c>
      <c r="E30" s="260">
        <v>512.68333333333317</v>
      </c>
      <c r="F30" s="260">
        <v>502.71666666666658</v>
      </c>
      <c r="G30" s="260">
        <v>490.08333333333314</v>
      </c>
      <c r="H30" s="260">
        <v>535.28333333333319</v>
      </c>
      <c r="I30" s="260">
        <v>547.91666666666663</v>
      </c>
      <c r="J30" s="260">
        <v>557.88333333333321</v>
      </c>
      <c r="K30" s="259">
        <v>537.95000000000005</v>
      </c>
      <c r="L30" s="259">
        <v>515.35</v>
      </c>
      <c r="M30" s="259">
        <v>128.06264999999999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4340.6000000000004</v>
      </c>
      <c r="D31" s="260">
        <v>4351.8666666666668</v>
      </c>
      <c r="E31" s="260">
        <v>4283.7333333333336</v>
      </c>
      <c r="F31" s="260">
        <v>4226.8666666666668</v>
      </c>
      <c r="G31" s="260">
        <v>4158.7333333333336</v>
      </c>
      <c r="H31" s="260">
        <v>4408.7333333333336</v>
      </c>
      <c r="I31" s="260">
        <v>4476.8666666666668</v>
      </c>
      <c r="J31" s="260">
        <v>4533.7333333333336</v>
      </c>
      <c r="K31" s="259">
        <v>4420</v>
      </c>
      <c r="L31" s="259">
        <v>4295</v>
      </c>
      <c r="M31" s="259">
        <v>2.0787800000000001</v>
      </c>
      <c r="N31" s="1"/>
      <c r="O31" s="1"/>
    </row>
    <row r="32" spans="1:15" ht="12.75" customHeight="1">
      <c r="A32" s="227">
        <v>23</v>
      </c>
      <c r="B32" s="269" t="s">
        <v>54</v>
      </c>
      <c r="C32" s="259">
        <v>270.45</v>
      </c>
      <c r="D32" s="260">
        <v>268.41666666666669</v>
      </c>
      <c r="E32" s="260">
        <v>265.53333333333336</v>
      </c>
      <c r="F32" s="260">
        <v>260.61666666666667</v>
      </c>
      <c r="G32" s="260">
        <v>257.73333333333335</v>
      </c>
      <c r="H32" s="260">
        <v>273.33333333333337</v>
      </c>
      <c r="I32" s="260">
        <v>276.2166666666667</v>
      </c>
      <c r="J32" s="260">
        <v>281.13333333333338</v>
      </c>
      <c r="K32" s="259">
        <v>271.3</v>
      </c>
      <c r="L32" s="259">
        <v>263.5</v>
      </c>
      <c r="M32" s="259">
        <v>17.221060000000001</v>
      </c>
      <c r="N32" s="1"/>
      <c r="O32" s="1"/>
    </row>
    <row r="33" spans="1:15" ht="12.75" customHeight="1">
      <c r="A33" s="227">
        <v>24</v>
      </c>
      <c r="B33" s="269" t="s">
        <v>55</v>
      </c>
      <c r="C33" s="259">
        <v>154.35</v>
      </c>
      <c r="D33" s="260">
        <v>154.93333333333331</v>
      </c>
      <c r="E33" s="260">
        <v>151.91666666666663</v>
      </c>
      <c r="F33" s="260">
        <v>149.48333333333332</v>
      </c>
      <c r="G33" s="260">
        <v>146.46666666666664</v>
      </c>
      <c r="H33" s="260">
        <v>157.36666666666662</v>
      </c>
      <c r="I33" s="260">
        <v>160.38333333333333</v>
      </c>
      <c r="J33" s="260">
        <v>162.81666666666661</v>
      </c>
      <c r="K33" s="259">
        <v>157.94999999999999</v>
      </c>
      <c r="L33" s="259">
        <v>152.5</v>
      </c>
      <c r="M33" s="259">
        <v>116.7051</v>
      </c>
      <c r="N33" s="1"/>
      <c r="O33" s="1"/>
    </row>
    <row r="34" spans="1:15" ht="12.75" customHeight="1">
      <c r="A34" s="227">
        <v>25</v>
      </c>
      <c r="B34" s="269" t="s">
        <v>57</v>
      </c>
      <c r="C34" s="259">
        <v>3277.95</v>
      </c>
      <c r="D34" s="260">
        <v>3279.0499999999997</v>
      </c>
      <c r="E34" s="260">
        <v>3259.0999999999995</v>
      </c>
      <c r="F34" s="260">
        <v>3240.2499999999995</v>
      </c>
      <c r="G34" s="260">
        <v>3220.2999999999993</v>
      </c>
      <c r="H34" s="260">
        <v>3297.8999999999996</v>
      </c>
      <c r="I34" s="260">
        <v>3317.8499999999995</v>
      </c>
      <c r="J34" s="260">
        <v>3336.7</v>
      </c>
      <c r="K34" s="259">
        <v>3299</v>
      </c>
      <c r="L34" s="259">
        <v>3260.2</v>
      </c>
      <c r="M34" s="259">
        <v>7.3437700000000001</v>
      </c>
      <c r="N34" s="1"/>
      <c r="O34" s="1"/>
    </row>
    <row r="35" spans="1:15" ht="12.75" customHeight="1">
      <c r="A35" s="227">
        <v>26</v>
      </c>
      <c r="B35" s="269" t="s">
        <v>302</v>
      </c>
      <c r="C35" s="259">
        <v>2199.9</v>
      </c>
      <c r="D35" s="260">
        <v>2212.6333333333332</v>
      </c>
      <c r="E35" s="260">
        <v>2175.2666666666664</v>
      </c>
      <c r="F35" s="260">
        <v>2150.6333333333332</v>
      </c>
      <c r="G35" s="260">
        <v>2113.2666666666664</v>
      </c>
      <c r="H35" s="260">
        <v>2237.2666666666664</v>
      </c>
      <c r="I35" s="260">
        <v>2274.6333333333332</v>
      </c>
      <c r="J35" s="260">
        <v>2299.2666666666664</v>
      </c>
      <c r="K35" s="259">
        <v>2250</v>
      </c>
      <c r="L35" s="259">
        <v>2188</v>
      </c>
      <c r="M35" s="259">
        <v>3.9108000000000001</v>
      </c>
      <c r="N35" s="1"/>
      <c r="O35" s="1"/>
    </row>
    <row r="36" spans="1:15" ht="12.75" customHeight="1">
      <c r="A36" s="227">
        <v>27</v>
      </c>
      <c r="B36" s="269" t="s">
        <v>60</v>
      </c>
      <c r="C36" s="259">
        <v>535.45000000000005</v>
      </c>
      <c r="D36" s="260">
        <v>534.15</v>
      </c>
      <c r="E36" s="260">
        <v>530.04999999999995</v>
      </c>
      <c r="F36" s="260">
        <v>524.65</v>
      </c>
      <c r="G36" s="260">
        <v>520.54999999999995</v>
      </c>
      <c r="H36" s="260">
        <v>539.54999999999995</v>
      </c>
      <c r="I36" s="260">
        <v>543.65000000000009</v>
      </c>
      <c r="J36" s="260">
        <v>549.04999999999995</v>
      </c>
      <c r="K36" s="259">
        <v>538.25</v>
      </c>
      <c r="L36" s="259">
        <v>528.75</v>
      </c>
      <c r="M36" s="259">
        <v>5.00692</v>
      </c>
      <c r="N36" s="1"/>
      <c r="O36" s="1"/>
    </row>
    <row r="37" spans="1:15" ht="12.75" customHeight="1">
      <c r="A37" s="227">
        <v>28</v>
      </c>
      <c r="B37" s="269" t="s">
        <v>243</v>
      </c>
      <c r="C37" s="259">
        <v>4471.75</v>
      </c>
      <c r="D37" s="260">
        <v>4457.5999999999995</v>
      </c>
      <c r="E37" s="260">
        <v>4420.1999999999989</v>
      </c>
      <c r="F37" s="260">
        <v>4368.6499999999996</v>
      </c>
      <c r="G37" s="260">
        <v>4331.2499999999991</v>
      </c>
      <c r="H37" s="260">
        <v>4509.1499999999987</v>
      </c>
      <c r="I37" s="260">
        <v>4546.5499999999984</v>
      </c>
      <c r="J37" s="260">
        <v>4598.0999999999985</v>
      </c>
      <c r="K37" s="259">
        <v>4495</v>
      </c>
      <c r="L37" s="259">
        <v>4406.05</v>
      </c>
      <c r="M37" s="259">
        <v>1.83914</v>
      </c>
      <c r="N37" s="1"/>
      <c r="O37" s="1"/>
    </row>
    <row r="38" spans="1:15" ht="12.75" customHeight="1">
      <c r="A38" s="227">
        <v>29</v>
      </c>
      <c r="B38" s="269" t="s">
        <v>61</v>
      </c>
      <c r="C38" s="259">
        <v>776.85</v>
      </c>
      <c r="D38" s="260">
        <v>766.85</v>
      </c>
      <c r="E38" s="260">
        <v>755</v>
      </c>
      <c r="F38" s="260">
        <v>733.15</v>
      </c>
      <c r="G38" s="260">
        <v>721.3</v>
      </c>
      <c r="H38" s="260">
        <v>788.7</v>
      </c>
      <c r="I38" s="260">
        <v>800.55000000000018</v>
      </c>
      <c r="J38" s="260">
        <v>822.40000000000009</v>
      </c>
      <c r="K38" s="259">
        <v>778.7</v>
      </c>
      <c r="L38" s="259">
        <v>745</v>
      </c>
      <c r="M38" s="259">
        <v>141.06654</v>
      </c>
      <c r="N38" s="1"/>
      <c r="O38" s="1"/>
    </row>
    <row r="39" spans="1:15" ht="12.75" customHeight="1">
      <c r="A39" s="227">
        <v>30</v>
      </c>
      <c r="B39" s="269" t="s">
        <v>62</v>
      </c>
      <c r="C39" s="259">
        <v>3616.95</v>
      </c>
      <c r="D39" s="260">
        <v>3590.3000000000006</v>
      </c>
      <c r="E39" s="260">
        <v>3555.7000000000012</v>
      </c>
      <c r="F39" s="260">
        <v>3494.4500000000007</v>
      </c>
      <c r="G39" s="260">
        <v>3459.8500000000013</v>
      </c>
      <c r="H39" s="260">
        <v>3651.5500000000011</v>
      </c>
      <c r="I39" s="260">
        <v>3686.1500000000005</v>
      </c>
      <c r="J39" s="260">
        <v>3747.400000000001</v>
      </c>
      <c r="K39" s="259">
        <v>3624.9</v>
      </c>
      <c r="L39" s="259">
        <v>3529.05</v>
      </c>
      <c r="M39" s="259">
        <v>2.4097499999999998</v>
      </c>
      <c r="N39" s="1"/>
      <c r="O39" s="1"/>
    </row>
    <row r="40" spans="1:15" ht="12.75" customHeight="1">
      <c r="A40" s="227">
        <v>31</v>
      </c>
      <c r="B40" s="269" t="s">
        <v>65</v>
      </c>
      <c r="C40" s="259">
        <v>7293.4</v>
      </c>
      <c r="D40" s="260">
        <v>7284.1333333333341</v>
      </c>
      <c r="E40" s="260">
        <v>7230.2666666666682</v>
      </c>
      <c r="F40" s="260">
        <v>7167.1333333333341</v>
      </c>
      <c r="G40" s="260">
        <v>7113.2666666666682</v>
      </c>
      <c r="H40" s="260">
        <v>7347.2666666666682</v>
      </c>
      <c r="I40" s="260">
        <v>7401.133333333335</v>
      </c>
      <c r="J40" s="260">
        <v>7464.2666666666682</v>
      </c>
      <c r="K40" s="259">
        <v>7338</v>
      </c>
      <c r="L40" s="259">
        <v>7221</v>
      </c>
      <c r="M40" s="259">
        <v>6.5311300000000001</v>
      </c>
      <c r="N40" s="1"/>
      <c r="O40" s="1"/>
    </row>
    <row r="41" spans="1:15" ht="12.75" customHeight="1">
      <c r="A41" s="227">
        <v>32</v>
      </c>
      <c r="B41" s="269" t="s">
        <v>64</v>
      </c>
      <c r="C41" s="259">
        <v>1684.4</v>
      </c>
      <c r="D41" s="260">
        <v>1678.45</v>
      </c>
      <c r="E41" s="260">
        <v>1662.95</v>
      </c>
      <c r="F41" s="260">
        <v>1641.5</v>
      </c>
      <c r="G41" s="260">
        <v>1626</v>
      </c>
      <c r="H41" s="260">
        <v>1699.9</v>
      </c>
      <c r="I41" s="260">
        <v>1715.4</v>
      </c>
      <c r="J41" s="260">
        <v>1736.8500000000001</v>
      </c>
      <c r="K41" s="259">
        <v>1693.95</v>
      </c>
      <c r="L41" s="259">
        <v>1657</v>
      </c>
      <c r="M41" s="259">
        <v>12.296390000000001</v>
      </c>
      <c r="N41" s="1"/>
      <c r="O41" s="1"/>
    </row>
    <row r="42" spans="1:15" ht="12.75" customHeight="1">
      <c r="A42" s="227">
        <v>33</v>
      </c>
      <c r="B42" s="269" t="s">
        <v>244</v>
      </c>
      <c r="C42" s="259">
        <v>6717.35</v>
      </c>
      <c r="D42" s="260">
        <v>6720.1166666666659</v>
      </c>
      <c r="E42" s="260">
        <v>6672.2333333333318</v>
      </c>
      <c r="F42" s="260">
        <v>6627.1166666666659</v>
      </c>
      <c r="G42" s="260">
        <v>6579.2333333333318</v>
      </c>
      <c r="H42" s="260">
        <v>6765.2333333333318</v>
      </c>
      <c r="I42" s="260">
        <v>6813.116666666665</v>
      </c>
      <c r="J42" s="260">
        <v>6858.2333333333318</v>
      </c>
      <c r="K42" s="259">
        <v>6768</v>
      </c>
      <c r="L42" s="259">
        <v>6675</v>
      </c>
      <c r="M42" s="259">
        <v>0.77722000000000002</v>
      </c>
      <c r="N42" s="1"/>
      <c r="O42" s="1"/>
    </row>
    <row r="43" spans="1:15" ht="12.75" customHeight="1">
      <c r="A43" s="227">
        <v>34</v>
      </c>
      <c r="B43" s="269" t="s">
        <v>66</v>
      </c>
      <c r="C43" s="259">
        <v>1901.6</v>
      </c>
      <c r="D43" s="260">
        <v>1892.6333333333332</v>
      </c>
      <c r="E43" s="260">
        <v>1879.9666666666665</v>
      </c>
      <c r="F43" s="260">
        <v>1858.3333333333333</v>
      </c>
      <c r="G43" s="260">
        <v>1845.6666666666665</v>
      </c>
      <c r="H43" s="260">
        <v>1914.2666666666664</v>
      </c>
      <c r="I43" s="260">
        <v>1926.9333333333334</v>
      </c>
      <c r="J43" s="260">
        <v>1948.5666666666664</v>
      </c>
      <c r="K43" s="259">
        <v>1905.3</v>
      </c>
      <c r="L43" s="259">
        <v>1871</v>
      </c>
      <c r="M43" s="259">
        <v>2.1756799999999998</v>
      </c>
      <c r="N43" s="1"/>
      <c r="O43" s="1"/>
    </row>
    <row r="44" spans="1:15" ht="12.75" customHeight="1">
      <c r="A44" s="227">
        <v>35</v>
      </c>
      <c r="B44" s="269" t="s">
        <v>67</v>
      </c>
      <c r="C44" s="259">
        <v>267.39999999999998</v>
      </c>
      <c r="D44" s="260">
        <v>267.06666666666666</v>
      </c>
      <c r="E44" s="260">
        <v>264.08333333333331</v>
      </c>
      <c r="F44" s="260">
        <v>260.76666666666665</v>
      </c>
      <c r="G44" s="260">
        <v>257.7833333333333</v>
      </c>
      <c r="H44" s="260">
        <v>270.38333333333333</v>
      </c>
      <c r="I44" s="260">
        <v>273.36666666666667</v>
      </c>
      <c r="J44" s="260">
        <v>276.68333333333334</v>
      </c>
      <c r="K44" s="259">
        <v>270.05</v>
      </c>
      <c r="L44" s="259">
        <v>263.75</v>
      </c>
      <c r="M44" s="259">
        <v>70.448530000000005</v>
      </c>
      <c r="N44" s="1"/>
      <c r="O44" s="1"/>
    </row>
    <row r="45" spans="1:15" ht="12.75" customHeight="1">
      <c r="A45" s="227">
        <v>36</v>
      </c>
      <c r="B45" s="269" t="s">
        <v>68</v>
      </c>
      <c r="C45" s="259">
        <v>132.19999999999999</v>
      </c>
      <c r="D45" s="260">
        <v>132.75</v>
      </c>
      <c r="E45" s="260">
        <v>131.05000000000001</v>
      </c>
      <c r="F45" s="260">
        <v>129.9</v>
      </c>
      <c r="G45" s="260">
        <v>128.20000000000002</v>
      </c>
      <c r="H45" s="260">
        <v>133.9</v>
      </c>
      <c r="I45" s="260">
        <v>135.6</v>
      </c>
      <c r="J45" s="260">
        <v>136.75</v>
      </c>
      <c r="K45" s="259">
        <v>134.44999999999999</v>
      </c>
      <c r="L45" s="259">
        <v>131.6</v>
      </c>
      <c r="M45" s="259">
        <v>211.43008</v>
      </c>
      <c r="N45" s="1"/>
      <c r="O45" s="1"/>
    </row>
    <row r="46" spans="1:15" ht="12.75" customHeight="1">
      <c r="A46" s="227">
        <v>37</v>
      </c>
      <c r="B46" s="269" t="s">
        <v>245</v>
      </c>
      <c r="C46" s="259">
        <v>47.6</v>
      </c>
      <c r="D46" s="260">
        <v>47.833333333333336</v>
      </c>
      <c r="E46" s="260">
        <v>47.266666666666673</v>
      </c>
      <c r="F46" s="260">
        <v>46.933333333333337</v>
      </c>
      <c r="G46" s="260">
        <v>46.366666666666674</v>
      </c>
      <c r="H46" s="260">
        <v>48.166666666666671</v>
      </c>
      <c r="I46" s="260">
        <v>48.733333333333334</v>
      </c>
      <c r="J46" s="260">
        <v>49.06666666666667</v>
      </c>
      <c r="K46" s="259">
        <v>48.4</v>
      </c>
      <c r="L46" s="259">
        <v>47.5</v>
      </c>
      <c r="M46" s="259">
        <v>25.616769999999999</v>
      </c>
      <c r="N46" s="1"/>
      <c r="O46" s="1"/>
    </row>
    <row r="47" spans="1:15" ht="12.75" customHeight="1">
      <c r="A47" s="227">
        <v>38</v>
      </c>
      <c r="B47" s="269" t="s">
        <v>69</v>
      </c>
      <c r="C47" s="259">
        <v>1781.15</v>
      </c>
      <c r="D47" s="260">
        <v>1774.7166666666665</v>
      </c>
      <c r="E47" s="260">
        <v>1761.4333333333329</v>
      </c>
      <c r="F47" s="260">
        <v>1741.7166666666665</v>
      </c>
      <c r="G47" s="260">
        <v>1728.4333333333329</v>
      </c>
      <c r="H47" s="260">
        <v>1794.4333333333329</v>
      </c>
      <c r="I47" s="260">
        <v>1807.7166666666662</v>
      </c>
      <c r="J47" s="260">
        <v>1827.4333333333329</v>
      </c>
      <c r="K47" s="259">
        <v>1788</v>
      </c>
      <c r="L47" s="259">
        <v>1755</v>
      </c>
      <c r="M47" s="259">
        <v>2.6790400000000001</v>
      </c>
      <c r="N47" s="1"/>
      <c r="O47" s="1"/>
    </row>
    <row r="48" spans="1:15" ht="12.75" customHeight="1">
      <c r="A48" s="227">
        <v>39</v>
      </c>
      <c r="B48" s="269" t="s">
        <v>72</v>
      </c>
      <c r="C48" s="259">
        <v>622.75</v>
      </c>
      <c r="D48" s="260">
        <v>620.7166666666667</v>
      </c>
      <c r="E48" s="260">
        <v>616.73333333333335</v>
      </c>
      <c r="F48" s="260">
        <v>610.7166666666667</v>
      </c>
      <c r="G48" s="260">
        <v>606.73333333333335</v>
      </c>
      <c r="H48" s="260">
        <v>626.73333333333335</v>
      </c>
      <c r="I48" s="260">
        <v>630.7166666666667</v>
      </c>
      <c r="J48" s="260">
        <v>636.73333333333335</v>
      </c>
      <c r="K48" s="259">
        <v>624.70000000000005</v>
      </c>
      <c r="L48" s="259">
        <v>614.70000000000005</v>
      </c>
      <c r="M48" s="259">
        <v>5.8634500000000003</v>
      </c>
      <c r="N48" s="1"/>
      <c r="O48" s="1"/>
    </row>
    <row r="49" spans="1:15" ht="12.75" customHeight="1">
      <c r="A49" s="227">
        <v>40</v>
      </c>
      <c r="B49" s="269" t="s">
        <v>71</v>
      </c>
      <c r="C49" s="259">
        <v>104.45</v>
      </c>
      <c r="D49" s="260">
        <v>104.66666666666667</v>
      </c>
      <c r="E49" s="260">
        <v>103.73333333333335</v>
      </c>
      <c r="F49" s="260">
        <v>103.01666666666668</v>
      </c>
      <c r="G49" s="260">
        <v>102.08333333333336</v>
      </c>
      <c r="H49" s="260">
        <v>105.38333333333334</v>
      </c>
      <c r="I49" s="260">
        <v>106.31666666666665</v>
      </c>
      <c r="J49" s="260">
        <v>107.03333333333333</v>
      </c>
      <c r="K49" s="259">
        <v>105.6</v>
      </c>
      <c r="L49" s="259">
        <v>103.95</v>
      </c>
      <c r="M49" s="259">
        <v>115.11957</v>
      </c>
      <c r="N49" s="1"/>
      <c r="O49" s="1"/>
    </row>
    <row r="50" spans="1:15" ht="12.75" customHeight="1">
      <c r="A50" s="227">
        <v>41</v>
      </c>
      <c r="B50" s="269" t="s">
        <v>73</v>
      </c>
      <c r="C50" s="259">
        <v>778.15</v>
      </c>
      <c r="D50" s="260">
        <v>770.9</v>
      </c>
      <c r="E50" s="260">
        <v>760.4</v>
      </c>
      <c r="F50" s="260">
        <v>742.65</v>
      </c>
      <c r="G50" s="260">
        <v>732.15</v>
      </c>
      <c r="H50" s="260">
        <v>788.65</v>
      </c>
      <c r="I50" s="260">
        <v>799.15</v>
      </c>
      <c r="J50" s="260">
        <v>816.9</v>
      </c>
      <c r="K50" s="259">
        <v>781.4</v>
      </c>
      <c r="L50" s="259">
        <v>753.15</v>
      </c>
      <c r="M50" s="259">
        <v>20.645610000000001</v>
      </c>
      <c r="N50" s="1"/>
      <c r="O50" s="1"/>
    </row>
    <row r="51" spans="1:15" ht="12.75" customHeight="1">
      <c r="A51" s="227">
        <v>42</v>
      </c>
      <c r="B51" s="269" t="s">
        <v>76</v>
      </c>
      <c r="C51" s="259">
        <v>63.2</v>
      </c>
      <c r="D51" s="260">
        <v>63.083333333333336</v>
      </c>
      <c r="E51" s="260">
        <v>62.466666666666669</v>
      </c>
      <c r="F51" s="260">
        <v>61.733333333333334</v>
      </c>
      <c r="G51" s="260">
        <v>61.116666666666667</v>
      </c>
      <c r="H51" s="260">
        <v>63.81666666666667</v>
      </c>
      <c r="I51" s="260">
        <v>64.433333333333337</v>
      </c>
      <c r="J51" s="260">
        <v>65.166666666666671</v>
      </c>
      <c r="K51" s="259">
        <v>63.7</v>
      </c>
      <c r="L51" s="259">
        <v>62.35</v>
      </c>
      <c r="M51" s="259">
        <v>162.94745</v>
      </c>
      <c r="N51" s="1"/>
      <c r="O51" s="1"/>
    </row>
    <row r="52" spans="1:15" ht="12.75" customHeight="1">
      <c r="A52" s="227">
        <v>43</v>
      </c>
      <c r="B52" s="269" t="s">
        <v>80</v>
      </c>
      <c r="C52" s="259">
        <v>304.64999999999998</v>
      </c>
      <c r="D52" s="260">
        <v>304.45</v>
      </c>
      <c r="E52" s="260">
        <v>302.29999999999995</v>
      </c>
      <c r="F52" s="260">
        <v>299.95</v>
      </c>
      <c r="G52" s="260">
        <v>297.79999999999995</v>
      </c>
      <c r="H52" s="260">
        <v>306.79999999999995</v>
      </c>
      <c r="I52" s="260">
        <v>308.94999999999993</v>
      </c>
      <c r="J52" s="260">
        <v>311.29999999999995</v>
      </c>
      <c r="K52" s="259">
        <v>306.60000000000002</v>
      </c>
      <c r="L52" s="259">
        <v>302.10000000000002</v>
      </c>
      <c r="M52" s="259">
        <v>23.65616</v>
      </c>
      <c r="N52" s="1"/>
      <c r="O52" s="1"/>
    </row>
    <row r="53" spans="1:15" ht="12.75" customHeight="1">
      <c r="A53" s="227">
        <v>44</v>
      </c>
      <c r="B53" s="269" t="s">
        <v>75</v>
      </c>
      <c r="C53" s="259">
        <v>792.35</v>
      </c>
      <c r="D53" s="260">
        <v>788.95000000000016</v>
      </c>
      <c r="E53" s="260">
        <v>783.10000000000036</v>
      </c>
      <c r="F53" s="260">
        <v>773.85000000000025</v>
      </c>
      <c r="G53" s="260">
        <v>768.00000000000045</v>
      </c>
      <c r="H53" s="260">
        <v>798.20000000000027</v>
      </c>
      <c r="I53" s="260">
        <v>804.05</v>
      </c>
      <c r="J53" s="260">
        <v>813.30000000000018</v>
      </c>
      <c r="K53" s="259">
        <v>794.8</v>
      </c>
      <c r="L53" s="259">
        <v>779.7</v>
      </c>
      <c r="M53" s="259">
        <v>35.194159999999997</v>
      </c>
      <c r="N53" s="1"/>
      <c r="O53" s="1"/>
    </row>
    <row r="54" spans="1:15" ht="12.75" customHeight="1">
      <c r="A54" s="227">
        <v>45</v>
      </c>
      <c r="B54" s="269" t="s">
        <v>77</v>
      </c>
      <c r="C54" s="259">
        <v>277.39999999999998</v>
      </c>
      <c r="D54" s="260">
        <v>277.88333333333333</v>
      </c>
      <c r="E54" s="260">
        <v>275.61666666666667</v>
      </c>
      <c r="F54" s="260">
        <v>273.83333333333337</v>
      </c>
      <c r="G54" s="260">
        <v>271.56666666666672</v>
      </c>
      <c r="H54" s="260">
        <v>279.66666666666663</v>
      </c>
      <c r="I54" s="260">
        <v>281.93333333333328</v>
      </c>
      <c r="J54" s="260">
        <v>283.71666666666658</v>
      </c>
      <c r="K54" s="259">
        <v>280.14999999999998</v>
      </c>
      <c r="L54" s="259">
        <v>276.10000000000002</v>
      </c>
      <c r="M54" s="259">
        <v>19.708839999999999</v>
      </c>
      <c r="N54" s="1"/>
      <c r="O54" s="1"/>
    </row>
    <row r="55" spans="1:15" ht="12.75" customHeight="1">
      <c r="A55" s="227">
        <v>46</v>
      </c>
      <c r="B55" s="269" t="s">
        <v>78</v>
      </c>
      <c r="C55" s="259">
        <v>15757.85</v>
      </c>
      <c r="D55" s="260">
        <v>15723.016666666668</v>
      </c>
      <c r="E55" s="260">
        <v>15616.233333333337</v>
      </c>
      <c r="F55" s="260">
        <v>15474.616666666669</v>
      </c>
      <c r="G55" s="260">
        <v>15367.833333333338</v>
      </c>
      <c r="H55" s="260">
        <v>15864.633333333337</v>
      </c>
      <c r="I55" s="260">
        <v>15971.416666666666</v>
      </c>
      <c r="J55" s="260">
        <v>16113.033333333336</v>
      </c>
      <c r="K55" s="259">
        <v>15829.8</v>
      </c>
      <c r="L55" s="259">
        <v>15581.4</v>
      </c>
      <c r="M55" s="259">
        <v>0.13100000000000001</v>
      </c>
      <c r="N55" s="1"/>
      <c r="O55" s="1"/>
    </row>
    <row r="56" spans="1:15" ht="12.75" customHeight="1">
      <c r="A56" s="227">
        <v>47</v>
      </c>
      <c r="B56" s="269" t="s">
        <v>81</v>
      </c>
      <c r="C56" s="259">
        <v>3797.85</v>
      </c>
      <c r="D56" s="260">
        <v>3775.6166666666668</v>
      </c>
      <c r="E56" s="260">
        <v>3739.2333333333336</v>
      </c>
      <c r="F56" s="260">
        <v>3680.6166666666668</v>
      </c>
      <c r="G56" s="260">
        <v>3644.2333333333336</v>
      </c>
      <c r="H56" s="260">
        <v>3834.2333333333336</v>
      </c>
      <c r="I56" s="260">
        <v>3870.6166666666668</v>
      </c>
      <c r="J56" s="260">
        <v>3929.2333333333336</v>
      </c>
      <c r="K56" s="259">
        <v>3812</v>
      </c>
      <c r="L56" s="259">
        <v>3717</v>
      </c>
      <c r="M56" s="259">
        <v>1.85199</v>
      </c>
      <c r="N56" s="1"/>
      <c r="O56" s="1"/>
    </row>
    <row r="57" spans="1:15" ht="12.75" customHeight="1">
      <c r="A57" s="227">
        <v>48</v>
      </c>
      <c r="B57" s="269" t="s">
        <v>82</v>
      </c>
      <c r="C57" s="259">
        <v>227.65</v>
      </c>
      <c r="D57" s="260">
        <v>226.9</v>
      </c>
      <c r="E57" s="260">
        <v>223.95000000000002</v>
      </c>
      <c r="F57" s="260">
        <v>220.25</v>
      </c>
      <c r="G57" s="260">
        <v>217.3</v>
      </c>
      <c r="H57" s="260">
        <v>230.60000000000002</v>
      </c>
      <c r="I57" s="260">
        <v>233.55</v>
      </c>
      <c r="J57" s="260">
        <v>237.25000000000003</v>
      </c>
      <c r="K57" s="259">
        <v>229.85</v>
      </c>
      <c r="L57" s="259">
        <v>223.2</v>
      </c>
      <c r="M57" s="259">
        <v>53.601889999999997</v>
      </c>
      <c r="N57" s="1"/>
      <c r="O57" s="1"/>
    </row>
    <row r="58" spans="1:15" ht="12.75" customHeight="1">
      <c r="A58" s="227">
        <v>49</v>
      </c>
      <c r="B58" s="269" t="s">
        <v>83</v>
      </c>
      <c r="C58" s="259">
        <v>729.85</v>
      </c>
      <c r="D58" s="260">
        <v>729.68333333333339</v>
      </c>
      <c r="E58" s="260">
        <v>722.06666666666683</v>
      </c>
      <c r="F58" s="260">
        <v>714.28333333333342</v>
      </c>
      <c r="G58" s="260">
        <v>706.66666666666686</v>
      </c>
      <c r="H58" s="260">
        <v>737.46666666666681</v>
      </c>
      <c r="I58" s="260">
        <v>745.08333333333337</v>
      </c>
      <c r="J58" s="260">
        <v>752.86666666666679</v>
      </c>
      <c r="K58" s="259">
        <v>737.3</v>
      </c>
      <c r="L58" s="259">
        <v>721.9</v>
      </c>
      <c r="M58" s="259">
        <v>8.6613500000000005</v>
      </c>
      <c r="N58" s="1"/>
      <c r="O58" s="1"/>
    </row>
    <row r="59" spans="1:15" ht="12.75" customHeight="1">
      <c r="A59" s="227">
        <v>50</v>
      </c>
      <c r="B59" s="269" t="s">
        <v>84</v>
      </c>
      <c r="C59" s="259">
        <v>1118.8499999999999</v>
      </c>
      <c r="D59" s="260">
        <v>1120.1166666666666</v>
      </c>
      <c r="E59" s="260">
        <v>1108.7333333333331</v>
      </c>
      <c r="F59" s="260">
        <v>1098.6166666666666</v>
      </c>
      <c r="G59" s="260">
        <v>1087.2333333333331</v>
      </c>
      <c r="H59" s="260">
        <v>1130.2333333333331</v>
      </c>
      <c r="I59" s="260">
        <v>1141.6166666666668</v>
      </c>
      <c r="J59" s="260">
        <v>1151.7333333333331</v>
      </c>
      <c r="K59" s="259">
        <v>1131.5</v>
      </c>
      <c r="L59" s="259">
        <v>1110</v>
      </c>
      <c r="M59" s="259">
        <v>15.83891</v>
      </c>
      <c r="N59" s="1"/>
      <c r="O59" s="1"/>
    </row>
    <row r="60" spans="1:15" ht="12.75" customHeight="1">
      <c r="A60" s="227">
        <v>51</v>
      </c>
      <c r="B60" s="269" t="s">
        <v>828</v>
      </c>
      <c r="C60" s="259">
        <v>1665.2</v>
      </c>
      <c r="D60" s="260">
        <v>1667.05</v>
      </c>
      <c r="E60" s="260">
        <v>1656.1499999999999</v>
      </c>
      <c r="F60" s="260">
        <v>1647.1</v>
      </c>
      <c r="G60" s="260">
        <v>1636.1999999999998</v>
      </c>
      <c r="H60" s="260">
        <v>1676.1</v>
      </c>
      <c r="I60" s="260">
        <v>1687</v>
      </c>
      <c r="J60" s="260">
        <v>1696.05</v>
      </c>
      <c r="K60" s="259">
        <v>1677.95</v>
      </c>
      <c r="L60" s="259">
        <v>1658</v>
      </c>
      <c r="M60" s="259">
        <v>1.08839</v>
      </c>
      <c r="N60" s="1"/>
      <c r="O60" s="1"/>
    </row>
    <row r="61" spans="1:15" ht="12.75" customHeight="1">
      <c r="A61" s="227">
        <v>52</v>
      </c>
      <c r="B61" s="269" t="s">
        <v>85</v>
      </c>
      <c r="C61" s="259">
        <v>229.85</v>
      </c>
      <c r="D61" s="260">
        <v>229.48333333333335</v>
      </c>
      <c r="E61" s="260">
        <v>226.9666666666667</v>
      </c>
      <c r="F61" s="260">
        <v>224.08333333333334</v>
      </c>
      <c r="G61" s="260">
        <v>221.56666666666669</v>
      </c>
      <c r="H61" s="260">
        <v>232.3666666666667</v>
      </c>
      <c r="I61" s="260">
        <v>234.88333333333335</v>
      </c>
      <c r="J61" s="260">
        <v>237.76666666666671</v>
      </c>
      <c r="K61" s="259">
        <v>232</v>
      </c>
      <c r="L61" s="259">
        <v>226.6</v>
      </c>
      <c r="M61" s="259">
        <v>108.50668</v>
      </c>
      <c r="N61" s="1"/>
      <c r="O61" s="1"/>
    </row>
    <row r="62" spans="1:15" ht="12.75" customHeight="1">
      <c r="A62" s="227">
        <v>53</v>
      </c>
      <c r="B62" s="269" t="s">
        <v>87</v>
      </c>
      <c r="C62" s="259">
        <v>3638.05</v>
      </c>
      <c r="D62" s="260">
        <v>3599.75</v>
      </c>
      <c r="E62" s="260">
        <v>3545.5</v>
      </c>
      <c r="F62" s="260">
        <v>3452.95</v>
      </c>
      <c r="G62" s="260">
        <v>3398.7</v>
      </c>
      <c r="H62" s="260">
        <v>3692.3</v>
      </c>
      <c r="I62" s="260">
        <v>3746.55</v>
      </c>
      <c r="J62" s="260">
        <v>3839.1000000000004</v>
      </c>
      <c r="K62" s="259">
        <v>3654</v>
      </c>
      <c r="L62" s="259">
        <v>3507.2</v>
      </c>
      <c r="M62" s="259">
        <v>2.0158299999999998</v>
      </c>
      <c r="N62" s="1"/>
      <c r="O62" s="1"/>
    </row>
    <row r="63" spans="1:15" ht="12.75" customHeight="1">
      <c r="A63" s="227">
        <v>54</v>
      </c>
      <c r="B63" s="269" t="s">
        <v>88</v>
      </c>
      <c r="C63" s="259">
        <v>1582.95</v>
      </c>
      <c r="D63" s="260">
        <v>1575.6499999999999</v>
      </c>
      <c r="E63" s="260">
        <v>1564.2999999999997</v>
      </c>
      <c r="F63" s="260">
        <v>1545.6499999999999</v>
      </c>
      <c r="G63" s="260">
        <v>1534.2999999999997</v>
      </c>
      <c r="H63" s="260">
        <v>1594.2999999999997</v>
      </c>
      <c r="I63" s="260">
        <v>1605.6499999999996</v>
      </c>
      <c r="J63" s="260">
        <v>1624.2999999999997</v>
      </c>
      <c r="K63" s="259">
        <v>1587</v>
      </c>
      <c r="L63" s="259">
        <v>1557</v>
      </c>
      <c r="M63" s="259">
        <v>1.5261199999999999</v>
      </c>
      <c r="N63" s="1"/>
      <c r="O63" s="1"/>
    </row>
    <row r="64" spans="1:15" ht="12.75" customHeight="1">
      <c r="A64" s="227">
        <v>55</v>
      </c>
      <c r="B64" s="269" t="s">
        <v>89</v>
      </c>
      <c r="C64" s="259">
        <v>689.95</v>
      </c>
      <c r="D64" s="260">
        <v>688.93333333333339</v>
      </c>
      <c r="E64" s="260">
        <v>685.01666666666677</v>
      </c>
      <c r="F64" s="260">
        <v>680.08333333333337</v>
      </c>
      <c r="G64" s="260">
        <v>676.16666666666674</v>
      </c>
      <c r="H64" s="260">
        <v>693.86666666666679</v>
      </c>
      <c r="I64" s="260">
        <v>697.7833333333333</v>
      </c>
      <c r="J64" s="260">
        <v>702.71666666666681</v>
      </c>
      <c r="K64" s="259">
        <v>692.85</v>
      </c>
      <c r="L64" s="259">
        <v>684</v>
      </c>
      <c r="M64" s="259">
        <v>7.00631</v>
      </c>
      <c r="N64" s="1"/>
      <c r="O64" s="1"/>
    </row>
    <row r="65" spans="1:15" ht="12.75" customHeight="1">
      <c r="A65" s="227">
        <v>56</v>
      </c>
      <c r="B65" s="269" t="s">
        <v>90</v>
      </c>
      <c r="C65" s="259">
        <v>976.3</v>
      </c>
      <c r="D65" s="260">
        <v>981.81666666666661</v>
      </c>
      <c r="E65" s="260">
        <v>964.98333333333323</v>
      </c>
      <c r="F65" s="260">
        <v>953.66666666666663</v>
      </c>
      <c r="G65" s="260">
        <v>936.83333333333326</v>
      </c>
      <c r="H65" s="260">
        <v>993.13333333333321</v>
      </c>
      <c r="I65" s="260">
        <v>1009.9666666666667</v>
      </c>
      <c r="J65" s="260">
        <v>1021.2833333333332</v>
      </c>
      <c r="K65" s="259">
        <v>998.65</v>
      </c>
      <c r="L65" s="259">
        <v>970.5</v>
      </c>
      <c r="M65" s="259">
        <v>2.18628</v>
      </c>
      <c r="N65" s="1"/>
      <c r="O65" s="1"/>
    </row>
    <row r="66" spans="1:15" ht="12.75" customHeight="1">
      <c r="A66" s="227">
        <v>57</v>
      </c>
      <c r="B66" s="269" t="s">
        <v>249</v>
      </c>
      <c r="C66" s="259">
        <v>390.75</v>
      </c>
      <c r="D66" s="260">
        <v>391.68333333333334</v>
      </c>
      <c r="E66" s="260">
        <v>386.26666666666665</v>
      </c>
      <c r="F66" s="260">
        <v>381.7833333333333</v>
      </c>
      <c r="G66" s="260">
        <v>376.36666666666662</v>
      </c>
      <c r="H66" s="260">
        <v>396.16666666666669</v>
      </c>
      <c r="I66" s="260">
        <v>401.58333333333331</v>
      </c>
      <c r="J66" s="260">
        <v>406.06666666666672</v>
      </c>
      <c r="K66" s="259">
        <v>397.1</v>
      </c>
      <c r="L66" s="259">
        <v>387.2</v>
      </c>
      <c r="M66" s="259">
        <v>7.7578800000000001</v>
      </c>
      <c r="N66" s="1"/>
      <c r="O66" s="1"/>
    </row>
    <row r="67" spans="1:15" ht="12.75" customHeight="1">
      <c r="A67" s="227">
        <v>58</v>
      </c>
      <c r="B67" s="269" t="s">
        <v>92</v>
      </c>
      <c r="C67" s="259">
        <v>1224.7</v>
      </c>
      <c r="D67" s="260">
        <v>1220.0333333333335</v>
      </c>
      <c r="E67" s="260">
        <v>1190.666666666667</v>
      </c>
      <c r="F67" s="260">
        <v>1156.6333333333334</v>
      </c>
      <c r="G67" s="260">
        <v>1127.2666666666669</v>
      </c>
      <c r="H67" s="260">
        <v>1254.0666666666671</v>
      </c>
      <c r="I67" s="260">
        <v>1283.4333333333334</v>
      </c>
      <c r="J67" s="260">
        <v>1317.4666666666672</v>
      </c>
      <c r="K67" s="259">
        <v>1249.4000000000001</v>
      </c>
      <c r="L67" s="259">
        <v>1186</v>
      </c>
      <c r="M67" s="259">
        <v>7.2426300000000001</v>
      </c>
      <c r="N67" s="1"/>
      <c r="O67" s="1"/>
    </row>
    <row r="68" spans="1:15" ht="12.75" customHeight="1">
      <c r="A68" s="227">
        <v>59</v>
      </c>
      <c r="B68" s="269" t="s">
        <v>97</v>
      </c>
      <c r="C68" s="259">
        <v>366.25</v>
      </c>
      <c r="D68" s="260">
        <v>364.40000000000003</v>
      </c>
      <c r="E68" s="260">
        <v>360.85000000000008</v>
      </c>
      <c r="F68" s="260">
        <v>355.45000000000005</v>
      </c>
      <c r="G68" s="260">
        <v>351.90000000000009</v>
      </c>
      <c r="H68" s="260">
        <v>369.80000000000007</v>
      </c>
      <c r="I68" s="260">
        <v>373.35</v>
      </c>
      <c r="J68" s="260">
        <v>378.75000000000006</v>
      </c>
      <c r="K68" s="259">
        <v>367.95</v>
      </c>
      <c r="L68" s="259">
        <v>359</v>
      </c>
      <c r="M68" s="259">
        <v>31.369109999999999</v>
      </c>
      <c r="N68" s="1"/>
      <c r="O68" s="1"/>
    </row>
    <row r="69" spans="1:15" ht="12.75" customHeight="1">
      <c r="A69" s="227">
        <v>60</v>
      </c>
      <c r="B69" s="269" t="s">
        <v>93</v>
      </c>
      <c r="C69" s="259">
        <v>529.1</v>
      </c>
      <c r="D69" s="260">
        <v>531.15</v>
      </c>
      <c r="E69" s="260">
        <v>524.5</v>
      </c>
      <c r="F69" s="260">
        <v>519.9</v>
      </c>
      <c r="G69" s="260">
        <v>513.25</v>
      </c>
      <c r="H69" s="260">
        <v>535.75</v>
      </c>
      <c r="I69" s="260">
        <v>542.39999999999986</v>
      </c>
      <c r="J69" s="260">
        <v>547</v>
      </c>
      <c r="K69" s="259">
        <v>537.79999999999995</v>
      </c>
      <c r="L69" s="259">
        <v>526.54999999999995</v>
      </c>
      <c r="M69" s="259">
        <v>36.018320000000003</v>
      </c>
      <c r="N69" s="1"/>
      <c r="O69" s="1"/>
    </row>
    <row r="70" spans="1:15" ht="12.75" customHeight="1">
      <c r="A70" s="227">
        <v>61</v>
      </c>
      <c r="B70" s="269" t="s">
        <v>250</v>
      </c>
      <c r="C70" s="259">
        <v>1532.45</v>
      </c>
      <c r="D70" s="260">
        <v>1526.1499999999999</v>
      </c>
      <c r="E70" s="260">
        <v>1506.3499999999997</v>
      </c>
      <c r="F70" s="260">
        <v>1480.2499999999998</v>
      </c>
      <c r="G70" s="260">
        <v>1460.4499999999996</v>
      </c>
      <c r="H70" s="260">
        <v>1552.2499999999998</v>
      </c>
      <c r="I70" s="260">
        <v>1572.05</v>
      </c>
      <c r="J70" s="260">
        <v>1598.1499999999999</v>
      </c>
      <c r="K70" s="259">
        <v>1545.95</v>
      </c>
      <c r="L70" s="259">
        <v>1500.05</v>
      </c>
      <c r="M70" s="259">
        <v>1.81271</v>
      </c>
      <c r="N70" s="1"/>
      <c r="O70" s="1"/>
    </row>
    <row r="71" spans="1:15" ht="12.75" customHeight="1">
      <c r="A71" s="227">
        <v>62</v>
      </c>
      <c r="B71" s="269" t="s">
        <v>94</v>
      </c>
      <c r="C71" s="259">
        <v>2206.65</v>
      </c>
      <c r="D71" s="260">
        <v>2199.5333333333333</v>
      </c>
      <c r="E71" s="260">
        <v>2177.1166666666668</v>
      </c>
      <c r="F71" s="260">
        <v>2147.5833333333335</v>
      </c>
      <c r="G71" s="260">
        <v>2125.166666666667</v>
      </c>
      <c r="H71" s="260">
        <v>2229.0666666666666</v>
      </c>
      <c r="I71" s="260">
        <v>2251.4833333333336</v>
      </c>
      <c r="J71" s="260">
        <v>2281.0166666666664</v>
      </c>
      <c r="K71" s="259">
        <v>2221.9499999999998</v>
      </c>
      <c r="L71" s="259">
        <v>2170</v>
      </c>
      <c r="M71" s="259">
        <v>6.2808700000000002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3686.6</v>
      </c>
      <c r="D72" s="260">
        <v>3692.1</v>
      </c>
      <c r="E72" s="260">
        <v>3644.6</v>
      </c>
      <c r="F72" s="260">
        <v>3602.6</v>
      </c>
      <c r="G72" s="260">
        <v>3555.1</v>
      </c>
      <c r="H72" s="260">
        <v>3734.1</v>
      </c>
      <c r="I72" s="260">
        <v>3781.6</v>
      </c>
      <c r="J72" s="260">
        <v>3823.6</v>
      </c>
      <c r="K72" s="259">
        <v>3739.6</v>
      </c>
      <c r="L72" s="259">
        <v>3650.1</v>
      </c>
      <c r="M72" s="259">
        <v>2.9075299999999999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4235.6000000000004</v>
      </c>
      <c r="D73" s="260">
        <v>4246.7</v>
      </c>
      <c r="E73" s="260">
        <v>4203.3999999999996</v>
      </c>
      <c r="F73" s="260">
        <v>4171.2</v>
      </c>
      <c r="G73" s="260">
        <v>4127.8999999999996</v>
      </c>
      <c r="H73" s="260">
        <v>4278.8999999999996</v>
      </c>
      <c r="I73" s="260">
        <v>4322.2000000000007</v>
      </c>
      <c r="J73" s="260">
        <v>4354.3999999999996</v>
      </c>
      <c r="K73" s="259">
        <v>4290</v>
      </c>
      <c r="L73" s="259">
        <v>4214.5</v>
      </c>
      <c r="M73" s="259">
        <v>2.8148300000000002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2374.5</v>
      </c>
      <c r="D74" s="260">
        <v>2389.7166666666667</v>
      </c>
      <c r="E74" s="260">
        <v>2350.0833333333335</v>
      </c>
      <c r="F74" s="260">
        <v>2325.666666666667</v>
      </c>
      <c r="G74" s="260">
        <v>2286.0333333333338</v>
      </c>
      <c r="H74" s="260">
        <v>2414.1333333333332</v>
      </c>
      <c r="I74" s="260">
        <v>2453.7666666666664</v>
      </c>
      <c r="J74" s="260">
        <v>2478.1833333333329</v>
      </c>
      <c r="K74" s="259">
        <v>2429.35</v>
      </c>
      <c r="L74" s="259">
        <v>2365.3000000000002</v>
      </c>
      <c r="M74" s="259">
        <v>2.34002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4380</v>
      </c>
      <c r="D75" s="260">
        <v>4362.666666666667</v>
      </c>
      <c r="E75" s="260">
        <v>4337.3333333333339</v>
      </c>
      <c r="F75" s="260">
        <v>4294.666666666667</v>
      </c>
      <c r="G75" s="260">
        <v>4269.3333333333339</v>
      </c>
      <c r="H75" s="260">
        <v>4405.3333333333339</v>
      </c>
      <c r="I75" s="260">
        <v>4430.6666666666679</v>
      </c>
      <c r="J75" s="260">
        <v>4473.3333333333339</v>
      </c>
      <c r="K75" s="259">
        <v>4388</v>
      </c>
      <c r="L75" s="259">
        <v>4320</v>
      </c>
      <c r="M75" s="259">
        <v>2.4374899999999999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3531.6</v>
      </c>
      <c r="D76" s="260">
        <v>3508.3000000000006</v>
      </c>
      <c r="E76" s="260">
        <v>3474.6000000000013</v>
      </c>
      <c r="F76" s="260">
        <v>3417.6000000000008</v>
      </c>
      <c r="G76" s="260">
        <v>3383.9000000000015</v>
      </c>
      <c r="H76" s="260">
        <v>3565.3000000000011</v>
      </c>
      <c r="I76" s="260">
        <v>3599.0000000000009</v>
      </c>
      <c r="J76" s="260">
        <v>3656.0000000000009</v>
      </c>
      <c r="K76" s="259">
        <v>3542</v>
      </c>
      <c r="L76" s="259">
        <v>3451.3</v>
      </c>
      <c r="M76" s="259">
        <v>4.1273600000000004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475.6</v>
      </c>
      <c r="D77" s="260">
        <v>478.86666666666662</v>
      </c>
      <c r="E77" s="260">
        <v>470.03333333333325</v>
      </c>
      <c r="F77" s="260">
        <v>464.46666666666664</v>
      </c>
      <c r="G77" s="260">
        <v>455.63333333333327</v>
      </c>
      <c r="H77" s="260">
        <v>484.43333333333322</v>
      </c>
      <c r="I77" s="260">
        <v>493.26666666666659</v>
      </c>
      <c r="J77" s="260">
        <v>498.8333333333332</v>
      </c>
      <c r="K77" s="259">
        <v>487.7</v>
      </c>
      <c r="L77" s="259">
        <v>473.3</v>
      </c>
      <c r="M77" s="259">
        <v>1.3219399999999999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2098.6999999999998</v>
      </c>
      <c r="D78" s="260">
        <v>2102.3666666666663</v>
      </c>
      <c r="E78" s="260">
        <v>2077.1333333333328</v>
      </c>
      <c r="F78" s="260">
        <v>2055.5666666666666</v>
      </c>
      <c r="G78" s="260">
        <v>2030.333333333333</v>
      </c>
      <c r="H78" s="260">
        <v>2123.9333333333325</v>
      </c>
      <c r="I78" s="260">
        <v>2149.1666666666661</v>
      </c>
      <c r="J78" s="260">
        <v>2170.7333333333322</v>
      </c>
      <c r="K78" s="259">
        <v>2127.6</v>
      </c>
      <c r="L78" s="259">
        <v>2080.8000000000002</v>
      </c>
      <c r="M78" s="259">
        <v>1.7820199999999999</v>
      </c>
      <c r="N78" s="1"/>
      <c r="O78" s="1"/>
    </row>
    <row r="79" spans="1:15" ht="12.75" customHeight="1">
      <c r="A79" s="227">
        <v>70</v>
      </c>
      <c r="B79" s="269" t="s">
        <v>101</v>
      </c>
      <c r="C79" s="259">
        <v>156.94999999999999</v>
      </c>
      <c r="D79" s="260">
        <v>156.29999999999998</v>
      </c>
      <c r="E79" s="260">
        <v>154.99999999999997</v>
      </c>
      <c r="F79" s="260">
        <v>153.04999999999998</v>
      </c>
      <c r="G79" s="260">
        <v>151.74999999999997</v>
      </c>
      <c r="H79" s="260">
        <v>158.24999999999997</v>
      </c>
      <c r="I79" s="260">
        <v>159.54999999999998</v>
      </c>
      <c r="J79" s="260">
        <v>161.49999999999997</v>
      </c>
      <c r="K79" s="259">
        <v>157.6</v>
      </c>
      <c r="L79" s="259">
        <v>154.35</v>
      </c>
      <c r="M79" s="259">
        <v>16.82424</v>
      </c>
      <c r="N79" s="1"/>
      <c r="O79" s="1"/>
    </row>
    <row r="80" spans="1:15" ht="12.75" customHeight="1">
      <c r="A80" s="227">
        <v>71</v>
      </c>
      <c r="B80" s="269" t="s">
        <v>829</v>
      </c>
      <c r="C80" s="259">
        <v>1286.8499999999999</v>
      </c>
      <c r="D80" s="260">
        <v>1288.05</v>
      </c>
      <c r="E80" s="260">
        <v>1266.1999999999998</v>
      </c>
      <c r="F80" s="260">
        <v>1245.55</v>
      </c>
      <c r="G80" s="260">
        <v>1223.6999999999998</v>
      </c>
      <c r="H80" s="260">
        <v>1308.6999999999998</v>
      </c>
      <c r="I80" s="260">
        <v>1330.5499999999997</v>
      </c>
      <c r="J80" s="260">
        <v>1351.1999999999998</v>
      </c>
      <c r="K80" s="259">
        <v>1309.9000000000001</v>
      </c>
      <c r="L80" s="259">
        <v>1267.4000000000001</v>
      </c>
      <c r="M80" s="259">
        <v>6.3209600000000004</v>
      </c>
      <c r="N80" s="1"/>
      <c r="O80" s="1"/>
    </row>
    <row r="81" spans="1:15" ht="12.75" customHeight="1">
      <c r="A81" s="227">
        <v>72</v>
      </c>
      <c r="B81" s="269" t="s">
        <v>102</v>
      </c>
      <c r="C81" s="259">
        <v>121.35</v>
      </c>
      <c r="D81" s="260">
        <v>121.14999999999999</v>
      </c>
      <c r="E81" s="260">
        <v>120.29999999999998</v>
      </c>
      <c r="F81" s="260">
        <v>119.24999999999999</v>
      </c>
      <c r="G81" s="260">
        <v>118.39999999999998</v>
      </c>
      <c r="H81" s="260">
        <v>122.19999999999999</v>
      </c>
      <c r="I81" s="260">
        <v>123.04999999999998</v>
      </c>
      <c r="J81" s="260">
        <v>124.1</v>
      </c>
      <c r="K81" s="259">
        <v>122</v>
      </c>
      <c r="L81" s="259">
        <v>120.1</v>
      </c>
      <c r="M81" s="259">
        <v>89.852220000000003</v>
      </c>
      <c r="N81" s="1"/>
      <c r="O81" s="1"/>
    </row>
    <row r="82" spans="1:15" ht="12.75" customHeight="1">
      <c r="A82" s="227">
        <v>73</v>
      </c>
      <c r="B82" s="269" t="s">
        <v>255</v>
      </c>
      <c r="C82" s="259">
        <v>271.39999999999998</v>
      </c>
      <c r="D82" s="260">
        <v>270.96666666666664</v>
      </c>
      <c r="E82" s="260">
        <v>268.23333333333329</v>
      </c>
      <c r="F82" s="260">
        <v>265.06666666666666</v>
      </c>
      <c r="G82" s="260">
        <v>262.33333333333331</v>
      </c>
      <c r="H82" s="260">
        <v>274.13333333333327</v>
      </c>
      <c r="I82" s="260">
        <v>276.86666666666662</v>
      </c>
      <c r="J82" s="260">
        <v>280.03333333333325</v>
      </c>
      <c r="K82" s="259">
        <v>273.7</v>
      </c>
      <c r="L82" s="259">
        <v>267.8</v>
      </c>
      <c r="M82" s="259">
        <v>4.4877399999999996</v>
      </c>
      <c r="N82" s="1"/>
      <c r="O82" s="1"/>
    </row>
    <row r="83" spans="1:15" ht="12.75" customHeight="1">
      <c r="A83" s="227">
        <v>74</v>
      </c>
      <c r="B83" s="269" t="s">
        <v>103</v>
      </c>
      <c r="C83" s="259">
        <v>89.2</v>
      </c>
      <c r="D83" s="260">
        <v>88.066666666666663</v>
      </c>
      <c r="E83" s="260">
        <v>86.633333333333326</v>
      </c>
      <c r="F83" s="260">
        <v>84.066666666666663</v>
      </c>
      <c r="G83" s="260">
        <v>82.633333333333326</v>
      </c>
      <c r="H83" s="260">
        <v>90.633333333333326</v>
      </c>
      <c r="I83" s="260">
        <v>92.066666666666663</v>
      </c>
      <c r="J83" s="260">
        <v>94.633333333333326</v>
      </c>
      <c r="K83" s="259">
        <v>89.5</v>
      </c>
      <c r="L83" s="259">
        <v>85.5</v>
      </c>
      <c r="M83" s="259">
        <v>111.58338000000001</v>
      </c>
      <c r="N83" s="1"/>
      <c r="O83" s="1"/>
    </row>
    <row r="84" spans="1:15" ht="12.75" customHeight="1">
      <c r="A84" s="227">
        <v>75</v>
      </c>
      <c r="B84" s="269" t="s">
        <v>256</v>
      </c>
      <c r="C84" s="259">
        <v>2051.1</v>
      </c>
      <c r="D84" s="260">
        <v>2056.7000000000003</v>
      </c>
      <c r="E84" s="260">
        <v>2025.4000000000005</v>
      </c>
      <c r="F84" s="260">
        <v>1999.7000000000003</v>
      </c>
      <c r="G84" s="260">
        <v>1968.4000000000005</v>
      </c>
      <c r="H84" s="260">
        <v>2082.4000000000005</v>
      </c>
      <c r="I84" s="260">
        <v>2113.7000000000007</v>
      </c>
      <c r="J84" s="260">
        <v>2139.4000000000005</v>
      </c>
      <c r="K84" s="259">
        <v>2088</v>
      </c>
      <c r="L84" s="259">
        <v>2031</v>
      </c>
      <c r="M84" s="259">
        <v>3.9982000000000002</v>
      </c>
      <c r="N84" s="1"/>
      <c r="O84" s="1"/>
    </row>
    <row r="85" spans="1:15" ht="12.75" customHeight="1">
      <c r="A85" s="227">
        <v>76</v>
      </c>
      <c r="B85" s="269" t="s">
        <v>104</v>
      </c>
      <c r="C85" s="259">
        <v>393.1</v>
      </c>
      <c r="D85" s="260">
        <v>393.15000000000003</v>
      </c>
      <c r="E85" s="260">
        <v>386.95000000000005</v>
      </c>
      <c r="F85" s="260">
        <v>380.8</v>
      </c>
      <c r="G85" s="260">
        <v>374.6</v>
      </c>
      <c r="H85" s="260">
        <v>399.30000000000007</v>
      </c>
      <c r="I85" s="260">
        <v>405.5</v>
      </c>
      <c r="J85" s="260">
        <v>411.65000000000009</v>
      </c>
      <c r="K85" s="259">
        <v>399.35</v>
      </c>
      <c r="L85" s="259">
        <v>387</v>
      </c>
      <c r="M85" s="259">
        <v>9.9660200000000003</v>
      </c>
      <c r="N85" s="1"/>
      <c r="O85" s="1"/>
    </row>
    <row r="86" spans="1:15" ht="12.75" customHeight="1">
      <c r="A86" s="227">
        <v>77</v>
      </c>
      <c r="B86" s="269" t="s">
        <v>107</v>
      </c>
      <c r="C86" s="259">
        <v>832.25</v>
      </c>
      <c r="D86" s="260">
        <v>825.19999999999993</v>
      </c>
      <c r="E86" s="260">
        <v>814.39999999999986</v>
      </c>
      <c r="F86" s="260">
        <v>796.55</v>
      </c>
      <c r="G86" s="260">
        <v>785.74999999999989</v>
      </c>
      <c r="H86" s="260">
        <v>843.04999999999984</v>
      </c>
      <c r="I86" s="260">
        <v>853.8499999999998</v>
      </c>
      <c r="J86" s="260">
        <v>871.69999999999982</v>
      </c>
      <c r="K86" s="259">
        <v>836</v>
      </c>
      <c r="L86" s="259">
        <v>807.35</v>
      </c>
      <c r="M86" s="259">
        <v>14.867839999999999</v>
      </c>
      <c r="N86" s="1"/>
      <c r="O86" s="1"/>
    </row>
    <row r="87" spans="1:15" ht="12.75" customHeight="1">
      <c r="A87" s="227">
        <v>78</v>
      </c>
      <c r="B87" s="269" t="s">
        <v>108</v>
      </c>
      <c r="C87" s="259">
        <v>1218.8499999999999</v>
      </c>
      <c r="D87" s="260">
        <v>1216.1333333333332</v>
      </c>
      <c r="E87" s="260">
        <v>1206.2666666666664</v>
      </c>
      <c r="F87" s="260">
        <v>1193.6833333333332</v>
      </c>
      <c r="G87" s="260">
        <v>1183.8166666666664</v>
      </c>
      <c r="H87" s="260">
        <v>1228.7166666666665</v>
      </c>
      <c r="I87" s="260">
        <v>1238.5833333333333</v>
      </c>
      <c r="J87" s="260">
        <v>1251.1666666666665</v>
      </c>
      <c r="K87" s="259">
        <v>1226</v>
      </c>
      <c r="L87" s="259">
        <v>1203.55</v>
      </c>
      <c r="M87" s="259">
        <v>2.5618400000000001</v>
      </c>
      <c r="N87" s="1"/>
      <c r="O87" s="1"/>
    </row>
    <row r="88" spans="1:15" ht="12.75" customHeight="1">
      <c r="A88" s="227">
        <v>79</v>
      </c>
      <c r="B88" s="269" t="s">
        <v>110</v>
      </c>
      <c r="C88" s="259">
        <v>1673.95</v>
      </c>
      <c r="D88" s="260">
        <v>1673.0333333333335</v>
      </c>
      <c r="E88" s="260">
        <v>1658.116666666667</v>
      </c>
      <c r="F88" s="260">
        <v>1642.2833333333335</v>
      </c>
      <c r="G88" s="260">
        <v>1627.366666666667</v>
      </c>
      <c r="H88" s="260">
        <v>1688.866666666667</v>
      </c>
      <c r="I88" s="260">
        <v>1703.7833333333335</v>
      </c>
      <c r="J88" s="260">
        <v>1719.616666666667</v>
      </c>
      <c r="K88" s="259">
        <v>1687.95</v>
      </c>
      <c r="L88" s="259">
        <v>1657.2</v>
      </c>
      <c r="M88" s="259">
        <v>7.6833</v>
      </c>
      <c r="N88" s="1"/>
      <c r="O88" s="1"/>
    </row>
    <row r="89" spans="1:15" ht="12.75" customHeight="1">
      <c r="A89" s="227">
        <v>80</v>
      </c>
      <c r="B89" s="269" t="s">
        <v>111</v>
      </c>
      <c r="C89" s="259">
        <v>490.95</v>
      </c>
      <c r="D89" s="260">
        <v>490.09999999999997</v>
      </c>
      <c r="E89" s="260">
        <v>484.39999999999992</v>
      </c>
      <c r="F89" s="260">
        <v>477.84999999999997</v>
      </c>
      <c r="G89" s="260">
        <v>472.14999999999992</v>
      </c>
      <c r="H89" s="260">
        <v>496.64999999999992</v>
      </c>
      <c r="I89" s="260">
        <v>502.34999999999997</v>
      </c>
      <c r="J89" s="260">
        <v>508.89999999999992</v>
      </c>
      <c r="K89" s="259">
        <v>495.8</v>
      </c>
      <c r="L89" s="259">
        <v>483.55</v>
      </c>
      <c r="M89" s="259">
        <v>8.6866900000000005</v>
      </c>
      <c r="N89" s="1"/>
      <c r="O89" s="1"/>
    </row>
    <row r="90" spans="1:15" ht="12.75" customHeight="1">
      <c r="A90" s="227">
        <v>81</v>
      </c>
      <c r="B90" s="269" t="s">
        <v>259</v>
      </c>
      <c r="C90" s="259">
        <v>220.7</v>
      </c>
      <c r="D90" s="260">
        <v>221.75</v>
      </c>
      <c r="E90" s="260">
        <v>218.55</v>
      </c>
      <c r="F90" s="260">
        <v>216.4</v>
      </c>
      <c r="G90" s="260">
        <v>213.20000000000002</v>
      </c>
      <c r="H90" s="260">
        <v>223.9</v>
      </c>
      <c r="I90" s="260">
        <v>227.1</v>
      </c>
      <c r="J90" s="260">
        <v>229.25</v>
      </c>
      <c r="K90" s="259">
        <v>224.95</v>
      </c>
      <c r="L90" s="259">
        <v>219.6</v>
      </c>
      <c r="M90" s="259">
        <v>6.1654200000000001</v>
      </c>
      <c r="N90" s="1"/>
      <c r="O90" s="1"/>
    </row>
    <row r="91" spans="1:15" ht="12.75" customHeight="1">
      <c r="A91" s="227">
        <v>82</v>
      </c>
      <c r="B91" s="269" t="s">
        <v>113</v>
      </c>
      <c r="C91" s="259">
        <v>963.25</v>
      </c>
      <c r="D91" s="260">
        <v>957.53333333333342</v>
      </c>
      <c r="E91" s="260">
        <v>947.91666666666686</v>
      </c>
      <c r="F91" s="260">
        <v>932.58333333333348</v>
      </c>
      <c r="G91" s="260">
        <v>922.96666666666692</v>
      </c>
      <c r="H91" s="260">
        <v>972.86666666666679</v>
      </c>
      <c r="I91" s="260">
        <v>982.48333333333335</v>
      </c>
      <c r="J91" s="260">
        <v>997.81666666666672</v>
      </c>
      <c r="K91" s="259">
        <v>967.15</v>
      </c>
      <c r="L91" s="259">
        <v>942.2</v>
      </c>
      <c r="M91" s="259">
        <v>27.58812</v>
      </c>
      <c r="N91" s="1"/>
      <c r="O91" s="1"/>
    </row>
    <row r="92" spans="1:15" ht="12.75" customHeight="1">
      <c r="A92" s="227">
        <v>83</v>
      </c>
      <c r="B92" s="269" t="s">
        <v>115</v>
      </c>
      <c r="C92" s="259">
        <v>1916.2</v>
      </c>
      <c r="D92" s="260">
        <v>1907.6666666666667</v>
      </c>
      <c r="E92" s="260">
        <v>1896.6333333333334</v>
      </c>
      <c r="F92" s="260">
        <v>1877.0666666666666</v>
      </c>
      <c r="G92" s="260">
        <v>1866.0333333333333</v>
      </c>
      <c r="H92" s="260">
        <v>1927.2333333333336</v>
      </c>
      <c r="I92" s="260">
        <v>1938.2666666666669</v>
      </c>
      <c r="J92" s="260">
        <v>1957.8333333333337</v>
      </c>
      <c r="K92" s="259">
        <v>1918.7</v>
      </c>
      <c r="L92" s="259">
        <v>1888.1</v>
      </c>
      <c r="M92" s="259">
        <v>2.2789600000000001</v>
      </c>
      <c r="N92" s="1"/>
      <c r="O92" s="1"/>
    </row>
    <row r="93" spans="1:15" ht="12.75" customHeight="1">
      <c r="A93" s="227">
        <v>84</v>
      </c>
      <c r="B93" s="269" t="s">
        <v>116</v>
      </c>
      <c r="C93" s="259">
        <v>1415</v>
      </c>
      <c r="D93" s="260">
        <v>1413.0666666666666</v>
      </c>
      <c r="E93" s="260">
        <v>1400.1333333333332</v>
      </c>
      <c r="F93" s="260">
        <v>1385.2666666666667</v>
      </c>
      <c r="G93" s="260">
        <v>1372.3333333333333</v>
      </c>
      <c r="H93" s="260">
        <v>1427.9333333333332</v>
      </c>
      <c r="I93" s="260">
        <v>1440.8666666666666</v>
      </c>
      <c r="J93" s="260">
        <v>1455.7333333333331</v>
      </c>
      <c r="K93" s="259">
        <v>1426</v>
      </c>
      <c r="L93" s="259">
        <v>1398.2</v>
      </c>
      <c r="M93" s="259">
        <v>65.546509999999998</v>
      </c>
      <c r="N93" s="1"/>
      <c r="O93" s="1"/>
    </row>
    <row r="94" spans="1:15" ht="12.75" customHeight="1">
      <c r="A94" s="227">
        <v>85</v>
      </c>
      <c r="B94" s="269" t="s">
        <v>117</v>
      </c>
      <c r="C94" s="259">
        <v>533.20000000000005</v>
      </c>
      <c r="D94" s="260">
        <v>529.23333333333335</v>
      </c>
      <c r="E94" s="260">
        <v>523.9666666666667</v>
      </c>
      <c r="F94" s="260">
        <v>514.73333333333335</v>
      </c>
      <c r="G94" s="260">
        <v>509.4666666666667</v>
      </c>
      <c r="H94" s="260">
        <v>538.4666666666667</v>
      </c>
      <c r="I94" s="260">
        <v>543.73333333333335</v>
      </c>
      <c r="J94" s="260">
        <v>552.9666666666667</v>
      </c>
      <c r="K94" s="259">
        <v>534.5</v>
      </c>
      <c r="L94" s="259">
        <v>520</v>
      </c>
      <c r="M94" s="259">
        <v>29.79552</v>
      </c>
      <c r="N94" s="1"/>
      <c r="O94" s="1"/>
    </row>
    <row r="95" spans="1:15" ht="12.75" customHeight="1">
      <c r="A95" s="227">
        <v>86</v>
      </c>
      <c r="B95" s="269" t="s">
        <v>112</v>
      </c>
      <c r="C95" s="259">
        <v>1345.4</v>
      </c>
      <c r="D95" s="260">
        <v>1338.3666666666668</v>
      </c>
      <c r="E95" s="260">
        <v>1327.0333333333335</v>
      </c>
      <c r="F95" s="260">
        <v>1308.6666666666667</v>
      </c>
      <c r="G95" s="260">
        <v>1297.3333333333335</v>
      </c>
      <c r="H95" s="260">
        <v>1356.7333333333336</v>
      </c>
      <c r="I95" s="260">
        <v>1368.0666666666666</v>
      </c>
      <c r="J95" s="260">
        <v>1386.4333333333336</v>
      </c>
      <c r="K95" s="259">
        <v>1349.7</v>
      </c>
      <c r="L95" s="259">
        <v>1320</v>
      </c>
      <c r="M95" s="259">
        <v>3.9137400000000002</v>
      </c>
      <c r="N95" s="1"/>
      <c r="O95" s="1"/>
    </row>
    <row r="96" spans="1:15" ht="12.75" customHeight="1">
      <c r="A96" s="227">
        <v>87</v>
      </c>
      <c r="B96" s="269" t="s">
        <v>118</v>
      </c>
      <c r="C96" s="259">
        <v>2570.5</v>
      </c>
      <c r="D96" s="260">
        <v>2567.2333333333336</v>
      </c>
      <c r="E96" s="260">
        <v>2534.666666666667</v>
      </c>
      <c r="F96" s="260">
        <v>2498.8333333333335</v>
      </c>
      <c r="G96" s="260">
        <v>2466.2666666666669</v>
      </c>
      <c r="H96" s="260">
        <v>2603.0666666666671</v>
      </c>
      <c r="I96" s="260">
        <v>2635.6333333333337</v>
      </c>
      <c r="J96" s="260">
        <v>2671.4666666666672</v>
      </c>
      <c r="K96" s="259">
        <v>2599.8000000000002</v>
      </c>
      <c r="L96" s="259">
        <v>2531.4</v>
      </c>
      <c r="M96" s="259">
        <v>10.76512</v>
      </c>
      <c r="N96" s="1"/>
      <c r="O96" s="1"/>
    </row>
    <row r="97" spans="1:15" ht="12.75" customHeight="1">
      <c r="A97" s="227">
        <v>88</v>
      </c>
      <c r="B97" s="269" t="s">
        <v>120</v>
      </c>
      <c r="C97" s="259">
        <v>407.5</v>
      </c>
      <c r="D97" s="260">
        <v>405.55</v>
      </c>
      <c r="E97" s="260">
        <v>401.95000000000005</v>
      </c>
      <c r="F97" s="260">
        <v>396.40000000000003</v>
      </c>
      <c r="G97" s="260">
        <v>392.80000000000007</v>
      </c>
      <c r="H97" s="260">
        <v>411.1</v>
      </c>
      <c r="I97" s="260">
        <v>414.70000000000005</v>
      </c>
      <c r="J97" s="260">
        <v>420.25</v>
      </c>
      <c r="K97" s="259">
        <v>409.15</v>
      </c>
      <c r="L97" s="259">
        <v>400</v>
      </c>
      <c r="M97" s="259">
        <v>65.197370000000006</v>
      </c>
      <c r="N97" s="1"/>
      <c r="O97" s="1"/>
    </row>
    <row r="98" spans="1:15" ht="12.75" customHeight="1">
      <c r="A98" s="227">
        <v>89</v>
      </c>
      <c r="B98" s="269" t="s">
        <v>260</v>
      </c>
      <c r="C98" s="259">
        <v>2419.75</v>
      </c>
      <c r="D98" s="260">
        <v>2427.35</v>
      </c>
      <c r="E98" s="260">
        <v>2402.3999999999996</v>
      </c>
      <c r="F98" s="260">
        <v>2385.0499999999997</v>
      </c>
      <c r="G98" s="260">
        <v>2360.0999999999995</v>
      </c>
      <c r="H98" s="260">
        <v>2444.6999999999998</v>
      </c>
      <c r="I98" s="260">
        <v>2469.6499999999996</v>
      </c>
      <c r="J98" s="260">
        <v>2487</v>
      </c>
      <c r="K98" s="259">
        <v>2452.3000000000002</v>
      </c>
      <c r="L98" s="259">
        <v>2410</v>
      </c>
      <c r="M98" s="259">
        <v>6.7256600000000004</v>
      </c>
      <c r="N98" s="1"/>
      <c r="O98" s="1"/>
    </row>
    <row r="99" spans="1:15" ht="12.75" customHeight="1">
      <c r="A99" s="227">
        <v>90</v>
      </c>
      <c r="B99" s="269" t="s">
        <v>121</v>
      </c>
      <c r="C99" s="259">
        <v>214.9</v>
      </c>
      <c r="D99" s="260">
        <v>214.93333333333337</v>
      </c>
      <c r="E99" s="260">
        <v>213.56666666666672</v>
      </c>
      <c r="F99" s="260">
        <v>212.23333333333335</v>
      </c>
      <c r="G99" s="260">
        <v>210.8666666666667</v>
      </c>
      <c r="H99" s="260">
        <v>216.26666666666674</v>
      </c>
      <c r="I99" s="260">
        <v>217.63333333333335</v>
      </c>
      <c r="J99" s="260">
        <v>218.96666666666675</v>
      </c>
      <c r="K99" s="259">
        <v>216.3</v>
      </c>
      <c r="L99" s="259">
        <v>213.6</v>
      </c>
      <c r="M99" s="259">
        <v>22.469259999999998</v>
      </c>
      <c r="N99" s="1"/>
      <c r="O99" s="1"/>
    </row>
    <row r="100" spans="1:15" ht="12.75" customHeight="1">
      <c r="A100" s="227">
        <v>91</v>
      </c>
      <c r="B100" s="269" t="s">
        <v>122</v>
      </c>
      <c r="C100" s="259">
        <v>2605.6</v>
      </c>
      <c r="D100" s="260">
        <v>2586.1</v>
      </c>
      <c r="E100" s="260">
        <v>2561.5</v>
      </c>
      <c r="F100" s="260">
        <v>2517.4</v>
      </c>
      <c r="G100" s="260">
        <v>2492.8000000000002</v>
      </c>
      <c r="H100" s="260">
        <v>2630.2</v>
      </c>
      <c r="I100" s="260">
        <v>2654.7999999999993</v>
      </c>
      <c r="J100" s="260">
        <v>2698.8999999999996</v>
      </c>
      <c r="K100" s="259">
        <v>2610.6999999999998</v>
      </c>
      <c r="L100" s="259">
        <v>2542</v>
      </c>
      <c r="M100" s="259">
        <v>10.437279999999999</v>
      </c>
      <c r="N100" s="1"/>
      <c r="O100" s="1"/>
    </row>
    <row r="101" spans="1:15" ht="12.75" customHeight="1">
      <c r="A101" s="227">
        <v>92</v>
      </c>
      <c r="B101" s="269" t="s">
        <v>261</v>
      </c>
      <c r="C101" s="259">
        <v>289.75</v>
      </c>
      <c r="D101" s="260">
        <v>287.55</v>
      </c>
      <c r="E101" s="260">
        <v>284.65000000000003</v>
      </c>
      <c r="F101" s="260">
        <v>279.55</v>
      </c>
      <c r="G101" s="260">
        <v>276.65000000000003</v>
      </c>
      <c r="H101" s="260">
        <v>292.65000000000003</v>
      </c>
      <c r="I101" s="260">
        <v>295.55</v>
      </c>
      <c r="J101" s="260">
        <v>300.65000000000003</v>
      </c>
      <c r="K101" s="259">
        <v>290.45</v>
      </c>
      <c r="L101" s="259">
        <v>282.45</v>
      </c>
      <c r="M101" s="259">
        <v>4.3343400000000001</v>
      </c>
      <c r="N101" s="1"/>
      <c r="O101" s="1"/>
    </row>
    <row r="102" spans="1:15" ht="12.75" customHeight="1">
      <c r="A102" s="227">
        <v>93</v>
      </c>
      <c r="B102" s="269" t="s">
        <v>380</v>
      </c>
      <c r="C102" s="259">
        <v>38642.300000000003</v>
      </c>
      <c r="D102" s="260">
        <v>38890.75</v>
      </c>
      <c r="E102" s="260">
        <v>38251.550000000003</v>
      </c>
      <c r="F102" s="260">
        <v>37860.800000000003</v>
      </c>
      <c r="G102" s="260">
        <v>37221.600000000006</v>
      </c>
      <c r="H102" s="260">
        <v>39281.5</v>
      </c>
      <c r="I102" s="260">
        <v>39920.699999999997</v>
      </c>
      <c r="J102" s="260">
        <v>40311.449999999997</v>
      </c>
      <c r="K102" s="259">
        <v>39529.949999999997</v>
      </c>
      <c r="L102" s="259">
        <v>38500</v>
      </c>
      <c r="M102" s="259">
        <v>5.9880000000000003E-2</v>
      </c>
      <c r="N102" s="1"/>
      <c r="O102" s="1"/>
    </row>
    <row r="103" spans="1:15" ht="12.75" customHeight="1">
      <c r="A103" s="227">
        <v>94</v>
      </c>
      <c r="B103" s="269" t="s">
        <v>114</v>
      </c>
      <c r="C103" s="259">
        <v>2298.5</v>
      </c>
      <c r="D103" s="260">
        <v>2293.15</v>
      </c>
      <c r="E103" s="260">
        <v>2269.9</v>
      </c>
      <c r="F103" s="260">
        <v>2241.3000000000002</v>
      </c>
      <c r="G103" s="260">
        <v>2218.0500000000002</v>
      </c>
      <c r="H103" s="260">
        <v>2321.75</v>
      </c>
      <c r="I103" s="260">
        <v>2345</v>
      </c>
      <c r="J103" s="260">
        <v>2373.6</v>
      </c>
      <c r="K103" s="259">
        <v>2316.4</v>
      </c>
      <c r="L103" s="259">
        <v>2264.5500000000002</v>
      </c>
      <c r="M103" s="259">
        <v>17.746670000000002</v>
      </c>
      <c r="N103" s="1"/>
      <c r="O103" s="1"/>
    </row>
    <row r="104" spans="1:15" ht="12.75" customHeight="1">
      <c r="A104" s="227">
        <v>95</v>
      </c>
      <c r="B104" s="269" t="s">
        <v>124</v>
      </c>
      <c r="C104" s="259">
        <v>881.75</v>
      </c>
      <c r="D104" s="260">
        <v>880.75</v>
      </c>
      <c r="E104" s="260">
        <v>871.7</v>
      </c>
      <c r="F104" s="260">
        <v>861.65000000000009</v>
      </c>
      <c r="G104" s="260">
        <v>852.60000000000014</v>
      </c>
      <c r="H104" s="260">
        <v>890.8</v>
      </c>
      <c r="I104" s="260">
        <v>899.84999999999991</v>
      </c>
      <c r="J104" s="260">
        <v>909.89999999999986</v>
      </c>
      <c r="K104" s="259">
        <v>889.8</v>
      </c>
      <c r="L104" s="259">
        <v>870.7</v>
      </c>
      <c r="M104" s="259">
        <v>73.575879999999998</v>
      </c>
      <c r="N104" s="1"/>
      <c r="O104" s="1"/>
    </row>
    <row r="105" spans="1:15" ht="12.75" customHeight="1">
      <c r="A105" s="227">
        <v>96</v>
      </c>
      <c r="B105" s="269" t="s">
        <v>125</v>
      </c>
      <c r="C105" s="259">
        <v>1129.0999999999999</v>
      </c>
      <c r="D105" s="260">
        <v>1128.05</v>
      </c>
      <c r="E105" s="260">
        <v>1117.3499999999999</v>
      </c>
      <c r="F105" s="260">
        <v>1105.5999999999999</v>
      </c>
      <c r="G105" s="260">
        <v>1094.8999999999999</v>
      </c>
      <c r="H105" s="260">
        <v>1139.8</v>
      </c>
      <c r="I105" s="260">
        <v>1150.5000000000002</v>
      </c>
      <c r="J105" s="260">
        <v>1162.25</v>
      </c>
      <c r="K105" s="259">
        <v>1138.75</v>
      </c>
      <c r="L105" s="259">
        <v>1116.3</v>
      </c>
      <c r="M105" s="259">
        <v>10.530519999999999</v>
      </c>
      <c r="N105" s="1"/>
      <c r="O105" s="1"/>
    </row>
    <row r="106" spans="1:15" ht="12.75" customHeight="1">
      <c r="A106" s="227">
        <v>97</v>
      </c>
      <c r="B106" s="269" t="s">
        <v>126</v>
      </c>
      <c r="C106" s="259">
        <v>515.6</v>
      </c>
      <c r="D106" s="260">
        <v>516.19999999999993</v>
      </c>
      <c r="E106" s="260">
        <v>511.39999999999986</v>
      </c>
      <c r="F106" s="260">
        <v>507.19999999999993</v>
      </c>
      <c r="G106" s="260">
        <v>502.39999999999986</v>
      </c>
      <c r="H106" s="260">
        <v>520.39999999999986</v>
      </c>
      <c r="I106" s="260">
        <v>525.19999999999982</v>
      </c>
      <c r="J106" s="260">
        <v>529.39999999999986</v>
      </c>
      <c r="K106" s="259">
        <v>521</v>
      </c>
      <c r="L106" s="259">
        <v>512</v>
      </c>
      <c r="M106" s="259">
        <v>7.49885</v>
      </c>
      <c r="N106" s="1"/>
      <c r="O106" s="1"/>
    </row>
    <row r="107" spans="1:15" ht="12.75" customHeight="1">
      <c r="A107" s="227">
        <v>98</v>
      </c>
      <c r="B107" s="269" t="s">
        <v>262</v>
      </c>
      <c r="C107" s="259">
        <v>510.85</v>
      </c>
      <c r="D107" s="260">
        <v>512.53333333333342</v>
      </c>
      <c r="E107" s="260">
        <v>507.11666666666679</v>
      </c>
      <c r="F107" s="260">
        <v>503.38333333333338</v>
      </c>
      <c r="G107" s="260">
        <v>497.96666666666675</v>
      </c>
      <c r="H107" s="260">
        <v>516.26666666666688</v>
      </c>
      <c r="I107" s="260">
        <v>521.68333333333362</v>
      </c>
      <c r="J107" s="260">
        <v>525.41666666666686</v>
      </c>
      <c r="K107" s="259">
        <v>517.95000000000005</v>
      </c>
      <c r="L107" s="259">
        <v>508.8</v>
      </c>
      <c r="M107" s="259">
        <v>0.90478999999999998</v>
      </c>
      <c r="N107" s="1"/>
      <c r="O107" s="1"/>
    </row>
    <row r="108" spans="1:15" ht="12.75" customHeight="1">
      <c r="A108" s="227">
        <v>99</v>
      </c>
      <c r="B108" s="269" t="s">
        <v>383</v>
      </c>
      <c r="C108" s="259">
        <v>46.55</v>
      </c>
      <c r="D108" s="260">
        <v>46.416666666666664</v>
      </c>
      <c r="E108" s="260">
        <v>45.333333333333329</v>
      </c>
      <c r="F108" s="260">
        <v>44.116666666666667</v>
      </c>
      <c r="G108" s="260">
        <v>43.033333333333331</v>
      </c>
      <c r="H108" s="260">
        <v>47.633333333333326</v>
      </c>
      <c r="I108" s="260">
        <v>48.716666666666654</v>
      </c>
      <c r="J108" s="260">
        <v>49.933333333333323</v>
      </c>
      <c r="K108" s="259">
        <v>47.5</v>
      </c>
      <c r="L108" s="259">
        <v>45.2</v>
      </c>
      <c r="M108" s="259">
        <v>447.40508999999997</v>
      </c>
      <c r="N108" s="1"/>
      <c r="O108" s="1"/>
    </row>
    <row r="109" spans="1:15" ht="12.75" customHeight="1">
      <c r="A109" s="227">
        <v>100</v>
      </c>
      <c r="B109" s="269" t="s">
        <v>128</v>
      </c>
      <c r="C109" s="259">
        <v>53.75</v>
      </c>
      <c r="D109" s="260">
        <v>53.15</v>
      </c>
      <c r="E109" s="260">
        <v>51.9</v>
      </c>
      <c r="F109" s="260">
        <v>50.05</v>
      </c>
      <c r="G109" s="260">
        <v>48.8</v>
      </c>
      <c r="H109" s="260">
        <v>55</v>
      </c>
      <c r="I109" s="260">
        <v>56.25</v>
      </c>
      <c r="J109" s="260">
        <v>58.1</v>
      </c>
      <c r="K109" s="259">
        <v>54.4</v>
      </c>
      <c r="L109" s="259">
        <v>51.3</v>
      </c>
      <c r="M109" s="259">
        <v>474.20771999999999</v>
      </c>
      <c r="N109" s="1"/>
      <c r="O109" s="1"/>
    </row>
    <row r="110" spans="1:15" ht="12.75" customHeight="1">
      <c r="A110" s="227">
        <v>101</v>
      </c>
      <c r="B110" s="269" t="s">
        <v>137</v>
      </c>
      <c r="C110" s="259">
        <v>327.85</v>
      </c>
      <c r="D110" s="260">
        <v>328.45</v>
      </c>
      <c r="E110" s="260">
        <v>325.45</v>
      </c>
      <c r="F110" s="260">
        <v>323.05</v>
      </c>
      <c r="G110" s="260">
        <v>320.05</v>
      </c>
      <c r="H110" s="260">
        <v>330.84999999999997</v>
      </c>
      <c r="I110" s="260">
        <v>333.84999999999997</v>
      </c>
      <c r="J110" s="260">
        <v>336.24999999999994</v>
      </c>
      <c r="K110" s="259">
        <v>331.45</v>
      </c>
      <c r="L110" s="259">
        <v>326.05</v>
      </c>
      <c r="M110" s="259">
        <v>93.889960000000002</v>
      </c>
      <c r="N110" s="1"/>
      <c r="O110" s="1"/>
    </row>
    <row r="111" spans="1:15" ht="12.75" customHeight="1">
      <c r="A111" s="227">
        <v>102</v>
      </c>
      <c r="B111" s="269" t="s">
        <v>263</v>
      </c>
      <c r="C111" s="259">
        <v>4472.75</v>
      </c>
      <c r="D111" s="260">
        <v>4448.3833333333332</v>
      </c>
      <c r="E111" s="260">
        <v>4406.7666666666664</v>
      </c>
      <c r="F111" s="260">
        <v>4340.7833333333328</v>
      </c>
      <c r="G111" s="260">
        <v>4299.1666666666661</v>
      </c>
      <c r="H111" s="260">
        <v>4514.3666666666668</v>
      </c>
      <c r="I111" s="260">
        <v>4555.9833333333336</v>
      </c>
      <c r="J111" s="260">
        <v>4621.9666666666672</v>
      </c>
      <c r="K111" s="259">
        <v>4490</v>
      </c>
      <c r="L111" s="259">
        <v>4382.3999999999996</v>
      </c>
      <c r="M111" s="259">
        <v>0.39177000000000001</v>
      </c>
      <c r="N111" s="1"/>
      <c r="O111" s="1"/>
    </row>
    <row r="112" spans="1:15" ht="12.75" customHeight="1">
      <c r="A112" s="227">
        <v>103</v>
      </c>
      <c r="B112" s="269" t="s">
        <v>393</v>
      </c>
      <c r="C112" s="259">
        <v>198.4</v>
      </c>
      <c r="D112" s="260">
        <v>199.35</v>
      </c>
      <c r="E112" s="260">
        <v>196.7</v>
      </c>
      <c r="F112" s="260">
        <v>195</v>
      </c>
      <c r="G112" s="260">
        <v>192.35</v>
      </c>
      <c r="H112" s="260">
        <v>201.04999999999998</v>
      </c>
      <c r="I112" s="260">
        <v>203.70000000000002</v>
      </c>
      <c r="J112" s="260">
        <v>205.39999999999998</v>
      </c>
      <c r="K112" s="259">
        <v>202</v>
      </c>
      <c r="L112" s="259">
        <v>197.65</v>
      </c>
      <c r="M112" s="259">
        <v>6.6337099999999998</v>
      </c>
      <c r="N112" s="1"/>
      <c r="O112" s="1"/>
    </row>
    <row r="113" spans="1:15" ht="12.75" customHeight="1">
      <c r="A113" s="227">
        <v>104</v>
      </c>
      <c r="B113" s="269" t="s">
        <v>394</v>
      </c>
      <c r="C113" s="259">
        <v>143.1</v>
      </c>
      <c r="D113" s="260">
        <v>143.33333333333334</v>
      </c>
      <c r="E113" s="260">
        <v>141.66666666666669</v>
      </c>
      <c r="F113" s="260">
        <v>140.23333333333335</v>
      </c>
      <c r="G113" s="260">
        <v>138.56666666666669</v>
      </c>
      <c r="H113" s="260">
        <v>144.76666666666668</v>
      </c>
      <c r="I113" s="260">
        <v>146.43333333333337</v>
      </c>
      <c r="J113" s="260">
        <v>147.86666666666667</v>
      </c>
      <c r="K113" s="259">
        <v>145</v>
      </c>
      <c r="L113" s="259">
        <v>141.9</v>
      </c>
      <c r="M113" s="259">
        <v>41.160490000000003</v>
      </c>
      <c r="N113" s="1"/>
      <c r="O113" s="1"/>
    </row>
    <row r="114" spans="1:15" ht="12.75" customHeight="1">
      <c r="A114" s="227">
        <v>105</v>
      </c>
      <c r="B114" s="269" t="s">
        <v>130</v>
      </c>
      <c r="C114" s="259">
        <v>337.15</v>
      </c>
      <c r="D114" s="260">
        <v>338.88333333333338</v>
      </c>
      <c r="E114" s="260">
        <v>333.46666666666675</v>
      </c>
      <c r="F114" s="260">
        <v>329.78333333333336</v>
      </c>
      <c r="G114" s="260">
        <v>324.36666666666673</v>
      </c>
      <c r="H114" s="260">
        <v>342.56666666666678</v>
      </c>
      <c r="I114" s="260">
        <v>347.98333333333341</v>
      </c>
      <c r="J114" s="260">
        <v>351.6666666666668</v>
      </c>
      <c r="K114" s="259">
        <v>344.3</v>
      </c>
      <c r="L114" s="259">
        <v>335.2</v>
      </c>
      <c r="M114" s="259">
        <v>46.47522</v>
      </c>
      <c r="N114" s="1"/>
      <c r="O114" s="1"/>
    </row>
    <row r="115" spans="1:15" ht="12.75" customHeight="1">
      <c r="A115" s="227">
        <v>106</v>
      </c>
      <c r="B115" s="269" t="s">
        <v>135</v>
      </c>
      <c r="C115" s="259">
        <v>67.55</v>
      </c>
      <c r="D115" s="260">
        <v>67.36666666666666</v>
      </c>
      <c r="E115" s="260">
        <v>67.033333333333317</v>
      </c>
      <c r="F115" s="260">
        <v>66.516666666666652</v>
      </c>
      <c r="G115" s="260">
        <v>66.183333333333309</v>
      </c>
      <c r="H115" s="260">
        <v>67.883333333333326</v>
      </c>
      <c r="I115" s="260">
        <v>68.216666666666669</v>
      </c>
      <c r="J115" s="260">
        <v>68.733333333333334</v>
      </c>
      <c r="K115" s="259">
        <v>67.7</v>
      </c>
      <c r="L115" s="259">
        <v>66.849999999999994</v>
      </c>
      <c r="M115" s="259">
        <v>90.426599999999993</v>
      </c>
      <c r="N115" s="1"/>
      <c r="O115" s="1"/>
    </row>
    <row r="116" spans="1:15" ht="12.75" customHeight="1">
      <c r="A116" s="227">
        <v>107</v>
      </c>
      <c r="B116" s="269" t="s">
        <v>136</v>
      </c>
      <c r="C116" s="259">
        <v>731.2</v>
      </c>
      <c r="D116" s="260">
        <v>729.83333333333337</v>
      </c>
      <c r="E116" s="260">
        <v>724.2166666666667</v>
      </c>
      <c r="F116" s="260">
        <v>717.23333333333335</v>
      </c>
      <c r="G116" s="260">
        <v>711.61666666666667</v>
      </c>
      <c r="H116" s="260">
        <v>736.81666666666672</v>
      </c>
      <c r="I116" s="260">
        <v>742.43333333333328</v>
      </c>
      <c r="J116" s="260">
        <v>749.41666666666674</v>
      </c>
      <c r="K116" s="259">
        <v>735.45</v>
      </c>
      <c r="L116" s="259">
        <v>722.85</v>
      </c>
      <c r="M116" s="259">
        <v>19.524470000000001</v>
      </c>
      <c r="N116" s="1"/>
      <c r="O116" s="1"/>
    </row>
    <row r="117" spans="1:15" ht="12.75" customHeight="1">
      <c r="A117" s="227">
        <v>108</v>
      </c>
      <c r="B117" s="269" t="s">
        <v>129</v>
      </c>
      <c r="C117" s="259">
        <v>375.95</v>
      </c>
      <c r="D117" s="260">
        <v>378.41666666666669</v>
      </c>
      <c r="E117" s="260">
        <v>370.58333333333337</v>
      </c>
      <c r="F117" s="260">
        <v>365.2166666666667</v>
      </c>
      <c r="G117" s="260">
        <v>357.38333333333338</v>
      </c>
      <c r="H117" s="260">
        <v>383.78333333333336</v>
      </c>
      <c r="I117" s="260">
        <v>391.61666666666673</v>
      </c>
      <c r="J117" s="260">
        <v>396.98333333333335</v>
      </c>
      <c r="K117" s="259">
        <v>386.25</v>
      </c>
      <c r="L117" s="259">
        <v>373.05</v>
      </c>
      <c r="M117" s="259">
        <v>22.913150000000002</v>
      </c>
      <c r="N117" s="1"/>
      <c r="O117" s="1"/>
    </row>
    <row r="118" spans="1:15" ht="12.75" customHeight="1">
      <c r="A118" s="227">
        <v>109</v>
      </c>
      <c r="B118" s="269" t="s">
        <v>133</v>
      </c>
      <c r="C118" s="259">
        <v>197.1</v>
      </c>
      <c r="D118" s="260">
        <v>197.73333333333335</v>
      </c>
      <c r="E118" s="260">
        <v>195.3666666666667</v>
      </c>
      <c r="F118" s="260">
        <v>193.63333333333335</v>
      </c>
      <c r="G118" s="260">
        <v>191.26666666666671</v>
      </c>
      <c r="H118" s="260">
        <v>199.4666666666667</v>
      </c>
      <c r="I118" s="260">
        <v>201.83333333333337</v>
      </c>
      <c r="J118" s="260">
        <v>203.56666666666669</v>
      </c>
      <c r="K118" s="259">
        <v>200.1</v>
      </c>
      <c r="L118" s="259">
        <v>196</v>
      </c>
      <c r="M118" s="259">
        <v>10.557930000000001</v>
      </c>
      <c r="N118" s="1"/>
      <c r="O118" s="1"/>
    </row>
    <row r="119" spans="1:15" ht="12.75" customHeight="1">
      <c r="A119" s="227">
        <v>110</v>
      </c>
      <c r="B119" s="269" t="s">
        <v>132</v>
      </c>
      <c r="C119" s="259">
        <v>1210.3</v>
      </c>
      <c r="D119" s="260">
        <v>1203.4833333333333</v>
      </c>
      <c r="E119" s="260">
        <v>1190.0666666666666</v>
      </c>
      <c r="F119" s="260">
        <v>1169.8333333333333</v>
      </c>
      <c r="G119" s="260">
        <v>1156.4166666666665</v>
      </c>
      <c r="H119" s="260">
        <v>1223.7166666666667</v>
      </c>
      <c r="I119" s="260">
        <v>1237.1333333333332</v>
      </c>
      <c r="J119" s="260">
        <v>1257.3666666666668</v>
      </c>
      <c r="K119" s="259">
        <v>1216.9000000000001</v>
      </c>
      <c r="L119" s="259">
        <v>1183.25</v>
      </c>
      <c r="M119" s="259">
        <v>25.47644</v>
      </c>
      <c r="N119" s="1"/>
      <c r="O119" s="1"/>
    </row>
    <row r="120" spans="1:15" ht="12.75" customHeight="1">
      <c r="A120" s="227">
        <v>111</v>
      </c>
      <c r="B120" s="269" t="s">
        <v>164</v>
      </c>
      <c r="C120" s="259">
        <v>3815.75</v>
      </c>
      <c r="D120" s="260">
        <v>3816.6333333333332</v>
      </c>
      <c r="E120" s="260">
        <v>3769.1166666666663</v>
      </c>
      <c r="F120" s="260">
        <v>3722.4833333333331</v>
      </c>
      <c r="G120" s="260">
        <v>3674.9666666666662</v>
      </c>
      <c r="H120" s="260">
        <v>3863.2666666666664</v>
      </c>
      <c r="I120" s="260">
        <v>3910.7833333333328</v>
      </c>
      <c r="J120" s="260">
        <v>3957.4166666666665</v>
      </c>
      <c r="K120" s="259">
        <v>3864.15</v>
      </c>
      <c r="L120" s="259">
        <v>3770</v>
      </c>
      <c r="M120" s="259">
        <v>4.9753800000000004</v>
      </c>
      <c r="N120" s="1"/>
      <c r="O120" s="1"/>
    </row>
    <row r="121" spans="1:15" ht="12.75" customHeight="1">
      <c r="A121" s="227">
        <v>112</v>
      </c>
      <c r="B121" s="269" t="s">
        <v>134</v>
      </c>
      <c r="C121" s="259">
        <v>1462.65</v>
      </c>
      <c r="D121" s="260">
        <v>1451.3333333333333</v>
      </c>
      <c r="E121" s="260">
        <v>1437.6666666666665</v>
      </c>
      <c r="F121" s="260">
        <v>1412.6833333333332</v>
      </c>
      <c r="G121" s="260">
        <v>1399.0166666666664</v>
      </c>
      <c r="H121" s="260">
        <v>1476.3166666666666</v>
      </c>
      <c r="I121" s="260">
        <v>1489.9833333333331</v>
      </c>
      <c r="J121" s="260">
        <v>1514.9666666666667</v>
      </c>
      <c r="K121" s="259">
        <v>1465</v>
      </c>
      <c r="L121" s="259">
        <v>1426.35</v>
      </c>
      <c r="M121" s="259">
        <v>52.746769999999998</v>
      </c>
      <c r="N121" s="1"/>
      <c r="O121" s="1"/>
    </row>
    <row r="122" spans="1:15" ht="12.75" customHeight="1">
      <c r="A122" s="227">
        <v>113</v>
      </c>
      <c r="B122" s="269" t="s">
        <v>131</v>
      </c>
      <c r="C122" s="259">
        <v>1775.55</v>
      </c>
      <c r="D122" s="260">
        <v>1765.0333333333335</v>
      </c>
      <c r="E122" s="260">
        <v>1745.616666666667</v>
      </c>
      <c r="F122" s="260">
        <v>1715.6833333333334</v>
      </c>
      <c r="G122" s="260">
        <v>1696.2666666666669</v>
      </c>
      <c r="H122" s="260">
        <v>1794.9666666666672</v>
      </c>
      <c r="I122" s="260">
        <v>1814.3833333333337</v>
      </c>
      <c r="J122" s="260">
        <v>1844.3166666666673</v>
      </c>
      <c r="K122" s="259">
        <v>1784.45</v>
      </c>
      <c r="L122" s="259">
        <v>1735.1</v>
      </c>
      <c r="M122" s="259">
        <v>5.3132099999999998</v>
      </c>
      <c r="N122" s="1"/>
      <c r="O122" s="1"/>
    </row>
    <row r="123" spans="1:15" ht="12.75" customHeight="1">
      <c r="A123" s="227">
        <v>114</v>
      </c>
      <c r="B123" s="269" t="s">
        <v>264</v>
      </c>
      <c r="C123" s="259">
        <v>912.05</v>
      </c>
      <c r="D123" s="260">
        <v>911.11666666666667</v>
      </c>
      <c r="E123" s="260">
        <v>903.68333333333339</v>
      </c>
      <c r="F123" s="260">
        <v>895.31666666666672</v>
      </c>
      <c r="G123" s="260">
        <v>887.88333333333344</v>
      </c>
      <c r="H123" s="260">
        <v>919.48333333333335</v>
      </c>
      <c r="I123" s="260">
        <v>926.91666666666652</v>
      </c>
      <c r="J123" s="260">
        <v>935.2833333333333</v>
      </c>
      <c r="K123" s="259">
        <v>918.55</v>
      </c>
      <c r="L123" s="259">
        <v>902.75</v>
      </c>
      <c r="M123" s="259">
        <v>1.37507</v>
      </c>
      <c r="N123" s="1"/>
      <c r="O123" s="1"/>
    </row>
    <row r="124" spans="1:15" ht="12.75" customHeight="1">
      <c r="A124" s="227">
        <v>115</v>
      </c>
      <c r="B124" s="269" t="s">
        <v>265</v>
      </c>
      <c r="C124" s="259">
        <v>345.25</v>
      </c>
      <c r="D124" s="260">
        <v>342.01666666666671</v>
      </c>
      <c r="E124" s="260">
        <v>337.08333333333343</v>
      </c>
      <c r="F124" s="260">
        <v>328.91666666666674</v>
      </c>
      <c r="G124" s="260">
        <v>323.98333333333346</v>
      </c>
      <c r="H124" s="260">
        <v>350.18333333333339</v>
      </c>
      <c r="I124" s="260">
        <v>355.11666666666667</v>
      </c>
      <c r="J124" s="260">
        <v>363.28333333333336</v>
      </c>
      <c r="K124" s="259">
        <v>346.95</v>
      </c>
      <c r="L124" s="259">
        <v>333.85</v>
      </c>
      <c r="M124" s="259">
        <v>32.159669999999998</v>
      </c>
      <c r="N124" s="1"/>
      <c r="O124" s="1"/>
    </row>
    <row r="125" spans="1:15" ht="12.75" customHeight="1">
      <c r="A125" s="227">
        <v>116</v>
      </c>
      <c r="B125" s="269" t="s">
        <v>139</v>
      </c>
      <c r="C125" s="259">
        <v>666</v>
      </c>
      <c r="D125" s="260">
        <v>662.83333333333337</v>
      </c>
      <c r="E125" s="260">
        <v>657.66666666666674</v>
      </c>
      <c r="F125" s="260">
        <v>649.33333333333337</v>
      </c>
      <c r="G125" s="260">
        <v>644.16666666666674</v>
      </c>
      <c r="H125" s="260">
        <v>671.16666666666674</v>
      </c>
      <c r="I125" s="260">
        <v>676.33333333333348</v>
      </c>
      <c r="J125" s="260">
        <v>684.66666666666674</v>
      </c>
      <c r="K125" s="259">
        <v>668</v>
      </c>
      <c r="L125" s="259">
        <v>654.5</v>
      </c>
      <c r="M125" s="259">
        <v>10.8987</v>
      </c>
      <c r="N125" s="1"/>
      <c r="O125" s="1"/>
    </row>
    <row r="126" spans="1:15" ht="12.75" customHeight="1">
      <c r="A126" s="227">
        <v>117</v>
      </c>
      <c r="B126" s="269" t="s">
        <v>138</v>
      </c>
      <c r="C126" s="259">
        <v>446.5</v>
      </c>
      <c r="D126" s="260">
        <v>442.83333333333331</v>
      </c>
      <c r="E126" s="260">
        <v>437.76666666666665</v>
      </c>
      <c r="F126" s="260">
        <v>429.03333333333336</v>
      </c>
      <c r="G126" s="260">
        <v>423.9666666666667</v>
      </c>
      <c r="H126" s="260">
        <v>451.56666666666661</v>
      </c>
      <c r="I126" s="260">
        <v>456.63333333333333</v>
      </c>
      <c r="J126" s="260">
        <v>465.36666666666656</v>
      </c>
      <c r="K126" s="259">
        <v>447.9</v>
      </c>
      <c r="L126" s="259">
        <v>434.1</v>
      </c>
      <c r="M126" s="259">
        <v>17.843050000000002</v>
      </c>
      <c r="N126" s="1"/>
      <c r="O126" s="1"/>
    </row>
    <row r="127" spans="1:15" ht="12.75" customHeight="1">
      <c r="A127" s="227">
        <v>118</v>
      </c>
      <c r="B127" s="269" t="s">
        <v>140</v>
      </c>
      <c r="C127" s="259">
        <v>615.75</v>
      </c>
      <c r="D127" s="260">
        <v>612.58333333333337</v>
      </c>
      <c r="E127" s="260">
        <v>607.16666666666674</v>
      </c>
      <c r="F127" s="260">
        <v>598.58333333333337</v>
      </c>
      <c r="G127" s="260">
        <v>593.16666666666674</v>
      </c>
      <c r="H127" s="260">
        <v>621.16666666666674</v>
      </c>
      <c r="I127" s="260">
        <v>626.58333333333348</v>
      </c>
      <c r="J127" s="260">
        <v>635.16666666666674</v>
      </c>
      <c r="K127" s="259">
        <v>618</v>
      </c>
      <c r="L127" s="259">
        <v>604</v>
      </c>
      <c r="M127" s="259">
        <v>18.732780000000002</v>
      </c>
      <c r="N127" s="1"/>
      <c r="O127" s="1"/>
    </row>
    <row r="128" spans="1:15" ht="12.75" customHeight="1">
      <c r="A128" s="227">
        <v>119</v>
      </c>
      <c r="B128" s="269" t="s">
        <v>141</v>
      </c>
      <c r="C128" s="259">
        <v>1808.25</v>
      </c>
      <c r="D128" s="260">
        <v>1808.1833333333334</v>
      </c>
      <c r="E128" s="260">
        <v>1794.6166666666668</v>
      </c>
      <c r="F128" s="260">
        <v>1780.9833333333333</v>
      </c>
      <c r="G128" s="260">
        <v>1767.4166666666667</v>
      </c>
      <c r="H128" s="260">
        <v>1821.8166666666668</v>
      </c>
      <c r="I128" s="260">
        <v>1835.3833333333334</v>
      </c>
      <c r="J128" s="260">
        <v>1849.0166666666669</v>
      </c>
      <c r="K128" s="259">
        <v>1821.75</v>
      </c>
      <c r="L128" s="259">
        <v>1794.55</v>
      </c>
      <c r="M128" s="259">
        <v>10.377219999999999</v>
      </c>
      <c r="N128" s="1"/>
      <c r="O128" s="1"/>
    </row>
    <row r="129" spans="1:15" ht="12.75" customHeight="1">
      <c r="A129" s="227">
        <v>120</v>
      </c>
      <c r="B129" s="269" t="s">
        <v>142</v>
      </c>
      <c r="C129" s="259">
        <v>76.8</v>
      </c>
      <c r="D129" s="260">
        <v>76.833333333333329</v>
      </c>
      <c r="E129" s="260">
        <v>76.066666666666663</v>
      </c>
      <c r="F129" s="260">
        <v>75.333333333333329</v>
      </c>
      <c r="G129" s="260">
        <v>74.566666666666663</v>
      </c>
      <c r="H129" s="260">
        <v>77.566666666666663</v>
      </c>
      <c r="I129" s="260">
        <v>78.333333333333343</v>
      </c>
      <c r="J129" s="260">
        <v>79.066666666666663</v>
      </c>
      <c r="K129" s="259">
        <v>77.599999999999994</v>
      </c>
      <c r="L129" s="259">
        <v>76.099999999999994</v>
      </c>
      <c r="M129" s="259">
        <v>29.149629999999998</v>
      </c>
      <c r="N129" s="1"/>
      <c r="O129" s="1"/>
    </row>
    <row r="130" spans="1:15" ht="12.75" customHeight="1">
      <c r="A130" s="227">
        <v>121</v>
      </c>
      <c r="B130" s="269" t="s">
        <v>147</v>
      </c>
      <c r="C130" s="259">
        <v>3607.35</v>
      </c>
      <c r="D130" s="260">
        <v>3582.7666666666664</v>
      </c>
      <c r="E130" s="260">
        <v>3539.583333333333</v>
      </c>
      <c r="F130" s="260">
        <v>3471.8166666666666</v>
      </c>
      <c r="G130" s="260">
        <v>3428.6333333333332</v>
      </c>
      <c r="H130" s="260">
        <v>3650.5333333333328</v>
      </c>
      <c r="I130" s="260">
        <v>3693.7166666666662</v>
      </c>
      <c r="J130" s="260">
        <v>3761.4833333333327</v>
      </c>
      <c r="K130" s="259">
        <v>3625.95</v>
      </c>
      <c r="L130" s="259">
        <v>3515</v>
      </c>
      <c r="M130" s="259">
        <v>1.46272</v>
      </c>
      <c r="N130" s="1"/>
      <c r="O130" s="1"/>
    </row>
    <row r="131" spans="1:15" ht="12.75" customHeight="1">
      <c r="A131" s="227">
        <v>122</v>
      </c>
      <c r="B131" s="269" t="s">
        <v>144</v>
      </c>
      <c r="C131" s="259">
        <v>416.2</v>
      </c>
      <c r="D131" s="260">
        <v>416.08333333333331</v>
      </c>
      <c r="E131" s="260">
        <v>411.21666666666664</v>
      </c>
      <c r="F131" s="260">
        <v>406.23333333333335</v>
      </c>
      <c r="G131" s="260">
        <v>401.36666666666667</v>
      </c>
      <c r="H131" s="260">
        <v>421.06666666666661</v>
      </c>
      <c r="I131" s="260">
        <v>425.93333333333328</v>
      </c>
      <c r="J131" s="260">
        <v>430.91666666666657</v>
      </c>
      <c r="K131" s="259">
        <v>420.95</v>
      </c>
      <c r="L131" s="259">
        <v>411.1</v>
      </c>
      <c r="M131" s="259">
        <v>15.01296</v>
      </c>
      <c r="N131" s="1"/>
      <c r="O131" s="1"/>
    </row>
    <row r="132" spans="1:15" ht="12.75" customHeight="1">
      <c r="A132" s="227">
        <v>123</v>
      </c>
      <c r="B132" s="269" t="s">
        <v>146</v>
      </c>
      <c r="C132" s="259">
        <v>4697.5</v>
      </c>
      <c r="D132" s="260">
        <v>4652.75</v>
      </c>
      <c r="E132" s="260">
        <v>4590.55</v>
      </c>
      <c r="F132" s="260">
        <v>4483.6000000000004</v>
      </c>
      <c r="G132" s="260">
        <v>4421.4000000000005</v>
      </c>
      <c r="H132" s="260">
        <v>4759.7</v>
      </c>
      <c r="I132" s="260">
        <v>4821.9000000000005</v>
      </c>
      <c r="J132" s="260">
        <v>4928.8499999999995</v>
      </c>
      <c r="K132" s="259">
        <v>4714.95</v>
      </c>
      <c r="L132" s="259">
        <v>4545.8</v>
      </c>
      <c r="M132" s="259">
        <v>2.36016</v>
      </c>
      <c r="N132" s="1"/>
      <c r="O132" s="1"/>
    </row>
    <row r="133" spans="1:15" ht="12.75" customHeight="1">
      <c r="A133" s="227">
        <v>124</v>
      </c>
      <c r="B133" s="269" t="s">
        <v>145</v>
      </c>
      <c r="C133" s="259">
        <v>1909.65</v>
      </c>
      <c r="D133" s="260">
        <v>1903.3833333333332</v>
      </c>
      <c r="E133" s="260">
        <v>1889.7666666666664</v>
      </c>
      <c r="F133" s="260">
        <v>1869.8833333333332</v>
      </c>
      <c r="G133" s="260">
        <v>1856.2666666666664</v>
      </c>
      <c r="H133" s="260">
        <v>1923.2666666666664</v>
      </c>
      <c r="I133" s="260">
        <v>1936.8833333333332</v>
      </c>
      <c r="J133" s="260">
        <v>1956.7666666666664</v>
      </c>
      <c r="K133" s="259">
        <v>1917</v>
      </c>
      <c r="L133" s="259">
        <v>1883.5</v>
      </c>
      <c r="M133" s="259">
        <v>16.56954</v>
      </c>
      <c r="N133" s="1"/>
      <c r="O133" s="1"/>
    </row>
    <row r="134" spans="1:15" ht="12.75" customHeight="1">
      <c r="A134" s="227">
        <v>125</v>
      </c>
      <c r="B134" s="269" t="s">
        <v>266</v>
      </c>
      <c r="C134" s="259">
        <v>516.6</v>
      </c>
      <c r="D134" s="260">
        <v>517.85</v>
      </c>
      <c r="E134" s="260">
        <v>512.75</v>
      </c>
      <c r="F134" s="260">
        <v>508.9</v>
      </c>
      <c r="G134" s="260">
        <v>503.79999999999995</v>
      </c>
      <c r="H134" s="260">
        <v>521.70000000000005</v>
      </c>
      <c r="I134" s="260">
        <v>526.80000000000018</v>
      </c>
      <c r="J134" s="260">
        <v>530.65000000000009</v>
      </c>
      <c r="K134" s="259">
        <v>522.95000000000005</v>
      </c>
      <c r="L134" s="259">
        <v>514</v>
      </c>
      <c r="M134" s="259">
        <v>4.3051500000000003</v>
      </c>
      <c r="N134" s="1"/>
      <c r="O134" s="1"/>
    </row>
    <row r="135" spans="1:15" ht="12.75" customHeight="1">
      <c r="A135" s="227">
        <v>126</v>
      </c>
      <c r="B135" s="269" t="s">
        <v>148</v>
      </c>
      <c r="C135" s="259">
        <v>707.2</v>
      </c>
      <c r="D135" s="260">
        <v>709.80000000000007</v>
      </c>
      <c r="E135" s="260">
        <v>700.90000000000009</v>
      </c>
      <c r="F135" s="260">
        <v>694.6</v>
      </c>
      <c r="G135" s="260">
        <v>685.7</v>
      </c>
      <c r="H135" s="260">
        <v>716.10000000000014</v>
      </c>
      <c r="I135" s="260">
        <v>725</v>
      </c>
      <c r="J135" s="260">
        <v>731.30000000000018</v>
      </c>
      <c r="K135" s="259">
        <v>718.7</v>
      </c>
      <c r="L135" s="259">
        <v>703.5</v>
      </c>
      <c r="M135" s="259">
        <v>8.6297700000000006</v>
      </c>
      <c r="N135" s="1"/>
      <c r="O135" s="1"/>
    </row>
    <row r="136" spans="1:15" ht="12.75" customHeight="1">
      <c r="A136" s="227">
        <v>127</v>
      </c>
      <c r="B136" s="269" t="s">
        <v>160</v>
      </c>
      <c r="C136" s="259">
        <v>82302.100000000006</v>
      </c>
      <c r="D136" s="260">
        <v>82074.7</v>
      </c>
      <c r="E136" s="260">
        <v>81449.399999999994</v>
      </c>
      <c r="F136" s="260">
        <v>80596.7</v>
      </c>
      <c r="G136" s="260">
        <v>79971.399999999994</v>
      </c>
      <c r="H136" s="260">
        <v>82927.399999999994</v>
      </c>
      <c r="I136" s="260">
        <v>83552.700000000012</v>
      </c>
      <c r="J136" s="260">
        <v>84405.4</v>
      </c>
      <c r="K136" s="259">
        <v>82700</v>
      </c>
      <c r="L136" s="259">
        <v>81222</v>
      </c>
      <c r="M136" s="259">
        <v>8.7919999999999998E-2</v>
      </c>
      <c r="N136" s="1"/>
      <c r="O136" s="1"/>
    </row>
    <row r="137" spans="1:15" ht="12.75" customHeight="1">
      <c r="A137" s="227">
        <v>128</v>
      </c>
      <c r="B137" s="269" t="s">
        <v>150</v>
      </c>
      <c r="C137" s="259">
        <v>204.35</v>
      </c>
      <c r="D137" s="260">
        <v>202.18333333333331</v>
      </c>
      <c r="E137" s="260">
        <v>198.96666666666661</v>
      </c>
      <c r="F137" s="260">
        <v>193.58333333333331</v>
      </c>
      <c r="G137" s="260">
        <v>190.36666666666662</v>
      </c>
      <c r="H137" s="260">
        <v>207.56666666666661</v>
      </c>
      <c r="I137" s="260">
        <v>210.7833333333333</v>
      </c>
      <c r="J137" s="260">
        <v>216.1666666666666</v>
      </c>
      <c r="K137" s="259">
        <v>205.4</v>
      </c>
      <c r="L137" s="259">
        <v>196.8</v>
      </c>
      <c r="M137" s="259">
        <v>55.152529999999999</v>
      </c>
      <c r="N137" s="1"/>
      <c r="O137" s="1"/>
    </row>
    <row r="138" spans="1:15" ht="12.75" customHeight="1">
      <c r="A138" s="227">
        <v>129</v>
      </c>
      <c r="B138" s="269" t="s">
        <v>149</v>
      </c>
      <c r="C138" s="259">
        <v>1243</v>
      </c>
      <c r="D138" s="260">
        <v>1235.8500000000001</v>
      </c>
      <c r="E138" s="260">
        <v>1225.1500000000003</v>
      </c>
      <c r="F138" s="260">
        <v>1207.3000000000002</v>
      </c>
      <c r="G138" s="260">
        <v>1196.6000000000004</v>
      </c>
      <c r="H138" s="260">
        <v>1253.7000000000003</v>
      </c>
      <c r="I138" s="260">
        <v>1264.4000000000001</v>
      </c>
      <c r="J138" s="260">
        <v>1282.2500000000002</v>
      </c>
      <c r="K138" s="259">
        <v>1246.55</v>
      </c>
      <c r="L138" s="259">
        <v>1218</v>
      </c>
      <c r="M138" s="259">
        <v>22.305900000000001</v>
      </c>
      <c r="N138" s="1"/>
      <c r="O138" s="1"/>
    </row>
    <row r="139" spans="1:15" ht="12.75" customHeight="1">
      <c r="A139" s="227">
        <v>130</v>
      </c>
      <c r="B139" s="269" t="s">
        <v>151</v>
      </c>
      <c r="C139" s="259">
        <v>101.55</v>
      </c>
      <c r="D139" s="260">
        <v>101.2</v>
      </c>
      <c r="E139" s="260">
        <v>100.5</v>
      </c>
      <c r="F139" s="260">
        <v>99.45</v>
      </c>
      <c r="G139" s="260">
        <v>98.75</v>
      </c>
      <c r="H139" s="260">
        <v>102.25</v>
      </c>
      <c r="I139" s="260">
        <v>102.95000000000002</v>
      </c>
      <c r="J139" s="260">
        <v>104</v>
      </c>
      <c r="K139" s="259">
        <v>101.9</v>
      </c>
      <c r="L139" s="259">
        <v>100.15</v>
      </c>
      <c r="M139" s="259">
        <v>28.671500000000002</v>
      </c>
      <c r="N139" s="1"/>
      <c r="O139" s="1"/>
    </row>
    <row r="140" spans="1:15" ht="12.75" customHeight="1">
      <c r="A140" s="227">
        <v>131</v>
      </c>
      <c r="B140" s="269" t="s">
        <v>152</v>
      </c>
      <c r="C140" s="259">
        <v>514.85</v>
      </c>
      <c r="D140" s="260">
        <v>514.26666666666677</v>
      </c>
      <c r="E140" s="260">
        <v>511.58333333333348</v>
      </c>
      <c r="F140" s="260">
        <v>508.31666666666672</v>
      </c>
      <c r="G140" s="260">
        <v>505.63333333333344</v>
      </c>
      <c r="H140" s="260">
        <v>517.53333333333353</v>
      </c>
      <c r="I140" s="260">
        <v>520.2166666666667</v>
      </c>
      <c r="J140" s="260">
        <v>523.48333333333358</v>
      </c>
      <c r="K140" s="259">
        <v>516.95000000000005</v>
      </c>
      <c r="L140" s="259">
        <v>511</v>
      </c>
      <c r="M140" s="259">
        <v>6.44597</v>
      </c>
      <c r="N140" s="1"/>
      <c r="O140" s="1"/>
    </row>
    <row r="141" spans="1:15" ht="12.75" customHeight="1">
      <c r="A141" s="227">
        <v>132</v>
      </c>
      <c r="B141" s="269" t="s">
        <v>153</v>
      </c>
      <c r="C141" s="259">
        <v>8862.4</v>
      </c>
      <c r="D141" s="260">
        <v>8798.9499999999989</v>
      </c>
      <c r="E141" s="260">
        <v>8721.4499999999971</v>
      </c>
      <c r="F141" s="260">
        <v>8580.4999999999982</v>
      </c>
      <c r="G141" s="260">
        <v>8502.9999999999964</v>
      </c>
      <c r="H141" s="260">
        <v>8939.8999999999978</v>
      </c>
      <c r="I141" s="260">
        <v>9017.4000000000015</v>
      </c>
      <c r="J141" s="260">
        <v>9158.3499999999985</v>
      </c>
      <c r="K141" s="259">
        <v>8876.4500000000007</v>
      </c>
      <c r="L141" s="259">
        <v>8658</v>
      </c>
      <c r="M141" s="259">
        <v>4.1121800000000004</v>
      </c>
      <c r="N141" s="1"/>
      <c r="O141" s="1"/>
    </row>
    <row r="142" spans="1:15" ht="12.75" customHeight="1">
      <c r="A142" s="227">
        <v>133</v>
      </c>
      <c r="B142" s="269" t="s">
        <v>156</v>
      </c>
      <c r="C142" s="259">
        <v>758.2</v>
      </c>
      <c r="D142" s="260">
        <v>761.6</v>
      </c>
      <c r="E142" s="260">
        <v>752.2</v>
      </c>
      <c r="F142" s="260">
        <v>746.2</v>
      </c>
      <c r="G142" s="260">
        <v>736.80000000000007</v>
      </c>
      <c r="H142" s="260">
        <v>767.6</v>
      </c>
      <c r="I142" s="260">
        <v>776.99999999999989</v>
      </c>
      <c r="J142" s="260">
        <v>783</v>
      </c>
      <c r="K142" s="259">
        <v>771</v>
      </c>
      <c r="L142" s="259">
        <v>755.6</v>
      </c>
      <c r="M142" s="259">
        <v>3.4217599999999999</v>
      </c>
      <c r="N142" s="1"/>
      <c r="O142" s="1"/>
    </row>
    <row r="143" spans="1:15" ht="12.75" customHeight="1">
      <c r="A143" s="227">
        <v>134</v>
      </c>
      <c r="B143" s="269" t="s">
        <v>429</v>
      </c>
      <c r="C143" s="259">
        <v>410.75</v>
      </c>
      <c r="D143" s="260">
        <v>409.51666666666665</v>
      </c>
      <c r="E143" s="260">
        <v>406.23333333333329</v>
      </c>
      <c r="F143" s="260">
        <v>401.71666666666664</v>
      </c>
      <c r="G143" s="260">
        <v>398.43333333333328</v>
      </c>
      <c r="H143" s="260">
        <v>414.0333333333333</v>
      </c>
      <c r="I143" s="260">
        <v>417.31666666666661</v>
      </c>
      <c r="J143" s="260">
        <v>421.83333333333331</v>
      </c>
      <c r="K143" s="259">
        <v>412.8</v>
      </c>
      <c r="L143" s="259">
        <v>405</v>
      </c>
      <c r="M143" s="259">
        <v>5.4932800000000004</v>
      </c>
      <c r="N143" s="1"/>
      <c r="O143" s="1"/>
    </row>
    <row r="144" spans="1:15" ht="12.75" customHeight="1">
      <c r="A144" s="227">
        <v>135</v>
      </c>
      <c r="B144" s="269" t="s">
        <v>155</v>
      </c>
      <c r="C144" s="259">
        <v>1553.15</v>
      </c>
      <c r="D144" s="260">
        <v>1538.95</v>
      </c>
      <c r="E144" s="260">
        <v>1519.2</v>
      </c>
      <c r="F144" s="260">
        <v>1485.25</v>
      </c>
      <c r="G144" s="260">
        <v>1465.5</v>
      </c>
      <c r="H144" s="260">
        <v>1572.9</v>
      </c>
      <c r="I144" s="260">
        <v>1592.65</v>
      </c>
      <c r="J144" s="260">
        <v>1626.6000000000001</v>
      </c>
      <c r="K144" s="259">
        <v>1558.7</v>
      </c>
      <c r="L144" s="259">
        <v>1505</v>
      </c>
      <c r="M144" s="259">
        <v>1.2884500000000001</v>
      </c>
      <c r="N144" s="1"/>
      <c r="O144" s="1"/>
    </row>
    <row r="145" spans="1:15" ht="12.75" customHeight="1">
      <c r="A145" s="227">
        <v>136</v>
      </c>
      <c r="B145" s="269" t="s">
        <v>158</v>
      </c>
      <c r="C145" s="259">
        <v>3348</v>
      </c>
      <c r="D145" s="260">
        <v>3300.0666666666671</v>
      </c>
      <c r="E145" s="260">
        <v>3243.4333333333343</v>
      </c>
      <c r="F145" s="260">
        <v>3138.8666666666672</v>
      </c>
      <c r="G145" s="260">
        <v>3082.2333333333345</v>
      </c>
      <c r="H145" s="260">
        <v>3404.6333333333341</v>
      </c>
      <c r="I145" s="260">
        <v>3461.2666666666664</v>
      </c>
      <c r="J145" s="260">
        <v>3565.8333333333339</v>
      </c>
      <c r="K145" s="259">
        <v>3356.7</v>
      </c>
      <c r="L145" s="259">
        <v>3195.5</v>
      </c>
      <c r="M145" s="259">
        <v>6.7546600000000003</v>
      </c>
      <c r="N145" s="1"/>
      <c r="O145" s="1"/>
    </row>
    <row r="146" spans="1:15" ht="12.75" customHeight="1">
      <c r="A146" s="227">
        <v>137</v>
      </c>
      <c r="B146" s="269" t="s">
        <v>159</v>
      </c>
      <c r="C146" s="259">
        <v>2126.5</v>
      </c>
      <c r="D146" s="260">
        <v>2109.1666666666665</v>
      </c>
      <c r="E146" s="260">
        <v>2085.333333333333</v>
      </c>
      <c r="F146" s="260">
        <v>2044.1666666666665</v>
      </c>
      <c r="G146" s="260">
        <v>2020.333333333333</v>
      </c>
      <c r="H146" s="260">
        <v>2150.333333333333</v>
      </c>
      <c r="I146" s="260">
        <v>2174.1666666666661</v>
      </c>
      <c r="J146" s="260">
        <v>2215.333333333333</v>
      </c>
      <c r="K146" s="259">
        <v>2133</v>
      </c>
      <c r="L146" s="259">
        <v>2068</v>
      </c>
      <c r="M146" s="259">
        <v>3.2923</v>
      </c>
      <c r="N146" s="1"/>
      <c r="O146" s="1"/>
    </row>
    <row r="147" spans="1:15" ht="12.75" customHeight="1">
      <c r="A147" s="227">
        <v>138</v>
      </c>
      <c r="B147" s="269" t="s">
        <v>161</v>
      </c>
      <c r="C147" s="259">
        <v>1052.5</v>
      </c>
      <c r="D147" s="260">
        <v>1043.6166666666666</v>
      </c>
      <c r="E147" s="260">
        <v>1030.2333333333331</v>
      </c>
      <c r="F147" s="260">
        <v>1007.9666666666666</v>
      </c>
      <c r="G147" s="260">
        <v>994.58333333333314</v>
      </c>
      <c r="H147" s="260">
        <v>1065.8833333333332</v>
      </c>
      <c r="I147" s="260">
        <v>1079.2666666666669</v>
      </c>
      <c r="J147" s="260">
        <v>1101.5333333333331</v>
      </c>
      <c r="K147" s="259">
        <v>1057</v>
      </c>
      <c r="L147" s="259">
        <v>1021.35</v>
      </c>
      <c r="M147" s="259">
        <v>5.8915899999999999</v>
      </c>
      <c r="N147" s="1"/>
      <c r="O147" s="1"/>
    </row>
    <row r="148" spans="1:15" ht="12.75" customHeight="1">
      <c r="A148" s="227">
        <v>139</v>
      </c>
      <c r="B148" s="269" t="s">
        <v>167</v>
      </c>
      <c r="C148" s="259">
        <v>136.25</v>
      </c>
      <c r="D148" s="260">
        <v>135.29999999999998</v>
      </c>
      <c r="E148" s="260">
        <v>133.79999999999995</v>
      </c>
      <c r="F148" s="260">
        <v>131.34999999999997</v>
      </c>
      <c r="G148" s="260">
        <v>129.84999999999994</v>
      </c>
      <c r="H148" s="260">
        <v>137.74999999999997</v>
      </c>
      <c r="I148" s="260">
        <v>139.25000000000003</v>
      </c>
      <c r="J148" s="260">
        <v>141.69999999999999</v>
      </c>
      <c r="K148" s="259">
        <v>136.80000000000001</v>
      </c>
      <c r="L148" s="259">
        <v>132.85</v>
      </c>
      <c r="M148" s="259">
        <v>67.88964</v>
      </c>
      <c r="N148" s="1"/>
      <c r="O148" s="1"/>
    </row>
    <row r="149" spans="1:15" ht="12.75" customHeight="1">
      <c r="A149" s="227">
        <v>140</v>
      </c>
      <c r="B149" s="269" t="s">
        <v>169</v>
      </c>
      <c r="C149" s="259">
        <v>163.95</v>
      </c>
      <c r="D149" s="260">
        <v>163.79999999999998</v>
      </c>
      <c r="E149" s="260">
        <v>161.99999999999997</v>
      </c>
      <c r="F149" s="260">
        <v>160.04999999999998</v>
      </c>
      <c r="G149" s="260">
        <v>158.24999999999997</v>
      </c>
      <c r="H149" s="260">
        <v>165.74999999999997</v>
      </c>
      <c r="I149" s="260">
        <v>167.54999999999998</v>
      </c>
      <c r="J149" s="260">
        <v>169.49999999999997</v>
      </c>
      <c r="K149" s="259">
        <v>165.6</v>
      </c>
      <c r="L149" s="259">
        <v>161.85</v>
      </c>
      <c r="M149" s="259">
        <v>104.84520999999999</v>
      </c>
      <c r="N149" s="1"/>
      <c r="O149" s="1"/>
    </row>
    <row r="150" spans="1:15" ht="12.75" customHeight="1">
      <c r="A150" s="227">
        <v>141</v>
      </c>
      <c r="B150" s="269" t="s">
        <v>163</v>
      </c>
      <c r="C150" s="259">
        <v>72.25</v>
      </c>
      <c r="D150" s="260">
        <v>71.716666666666654</v>
      </c>
      <c r="E150" s="260">
        <v>70.983333333333306</v>
      </c>
      <c r="F150" s="260">
        <v>69.716666666666654</v>
      </c>
      <c r="G150" s="260">
        <v>68.983333333333306</v>
      </c>
      <c r="H150" s="260">
        <v>72.983333333333306</v>
      </c>
      <c r="I150" s="260">
        <v>73.716666666666654</v>
      </c>
      <c r="J150" s="260">
        <v>74.983333333333306</v>
      </c>
      <c r="K150" s="259">
        <v>72.45</v>
      </c>
      <c r="L150" s="259">
        <v>70.45</v>
      </c>
      <c r="M150" s="259">
        <v>69.282690000000002</v>
      </c>
      <c r="N150" s="1"/>
      <c r="O150" s="1"/>
    </row>
    <row r="151" spans="1:15" ht="12.75" customHeight="1">
      <c r="A151" s="227">
        <v>142</v>
      </c>
      <c r="B151" s="269" t="s">
        <v>165</v>
      </c>
      <c r="C151" s="259">
        <v>4605.25</v>
      </c>
      <c r="D151" s="260">
        <v>4586.083333333333</v>
      </c>
      <c r="E151" s="260">
        <v>4547.1666666666661</v>
      </c>
      <c r="F151" s="260">
        <v>4489.083333333333</v>
      </c>
      <c r="G151" s="260">
        <v>4450.1666666666661</v>
      </c>
      <c r="H151" s="260">
        <v>4644.1666666666661</v>
      </c>
      <c r="I151" s="260">
        <v>4683.0833333333321</v>
      </c>
      <c r="J151" s="260">
        <v>4741.1666666666661</v>
      </c>
      <c r="K151" s="259">
        <v>4625</v>
      </c>
      <c r="L151" s="259">
        <v>4528</v>
      </c>
      <c r="M151" s="259">
        <v>0.73482000000000003</v>
      </c>
      <c r="N151" s="1"/>
      <c r="O151" s="1"/>
    </row>
    <row r="152" spans="1:15" ht="12.75" customHeight="1">
      <c r="A152" s="227">
        <v>143</v>
      </c>
      <c r="B152" s="269" t="s">
        <v>166</v>
      </c>
      <c r="C152" s="259">
        <v>19119.05</v>
      </c>
      <c r="D152" s="260">
        <v>19109.666666666668</v>
      </c>
      <c r="E152" s="260">
        <v>19014.333333333336</v>
      </c>
      <c r="F152" s="260">
        <v>18909.616666666669</v>
      </c>
      <c r="G152" s="260">
        <v>18814.283333333336</v>
      </c>
      <c r="H152" s="260">
        <v>19214.383333333335</v>
      </c>
      <c r="I152" s="260">
        <v>19309.716666666671</v>
      </c>
      <c r="J152" s="260">
        <v>19414.433333333334</v>
      </c>
      <c r="K152" s="259">
        <v>19205</v>
      </c>
      <c r="L152" s="259">
        <v>19004.95</v>
      </c>
      <c r="M152" s="259">
        <v>0.34619</v>
      </c>
      <c r="N152" s="1"/>
      <c r="O152" s="1"/>
    </row>
    <row r="153" spans="1:15" ht="12.75" customHeight="1">
      <c r="A153" s="227">
        <v>144</v>
      </c>
      <c r="B153" s="269" t="s">
        <v>162</v>
      </c>
      <c r="C153" s="259">
        <v>270.55</v>
      </c>
      <c r="D153" s="260">
        <v>270.64999999999998</v>
      </c>
      <c r="E153" s="260">
        <v>268.29999999999995</v>
      </c>
      <c r="F153" s="260">
        <v>266.04999999999995</v>
      </c>
      <c r="G153" s="260">
        <v>263.69999999999993</v>
      </c>
      <c r="H153" s="260">
        <v>272.89999999999998</v>
      </c>
      <c r="I153" s="260">
        <v>275.25</v>
      </c>
      <c r="J153" s="260">
        <v>277.5</v>
      </c>
      <c r="K153" s="259">
        <v>273</v>
      </c>
      <c r="L153" s="259">
        <v>268.39999999999998</v>
      </c>
      <c r="M153" s="259">
        <v>2.0849000000000002</v>
      </c>
      <c r="N153" s="1"/>
      <c r="O153" s="1"/>
    </row>
    <row r="154" spans="1:15" ht="12.75" customHeight="1">
      <c r="A154" s="227">
        <v>145</v>
      </c>
      <c r="B154" s="269" t="s">
        <v>268</v>
      </c>
      <c r="C154" s="259">
        <v>931.35</v>
      </c>
      <c r="D154" s="260">
        <v>937.08333333333337</v>
      </c>
      <c r="E154" s="260">
        <v>922.26666666666677</v>
      </c>
      <c r="F154" s="260">
        <v>913.18333333333339</v>
      </c>
      <c r="G154" s="260">
        <v>898.36666666666679</v>
      </c>
      <c r="H154" s="260">
        <v>946.16666666666674</v>
      </c>
      <c r="I154" s="260">
        <v>960.98333333333335</v>
      </c>
      <c r="J154" s="260">
        <v>970.06666666666672</v>
      </c>
      <c r="K154" s="259">
        <v>951.9</v>
      </c>
      <c r="L154" s="259">
        <v>928</v>
      </c>
      <c r="M154" s="259">
        <v>4.85677</v>
      </c>
      <c r="N154" s="1"/>
      <c r="O154" s="1"/>
    </row>
    <row r="155" spans="1:15" ht="12.75" customHeight="1">
      <c r="A155" s="227">
        <v>146</v>
      </c>
      <c r="B155" s="269" t="s">
        <v>170</v>
      </c>
      <c r="C155" s="259">
        <v>133.25</v>
      </c>
      <c r="D155" s="260">
        <v>133.15</v>
      </c>
      <c r="E155" s="260">
        <v>132.30000000000001</v>
      </c>
      <c r="F155" s="260">
        <v>131.35</v>
      </c>
      <c r="G155" s="260">
        <v>130.5</v>
      </c>
      <c r="H155" s="260">
        <v>134.10000000000002</v>
      </c>
      <c r="I155" s="260">
        <v>134.94999999999999</v>
      </c>
      <c r="J155" s="260">
        <v>135.90000000000003</v>
      </c>
      <c r="K155" s="259">
        <v>134</v>
      </c>
      <c r="L155" s="259">
        <v>132.19999999999999</v>
      </c>
      <c r="M155" s="259">
        <v>101.83056999999999</v>
      </c>
      <c r="N155" s="1"/>
      <c r="O155" s="1"/>
    </row>
    <row r="156" spans="1:15" ht="12.75" customHeight="1">
      <c r="A156" s="227">
        <v>147</v>
      </c>
      <c r="B156" s="269" t="s">
        <v>269</v>
      </c>
      <c r="C156" s="259">
        <v>189.5</v>
      </c>
      <c r="D156" s="260">
        <v>188.9</v>
      </c>
      <c r="E156" s="260">
        <v>187.15</v>
      </c>
      <c r="F156" s="260">
        <v>184.8</v>
      </c>
      <c r="G156" s="260">
        <v>183.05</v>
      </c>
      <c r="H156" s="260">
        <v>191.25</v>
      </c>
      <c r="I156" s="260">
        <v>193</v>
      </c>
      <c r="J156" s="260">
        <v>195.35</v>
      </c>
      <c r="K156" s="259">
        <v>190.65</v>
      </c>
      <c r="L156" s="259">
        <v>186.55</v>
      </c>
      <c r="M156" s="259">
        <v>10.04106</v>
      </c>
      <c r="N156" s="1"/>
      <c r="O156" s="1"/>
    </row>
    <row r="157" spans="1:15" ht="12.75" customHeight="1">
      <c r="A157" s="227">
        <v>148</v>
      </c>
      <c r="B157" s="269" t="s">
        <v>830</v>
      </c>
      <c r="C157" s="259">
        <v>727.25</v>
      </c>
      <c r="D157" s="260">
        <v>725.31666666666661</v>
      </c>
      <c r="E157" s="260">
        <v>705.18333333333317</v>
      </c>
      <c r="F157" s="260">
        <v>683.11666666666656</v>
      </c>
      <c r="G157" s="260">
        <v>662.98333333333312</v>
      </c>
      <c r="H157" s="260">
        <v>747.38333333333321</v>
      </c>
      <c r="I157" s="260">
        <v>767.51666666666665</v>
      </c>
      <c r="J157" s="260">
        <v>789.58333333333326</v>
      </c>
      <c r="K157" s="259">
        <v>745.45</v>
      </c>
      <c r="L157" s="259">
        <v>703.25</v>
      </c>
      <c r="M157" s="259">
        <v>31.505520000000001</v>
      </c>
      <c r="N157" s="1"/>
      <c r="O157" s="1"/>
    </row>
    <row r="158" spans="1:15" ht="12.75" customHeight="1">
      <c r="A158" s="227">
        <v>149</v>
      </c>
      <c r="B158" s="269" t="s">
        <v>442</v>
      </c>
      <c r="C158" s="259">
        <v>2965.1</v>
      </c>
      <c r="D158" s="260">
        <v>2958.2666666666664</v>
      </c>
      <c r="E158" s="260">
        <v>2932.583333333333</v>
      </c>
      <c r="F158" s="260">
        <v>2900.0666666666666</v>
      </c>
      <c r="G158" s="260">
        <v>2874.3833333333332</v>
      </c>
      <c r="H158" s="260">
        <v>2990.7833333333328</v>
      </c>
      <c r="I158" s="260">
        <v>3016.4666666666662</v>
      </c>
      <c r="J158" s="260">
        <v>3048.9833333333327</v>
      </c>
      <c r="K158" s="259">
        <v>2983.95</v>
      </c>
      <c r="L158" s="259">
        <v>2925.75</v>
      </c>
      <c r="M158" s="259">
        <v>0.83613000000000004</v>
      </c>
      <c r="N158" s="1"/>
      <c r="O158" s="1"/>
    </row>
    <row r="159" spans="1:15" ht="12.75" customHeight="1">
      <c r="A159" s="227">
        <v>150</v>
      </c>
      <c r="B159" s="269" t="s">
        <v>831</v>
      </c>
      <c r="C159" s="259">
        <v>479.1</v>
      </c>
      <c r="D159" s="260">
        <v>478.81666666666661</v>
      </c>
      <c r="E159" s="260">
        <v>471.43333333333322</v>
      </c>
      <c r="F159" s="260">
        <v>463.76666666666659</v>
      </c>
      <c r="G159" s="260">
        <v>456.38333333333321</v>
      </c>
      <c r="H159" s="260">
        <v>486.48333333333323</v>
      </c>
      <c r="I159" s="260">
        <v>493.86666666666667</v>
      </c>
      <c r="J159" s="260">
        <v>501.53333333333325</v>
      </c>
      <c r="K159" s="259">
        <v>486.2</v>
      </c>
      <c r="L159" s="259">
        <v>471.15</v>
      </c>
      <c r="M159" s="259">
        <v>2.0706099999999998</v>
      </c>
      <c r="N159" s="1"/>
      <c r="O159" s="1"/>
    </row>
    <row r="160" spans="1:15" ht="12.75" customHeight="1">
      <c r="A160" s="227">
        <v>151</v>
      </c>
      <c r="B160" s="269" t="s">
        <v>177</v>
      </c>
      <c r="C160" s="259">
        <v>2984.5</v>
      </c>
      <c r="D160" s="260">
        <v>3004.1</v>
      </c>
      <c r="E160" s="260">
        <v>2951.5499999999997</v>
      </c>
      <c r="F160" s="260">
        <v>2918.6</v>
      </c>
      <c r="G160" s="260">
        <v>2866.0499999999997</v>
      </c>
      <c r="H160" s="260">
        <v>3037.0499999999997</v>
      </c>
      <c r="I160" s="260">
        <v>3089.6</v>
      </c>
      <c r="J160" s="260">
        <v>3122.5499999999997</v>
      </c>
      <c r="K160" s="259">
        <v>3056.65</v>
      </c>
      <c r="L160" s="259">
        <v>2971.15</v>
      </c>
      <c r="M160" s="259">
        <v>1.4685299999999999</v>
      </c>
      <c r="N160" s="1"/>
      <c r="O160" s="1"/>
    </row>
    <row r="161" spans="1:15" ht="12.75" customHeight="1">
      <c r="A161" s="227">
        <v>152</v>
      </c>
      <c r="B161" s="269" t="s">
        <v>171</v>
      </c>
      <c r="C161" s="259">
        <v>52385</v>
      </c>
      <c r="D161" s="260">
        <v>52539.916666666664</v>
      </c>
      <c r="E161" s="260">
        <v>51988.583333333328</v>
      </c>
      <c r="F161" s="260">
        <v>51592.166666666664</v>
      </c>
      <c r="G161" s="260">
        <v>51040.833333333328</v>
      </c>
      <c r="H161" s="260">
        <v>52936.333333333328</v>
      </c>
      <c r="I161" s="260">
        <v>53487.666666666657</v>
      </c>
      <c r="J161" s="260">
        <v>53884.083333333328</v>
      </c>
      <c r="K161" s="259">
        <v>53091.25</v>
      </c>
      <c r="L161" s="259">
        <v>52143.5</v>
      </c>
      <c r="M161" s="259">
        <v>0.13275999999999999</v>
      </c>
      <c r="N161" s="1"/>
      <c r="O161" s="1"/>
    </row>
    <row r="162" spans="1:15" ht="12.75" customHeight="1">
      <c r="A162" s="227">
        <v>153</v>
      </c>
      <c r="B162" s="269" t="s">
        <v>447</v>
      </c>
      <c r="C162" s="259">
        <v>3563.2</v>
      </c>
      <c r="D162" s="260">
        <v>3524.4</v>
      </c>
      <c r="E162" s="260">
        <v>3464.8</v>
      </c>
      <c r="F162" s="260">
        <v>3366.4</v>
      </c>
      <c r="G162" s="260">
        <v>3306.8</v>
      </c>
      <c r="H162" s="260">
        <v>3622.8</v>
      </c>
      <c r="I162" s="260">
        <v>3682.3999999999996</v>
      </c>
      <c r="J162" s="260">
        <v>3780.8</v>
      </c>
      <c r="K162" s="259">
        <v>3584</v>
      </c>
      <c r="L162" s="259">
        <v>3426</v>
      </c>
      <c r="M162" s="259">
        <v>3.7664800000000001</v>
      </c>
      <c r="N162" s="1"/>
      <c r="O162" s="1"/>
    </row>
    <row r="163" spans="1:15" ht="12.75" customHeight="1">
      <c r="A163" s="227">
        <v>154</v>
      </c>
      <c r="B163" s="269" t="s">
        <v>173</v>
      </c>
      <c r="C163" s="259">
        <v>202.75</v>
      </c>
      <c r="D163" s="260">
        <v>202.9</v>
      </c>
      <c r="E163" s="260">
        <v>201.10000000000002</v>
      </c>
      <c r="F163" s="260">
        <v>199.45000000000002</v>
      </c>
      <c r="G163" s="260">
        <v>197.65000000000003</v>
      </c>
      <c r="H163" s="260">
        <v>204.55</v>
      </c>
      <c r="I163" s="260">
        <v>206.35000000000002</v>
      </c>
      <c r="J163" s="260">
        <v>208</v>
      </c>
      <c r="K163" s="259">
        <v>204.7</v>
      </c>
      <c r="L163" s="259">
        <v>201.25</v>
      </c>
      <c r="M163" s="259">
        <v>10.568770000000001</v>
      </c>
      <c r="N163" s="1"/>
      <c r="O163" s="1"/>
    </row>
    <row r="164" spans="1:15" ht="12.75" customHeight="1">
      <c r="A164" s="227">
        <v>155</v>
      </c>
      <c r="B164" s="269" t="s">
        <v>176</v>
      </c>
      <c r="C164" s="259">
        <v>2645.45</v>
      </c>
      <c r="D164" s="260">
        <v>2632.5666666666666</v>
      </c>
      <c r="E164" s="260">
        <v>2606.1333333333332</v>
      </c>
      <c r="F164" s="260">
        <v>2566.8166666666666</v>
      </c>
      <c r="G164" s="260">
        <v>2540.3833333333332</v>
      </c>
      <c r="H164" s="260">
        <v>2671.8833333333332</v>
      </c>
      <c r="I164" s="260">
        <v>2698.3166666666666</v>
      </c>
      <c r="J164" s="260">
        <v>2737.6333333333332</v>
      </c>
      <c r="K164" s="259">
        <v>2659</v>
      </c>
      <c r="L164" s="259">
        <v>2593.25</v>
      </c>
      <c r="M164" s="259">
        <v>2.0343100000000001</v>
      </c>
      <c r="N164" s="1"/>
      <c r="O164" s="1"/>
    </row>
    <row r="165" spans="1:15" ht="12.75" customHeight="1">
      <c r="A165" s="227">
        <v>156</v>
      </c>
      <c r="B165" s="269" t="s">
        <v>172</v>
      </c>
      <c r="C165" s="259">
        <v>822.85</v>
      </c>
      <c r="D165" s="260">
        <v>826.6</v>
      </c>
      <c r="E165" s="260">
        <v>813.25</v>
      </c>
      <c r="F165" s="260">
        <v>803.65</v>
      </c>
      <c r="G165" s="260">
        <v>790.3</v>
      </c>
      <c r="H165" s="260">
        <v>836.2</v>
      </c>
      <c r="I165" s="260">
        <v>849.55000000000018</v>
      </c>
      <c r="J165" s="260">
        <v>859.15000000000009</v>
      </c>
      <c r="K165" s="259">
        <v>839.95</v>
      </c>
      <c r="L165" s="259">
        <v>817</v>
      </c>
      <c r="M165" s="259">
        <v>10.760350000000001</v>
      </c>
      <c r="N165" s="1"/>
      <c r="O165" s="1"/>
    </row>
    <row r="166" spans="1:15" ht="12.75" customHeight="1">
      <c r="A166" s="227">
        <v>157</v>
      </c>
      <c r="B166" s="269" t="s">
        <v>270</v>
      </c>
      <c r="C166" s="259">
        <v>2614.35</v>
      </c>
      <c r="D166" s="260">
        <v>2606.7999999999997</v>
      </c>
      <c r="E166" s="260">
        <v>2584.6499999999996</v>
      </c>
      <c r="F166" s="260">
        <v>2554.9499999999998</v>
      </c>
      <c r="G166" s="260">
        <v>2532.7999999999997</v>
      </c>
      <c r="H166" s="260">
        <v>2636.4999999999995</v>
      </c>
      <c r="I166" s="260">
        <v>2658.65</v>
      </c>
      <c r="J166" s="260">
        <v>2688.3499999999995</v>
      </c>
      <c r="K166" s="259">
        <v>2628.95</v>
      </c>
      <c r="L166" s="259">
        <v>2577.1</v>
      </c>
      <c r="M166" s="259">
        <v>1.55471</v>
      </c>
      <c r="N166" s="1"/>
      <c r="O166" s="1"/>
    </row>
    <row r="167" spans="1:15" ht="12.75" customHeight="1">
      <c r="A167" s="227">
        <v>158</v>
      </c>
      <c r="B167" s="269" t="s">
        <v>174</v>
      </c>
      <c r="C167" s="259">
        <v>104.25</v>
      </c>
      <c r="D167" s="260">
        <v>104.10000000000001</v>
      </c>
      <c r="E167" s="260">
        <v>103.45000000000002</v>
      </c>
      <c r="F167" s="260">
        <v>102.65</v>
      </c>
      <c r="G167" s="260">
        <v>102.00000000000001</v>
      </c>
      <c r="H167" s="260">
        <v>104.90000000000002</v>
      </c>
      <c r="I167" s="260">
        <v>105.55000000000003</v>
      </c>
      <c r="J167" s="260">
        <v>106.35000000000002</v>
      </c>
      <c r="K167" s="259">
        <v>104.75</v>
      </c>
      <c r="L167" s="259">
        <v>103.3</v>
      </c>
      <c r="M167" s="259">
        <v>36.252769999999998</v>
      </c>
      <c r="N167" s="1"/>
      <c r="O167" s="1"/>
    </row>
    <row r="168" spans="1:15" ht="12.75" customHeight="1">
      <c r="A168" s="227">
        <v>159</v>
      </c>
      <c r="B168" s="269" t="s">
        <v>179</v>
      </c>
      <c r="C168" s="259">
        <v>208.95</v>
      </c>
      <c r="D168" s="260">
        <v>209.48333333333335</v>
      </c>
      <c r="E168" s="260">
        <v>207.01666666666671</v>
      </c>
      <c r="F168" s="260">
        <v>205.08333333333337</v>
      </c>
      <c r="G168" s="260">
        <v>202.61666666666673</v>
      </c>
      <c r="H168" s="260">
        <v>211.41666666666669</v>
      </c>
      <c r="I168" s="260">
        <v>213.88333333333333</v>
      </c>
      <c r="J168" s="260">
        <v>215.81666666666666</v>
      </c>
      <c r="K168" s="259">
        <v>211.95</v>
      </c>
      <c r="L168" s="259">
        <v>207.55</v>
      </c>
      <c r="M168" s="259">
        <v>126.2567</v>
      </c>
      <c r="N168" s="1"/>
      <c r="O168" s="1"/>
    </row>
    <row r="169" spans="1:15" ht="12.75" customHeight="1">
      <c r="A169" s="227">
        <v>160</v>
      </c>
      <c r="B169" s="269" t="s">
        <v>271</v>
      </c>
      <c r="C169" s="259">
        <v>454.5</v>
      </c>
      <c r="D169" s="260">
        <v>456.26666666666665</v>
      </c>
      <c r="E169" s="260">
        <v>447.5333333333333</v>
      </c>
      <c r="F169" s="260">
        <v>440.56666666666666</v>
      </c>
      <c r="G169" s="260">
        <v>431.83333333333331</v>
      </c>
      <c r="H169" s="260">
        <v>463.23333333333329</v>
      </c>
      <c r="I169" s="260">
        <v>471.96666666666664</v>
      </c>
      <c r="J169" s="260">
        <v>478.93333333333328</v>
      </c>
      <c r="K169" s="259">
        <v>465</v>
      </c>
      <c r="L169" s="259">
        <v>449.3</v>
      </c>
      <c r="M169" s="259">
        <v>9.7266300000000001</v>
      </c>
      <c r="N169" s="1"/>
      <c r="O169" s="1"/>
    </row>
    <row r="170" spans="1:15" ht="12.75" customHeight="1">
      <c r="A170" s="227">
        <v>161</v>
      </c>
      <c r="B170" s="269" t="s">
        <v>272</v>
      </c>
      <c r="C170" s="259">
        <v>13974.65</v>
      </c>
      <c r="D170" s="260">
        <v>13935.216666666667</v>
      </c>
      <c r="E170" s="260">
        <v>13840.433333333334</v>
      </c>
      <c r="F170" s="260">
        <v>13706.216666666667</v>
      </c>
      <c r="G170" s="260">
        <v>13611.433333333334</v>
      </c>
      <c r="H170" s="260">
        <v>14069.433333333334</v>
      </c>
      <c r="I170" s="260">
        <v>14164.216666666667</v>
      </c>
      <c r="J170" s="260">
        <v>14298.433333333334</v>
      </c>
      <c r="K170" s="259">
        <v>14030</v>
      </c>
      <c r="L170" s="259">
        <v>13801</v>
      </c>
      <c r="M170" s="259">
        <v>0.16289000000000001</v>
      </c>
      <c r="N170" s="1"/>
      <c r="O170" s="1"/>
    </row>
    <row r="171" spans="1:15" ht="12.75" customHeight="1">
      <c r="A171" s="227">
        <v>162</v>
      </c>
      <c r="B171" s="269" t="s">
        <v>178</v>
      </c>
      <c r="C171" s="259">
        <v>36.549999999999997</v>
      </c>
      <c r="D171" s="260">
        <v>36.550000000000004</v>
      </c>
      <c r="E171" s="260">
        <v>36.100000000000009</v>
      </c>
      <c r="F171" s="260">
        <v>35.650000000000006</v>
      </c>
      <c r="G171" s="260">
        <v>35.20000000000001</v>
      </c>
      <c r="H171" s="260">
        <v>37.000000000000007</v>
      </c>
      <c r="I171" s="260">
        <v>37.45000000000001</v>
      </c>
      <c r="J171" s="260">
        <v>37.900000000000006</v>
      </c>
      <c r="K171" s="259">
        <v>37</v>
      </c>
      <c r="L171" s="259">
        <v>36.1</v>
      </c>
      <c r="M171" s="259">
        <v>327.47438</v>
      </c>
      <c r="N171" s="1"/>
      <c r="O171" s="1"/>
    </row>
    <row r="172" spans="1:15" ht="12.75" customHeight="1">
      <c r="A172" s="227">
        <v>163</v>
      </c>
      <c r="B172" s="269" t="s">
        <v>184</v>
      </c>
      <c r="C172" s="259">
        <v>93</v>
      </c>
      <c r="D172" s="260">
        <v>93.416666666666671</v>
      </c>
      <c r="E172" s="260">
        <v>92.38333333333334</v>
      </c>
      <c r="F172" s="260">
        <v>91.766666666666666</v>
      </c>
      <c r="G172" s="260">
        <v>90.733333333333334</v>
      </c>
      <c r="H172" s="260">
        <v>94.033333333333346</v>
      </c>
      <c r="I172" s="260">
        <v>95.066666666666677</v>
      </c>
      <c r="J172" s="260">
        <v>95.683333333333351</v>
      </c>
      <c r="K172" s="259">
        <v>94.45</v>
      </c>
      <c r="L172" s="259">
        <v>92.8</v>
      </c>
      <c r="M172" s="259">
        <v>72.57911</v>
      </c>
      <c r="N172" s="1"/>
      <c r="O172" s="1"/>
    </row>
    <row r="173" spans="1:15" ht="12.75" customHeight="1">
      <c r="A173" s="227">
        <v>164</v>
      </c>
      <c r="B173" s="269" t="s">
        <v>185</v>
      </c>
      <c r="C173" s="259">
        <v>2405.8000000000002</v>
      </c>
      <c r="D173" s="260">
        <v>2403.7999999999997</v>
      </c>
      <c r="E173" s="260">
        <v>2389.9999999999995</v>
      </c>
      <c r="F173" s="260">
        <v>2374.1999999999998</v>
      </c>
      <c r="G173" s="260">
        <v>2360.3999999999996</v>
      </c>
      <c r="H173" s="260">
        <v>2419.5999999999995</v>
      </c>
      <c r="I173" s="260">
        <v>2433.3999999999996</v>
      </c>
      <c r="J173" s="260">
        <v>2449.1999999999994</v>
      </c>
      <c r="K173" s="259">
        <v>2417.6</v>
      </c>
      <c r="L173" s="259">
        <v>2388</v>
      </c>
      <c r="M173" s="259">
        <v>29.210760000000001</v>
      </c>
      <c r="N173" s="1"/>
      <c r="O173" s="1"/>
    </row>
    <row r="174" spans="1:15" ht="12.75" customHeight="1">
      <c r="A174" s="227">
        <v>165</v>
      </c>
      <c r="B174" s="269" t="s">
        <v>273</v>
      </c>
      <c r="C174" s="259">
        <v>882.95</v>
      </c>
      <c r="D174" s="260">
        <v>880.48333333333323</v>
      </c>
      <c r="E174" s="260">
        <v>871.06666666666649</v>
      </c>
      <c r="F174" s="260">
        <v>859.18333333333328</v>
      </c>
      <c r="G174" s="260">
        <v>849.76666666666654</v>
      </c>
      <c r="H174" s="260">
        <v>892.36666666666645</v>
      </c>
      <c r="I174" s="260">
        <v>901.78333333333319</v>
      </c>
      <c r="J174" s="260">
        <v>913.6666666666664</v>
      </c>
      <c r="K174" s="259">
        <v>889.9</v>
      </c>
      <c r="L174" s="259">
        <v>868.6</v>
      </c>
      <c r="M174" s="259">
        <v>8.5080500000000008</v>
      </c>
      <c r="N174" s="1"/>
      <c r="O174" s="1"/>
    </row>
    <row r="175" spans="1:15" ht="12.75" customHeight="1">
      <c r="A175" s="227">
        <v>166</v>
      </c>
      <c r="B175" s="269" t="s">
        <v>187</v>
      </c>
      <c r="C175" s="259">
        <v>1239.3</v>
      </c>
      <c r="D175" s="260">
        <v>1233.7666666666667</v>
      </c>
      <c r="E175" s="260">
        <v>1223.5833333333333</v>
      </c>
      <c r="F175" s="260">
        <v>1207.8666666666666</v>
      </c>
      <c r="G175" s="260">
        <v>1197.6833333333332</v>
      </c>
      <c r="H175" s="260">
        <v>1249.4833333333333</v>
      </c>
      <c r="I175" s="260">
        <v>1259.6666666666667</v>
      </c>
      <c r="J175" s="260">
        <v>1275.3833333333334</v>
      </c>
      <c r="K175" s="259">
        <v>1243.95</v>
      </c>
      <c r="L175" s="259">
        <v>1218.05</v>
      </c>
      <c r="M175" s="259">
        <v>5.3984199999999998</v>
      </c>
      <c r="N175" s="1"/>
      <c r="O175" s="1"/>
    </row>
    <row r="176" spans="1:15" ht="12.75" customHeight="1">
      <c r="A176" s="227">
        <v>167</v>
      </c>
      <c r="B176" s="269" t="s">
        <v>191</v>
      </c>
      <c r="C176" s="259">
        <v>2540.9</v>
      </c>
      <c r="D176" s="260">
        <v>2534.0333333333333</v>
      </c>
      <c r="E176" s="260">
        <v>2518.0666666666666</v>
      </c>
      <c r="F176" s="260">
        <v>2495.2333333333331</v>
      </c>
      <c r="G176" s="260">
        <v>2479.2666666666664</v>
      </c>
      <c r="H176" s="260">
        <v>2556.8666666666668</v>
      </c>
      <c r="I176" s="260">
        <v>2572.833333333333</v>
      </c>
      <c r="J176" s="260">
        <v>2595.666666666667</v>
      </c>
      <c r="K176" s="259">
        <v>2550</v>
      </c>
      <c r="L176" s="259">
        <v>2511.1999999999998</v>
      </c>
      <c r="M176" s="259">
        <v>3.0585200000000001</v>
      </c>
      <c r="N176" s="1"/>
      <c r="O176" s="1"/>
    </row>
    <row r="177" spans="1:15" ht="12.75" customHeight="1">
      <c r="A177" s="227">
        <v>168</v>
      </c>
      <c r="B177" s="269" t="s">
        <v>189</v>
      </c>
      <c r="C177" s="259">
        <v>21142.65</v>
      </c>
      <c r="D177" s="260">
        <v>21122.633333333335</v>
      </c>
      <c r="E177" s="260">
        <v>21000.26666666667</v>
      </c>
      <c r="F177" s="260">
        <v>20857.883333333335</v>
      </c>
      <c r="G177" s="260">
        <v>20735.51666666667</v>
      </c>
      <c r="H177" s="260">
        <v>21265.01666666667</v>
      </c>
      <c r="I177" s="260">
        <v>21387.383333333331</v>
      </c>
      <c r="J177" s="260">
        <v>21529.76666666667</v>
      </c>
      <c r="K177" s="259">
        <v>21245</v>
      </c>
      <c r="L177" s="259">
        <v>20980.25</v>
      </c>
      <c r="M177" s="259">
        <v>0.39434000000000002</v>
      </c>
      <c r="N177" s="1"/>
      <c r="O177" s="1"/>
    </row>
    <row r="178" spans="1:15" ht="12.75" customHeight="1">
      <c r="A178" s="227">
        <v>169</v>
      </c>
      <c r="B178" s="269" t="s">
        <v>192</v>
      </c>
      <c r="C178" s="259">
        <v>1177.75</v>
      </c>
      <c r="D178" s="260">
        <v>1178.1499999999999</v>
      </c>
      <c r="E178" s="260">
        <v>1163.5999999999997</v>
      </c>
      <c r="F178" s="260">
        <v>1149.4499999999998</v>
      </c>
      <c r="G178" s="260">
        <v>1134.8999999999996</v>
      </c>
      <c r="H178" s="260">
        <v>1192.2999999999997</v>
      </c>
      <c r="I178" s="260">
        <v>1206.8499999999999</v>
      </c>
      <c r="J178" s="260">
        <v>1220.9999999999998</v>
      </c>
      <c r="K178" s="259">
        <v>1192.7</v>
      </c>
      <c r="L178" s="259">
        <v>1164</v>
      </c>
      <c r="M178" s="259">
        <v>6.0527300000000004</v>
      </c>
      <c r="N178" s="1"/>
      <c r="O178" s="1"/>
    </row>
    <row r="179" spans="1:15" ht="12.75" customHeight="1">
      <c r="A179" s="227">
        <v>170</v>
      </c>
      <c r="B179" s="269" t="s">
        <v>190</v>
      </c>
      <c r="C179" s="259">
        <v>2774.85</v>
      </c>
      <c r="D179" s="260">
        <v>2777.5</v>
      </c>
      <c r="E179" s="260">
        <v>2750.5</v>
      </c>
      <c r="F179" s="260">
        <v>2726.15</v>
      </c>
      <c r="G179" s="260">
        <v>2699.15</v>
      </c>
      <c r="H179" s="260">
        <v>2801.85</v>
      </c>
      <c r="I179" s="260">
        <v>2828.85</v>
      </c>
      <c r="J179" s="260">
        <v>2853.2</v>
      </c>
      <c r="K179" s="259">
        <v>2804.5</v>
      </c>
      <c r="L179" s="259">
        <v>2753.15</v>
      </c>
      <c r="M179" s="259">
        <v>1.08443</v>
      </c>
      <c r="N179" s="1"/>
      <c r="O179" s="1"/>
    </row>
    <row r="180" spans="1:15" ht="12.75" customHeight="1">
      <c r="A180" s="227">
        <v>171</v>
      </c>
      <c r="B180" s="269" t="s">
        <v>822</v>
      </c>
      <c r="C180" s="259">
        <v>465.3</v>
      </c>
      <c r="D180" s="260">
        <v>466.2</v>
      </c>
      <c r="E180" s="260">
        <v>463.09999999999997</v>
      </c>
      <c r="F180" s="260">
        <v>460.9</v>
      </c>
      <c r="G180" s="260">
        <v>457.79999999999995</v>
      </c>
      <c r="H180" s="260">
        <v>468.4</v>
      </c>
      <c r="I180" s="260">
        <v>471.5</v>
      </c>
      <c r="J180" s="260">
        <v>473.7</v>
      </c>
      <c r="K180" s="259">
        <v>469.3</v>
      </c>
      <c r="L180" s="259">
        <v>464</v>
      </c>
      <c r="M180" s="259">
        <v>4.5805499999999997</v>
      </c>
      <c r="N180" s="1"/>
      <c r="O180" s="1"/>
    </row>
    <row r="181" spans="1:15" ht="12.75" customHeight="1">
      <c r="A181" s="227">
        <v>172</v>
      </c>
      <c r="B181" s="269" t="s">
        <v>188</v>
      </c>
      <c r="C181" s="259">
        <v>530.75</v>
      </c>
      <c r="D181" s="260">
        <v>528.95000000000005</v>
      </c>
      <c r="E181" s="260">
        <v>524.00000000000011</v>
      </c>
      <c r="F181" s="260">
        <v>517.25000000000011</v>
      </c>
      <c r="G181" s="260">
        <v>512.30000000000018</v>
      </c>
      <c r="H181" s="260">
        <v>535.70000000000005</v>
      </c>
      <c r="I181" s="260">
        <v>540.64999999999986</v>
      </c>
      <c r="J181" s="260">
        <v>547.4</v>
      </c>
      <c r="K181" s="259">
        <v>533.9</v>
      </c>
      <c r="L181" s="259">
        <v>522.20000000000005</v>
      </c>
      <c r="M181" s="259">
        <v>96.492919999999998</v>
      </c>
      <c r="N181" s="1"/>
      <c r="O181" s="1"/>
    </row>
    <row r="182" spans="1:15" ht="12.75" customHeight="1">
      <c r="A182" s="227">
        <v>173</v>
      </c>
      <c r="B182" s="269" t="s">
        <v>186</v>
      </c>
      <c r="C182" s="259">
        <v>81.900000000000006</v>
      </c>
      <c r="D182" s="260">
        <v>81.350000000000009</v>
      </c>
      <c r="E182" s="260">
        <v>80.200000000000017</v>
      </c>
      <c r="F182" s="260">
        <v>78.500000000000014</v>
      </c>
      <c r="G182" s="260">
        <v>77.350000000000023</v>
      </c>
      <c r="H182" s="260">
        <v>83.050000000000011</v>
      </c>
      <c r="I182" s="260">
        <v>84.200000000000017</v>
      </c>
      <c r="J182" s="260">
        <v>85.9</v>
      </c>
      <c r="K182" s="259">
        <v>82.5</v>
      </c>
      <c r="L182" s="259">
        <v>79.650000000000006</v>
      </c>
      <c r="M182" s="259">
        <v>173.25325000000001</v>
      </c>
      <c r="N182" s="1"/>
      <c r="O182" s="1"/>
    </row>
    <row r="183" spans="1:15" ht="12.75" customHeight="1">
      <c r="A183" s="227">
        <v>174</v>
      </c>
      <c r="B183" s="269" t="s">
        <v>193</v>
      </c>
      <c r="C183" s="259">
        <v>946.05</v>
      </c>
      <c r="D183" s="260">
        <v>945.18333333333339</v>
      </c>
      <c r="E183" s="260">
        <v>936.11666666666679</v>
      </c>
      <c r="F183" s="260">
        <v>926.18333333333339</v>
      </c>
      <c r="G183" s="260">
        <v>917.11666666666679</v>
      </c>
      <c r="H183" s="260">
        <v>955.11666666666679</v>
      </c>
      <c r="I183" s="260">
        <v>964.18333333333339</v>
      </c>
      <c r="J183" s="260">
        <v>974.11666666666679</v>
      </c>
      <c r="K183" s="259">
        <v>954.25</v>
      </c>
      <c r="L183" s="259">
        <v>935.25</v>
      </c>
      <c r="M183" s="259">
        <v>16.838270000000001</v>
      </c>
      <c r="N183" s="1"/>
      <c r="O183" s="1"/>
    </row>
    <row r="184" spans="1:15" ht="12.75" customHeight="1">
      <c r="A184" s="227">
        <v>175</v>
      </c>
      <c r="B184" s="269" t="s">
        <v>194</v>
      </c>
      <c r="C184" s="259">
        <v>534.65</v>
      </c>
      <c r="D184" s="260">
        <v>536.7833333333333</v>
      </c>
      <c r="E184" s="260">
        <v>527.86666666666656</v>
      </c>
      <c r="F184" s="260">
        <v>521.08333333333326</v>
      </c>
      <c r="G184" s="260">
        <v>512.16666666666652</v>
      </c>
      <c r="H184" s="260">
        <v>543.56666666666661</v>
      </c>
      <c r="I184" s="260">
        <v>552.48333333333335</v>
      </c>
      <c r="J184" s="260">
        <v>559.26666666666665</v>
      </c>
      <c r="K184" s="259">
        <v>545.70000000000005</v>
      </c>
      <c r="L184" s="259">
        <v>530</v>
      </c>
      <c r="M184" s="259">
        <v>12.81185</v>
      </c>
      <c r="N184" s="1"/>
      <c r="O184" s="1"/>
    </row>
    <row r="185" spans="1:15" ht="12.75" customHeight="1">
      <c r="A185" s="227">
        <v>176</v>
      </c>
      <c r="B185" s="269" t="s">
        <v>275</v>
      </c>
      <c r="C185" s="259">
        <v>561.45000000000005</v>
      </c>
      <c r="D185" s="260">
        <v>561.26666666666677</v>
      </c>
      <c r="E185" s="260">
        <v>556.28333333333353</v>
      </c>
      <c r="F185" s="260">
        <v>551.11666666666679</v>
      </c>
      <c r="G185" s="260">
        <v>546.13333333333355</v>
      </c>
      <c r="H185" s="260">
        <v>566.43333333333351</v>
      </c>
      <c r="I185" s="260">
        <v>571.41666666666686</v>
      </c>
      <c r="J185" s="260">
        <v>576.58333333333348</v>
      </c>
      <c r="K185" s="259">
        <v>566.25</v>
      </c>
      <c r="L185" s="259">
        <v>556.1</v>
      </c>
      <c r="M185" s="259">
        <v>1.62581</v>
      </c>
      <c r="N185" s="1"/>
      <c r="O185" s="1"/>
    </row>
    <row r="186" spans="1:15" ht="12.75" customHeight="1">
      <c r="A186" s="227">
        <v>177</v>
      </c>
      <c r="B186" s="269" t="s">
        <v>206</v>
      </c>
      <c r="C186" s="259">
        <v>1066.6500000000001</v>
      </c>
      <c r="D186" s="260">
        <v>1066.2333333333333</v>
      </c>
      <c r="E186" s="260">
        <v>1055.8166666666666</v>
      </c>
      <c r="F186" s="260">
        <v>1044.9833333333333</v>
      </c>
      <c r="G186" s="260">
        <v>1034.5666666666666</v>
      </c>
      <c r="H186" s="260">
        <v>1077.0666666666666</v>
      </c>
      <c r="I186" s="260">
        <v>1087.4833333333331</v>
      </c>
      <c r="J186" s="260">
        <v>1098.3166666666666</v>
      </c>
      <c r="K186" s="259">
        <v>1076.6500000000001</v>
      </c>
      <c r="L186" s="259">
        <v>1055.4000000000001</v>
      </c>
      <c r="M186" s="259">
        <v>10.19624</v>
      </c>
      <c r="N186" s="1"/>
      <c r="O186" s="1"/>
    </row>
    <row r="187" spans="1:15" ht="12.75" customHeight="1">
      <c r="A187" s="227">
        <v>178</v>
      </c>
      <c r="B187" s="269" t="s">
        <v>195</v>
      </c>
      <c r="C187" s="259">
        <v>1199.6500000000001</v>
      </c>
      <c r="D187" s="260">
        <v>1191.4833333333333</v>
      </c>
      <c r="E187" s="260">
        <v>1168.9666666666667</v>
      </c>
      <c r="F187" s="260">
        <v>1138.2833333333333</v>
      </c>
      <c r="G187" s="260">
        <v>1115.7666666666667</v>
      </c>
      <c r="H187" s="260">
        <v>1222.1666666666667</v>
      </c>
      <c r="I187" s="260">
        <v>1244.6833333333336</v>
      </c>
      <c r="J187" s="260">
        <v>1275.3666666666668</v>
      </c>
      <c r="K187" s="259">
        <v>1214</v>
      </c>
      <c r="L187" s="259">
        <v>1160.8</v>
      </c>
      <c r="M187" s="259">
        <v>52.013649999999998</v>
      </c>
      <c r="N187" s="1"/>
      <c r="O187" s="1"/>
    </row>
    <row r="188" spans="1:15" ht="12.75" customHeight="1">
      <c r="A188" s="227">
        <v>179</v>
      </c>
      <c r="B188" s="269" t="s">
        <v>502</v>
      </c>
      <c r="C188" s="259">
        <v>1219.4000000000001</v>
      </c>
      <c r="D188" s="260">
        <v>1217.0333333333335</v>
      </c>
      <c r="E188" s="260">
        <v>1198.3166666666671</v>
      </c>
      <c r="F188" s="260">
        <v>1177.2333333333336</v>
      </c>
      <c r="G188" s="260">
        <v>1158.5166666666671</v>
      </c>
      <c r="H188" s="260">
        <v>1238.116666666667</v>
      </c>
      <c r="I188" s="260">
        <v>1256.8333333333337</v>
      </c>
      <c r="J188" s="260">
        <v>1277.916666666667</v>
      </c>
      <c r="K188" s="259">
        <v>1235.75</v>
      </c>
      <c r="L188" s="259">
        <v>1195.95</v>
      </c>
      <c r="M188" s="259">
        <v>5.8854199999999999</v>
      </c>
      <c r="N188" s="1"/>
      <c r="O188" s="1"/>
    </row>
    <row r="189" spans="1:15" ht="12.75" customHeight="1">
      <c r="A189" s="227">
        <v>180</v>
      </c>
      <c r="B189" s="269" t="s">
        <v>200</v>
      </c>
      <c r="C189" s="259">
        <v>3118.55</v>
      </c>
      <c r="D189" s="260">
        <v>3083.5166666666664</v>
      </c>
      <c r="E189" s="260">
        <v>3040.0333333333328</v>
      </c>
      <c r="F189" s="260">
        <v>2961.5166666666664</v>
      </c>
      <c r="G189" s="260">
        <v>2918.0333333333328</v>
      </c>
      <c r="H189" s="260">
        <v>3162.0333333333328</v>
      </c>
      <c r="I189" s="260">
        <v>3205.5166666666664</v>
      </c>
      <c r="J189" s="260">
        <v>3284.0333333333328</v>
      </c>
      <c r="K189" s="259">
        <v>3127</v>
      </c>
      <c r="L189" s="259">
        <v>3005</v>
      </c>
      <c r="M189" s="259">
        <v>30.640630000000002</v>
      </c>
      <c r="N189" s="1"/>
      <c r="O189" s="1"/>
    </row>
    <row r="190" spans="1:15" ht="12.75" customHeight="1">
      <c r="A190" s="227">
        <v>181</v>
      </c>
      <c r="B190" s="269" t="s">
        <v>196</v>
      </c>
      <c r="C190" s="259">
        <v>757.15</v>
      </c>
      <c r="D190" s="260">
        <v>762.4</v>
      </c>
      <c r="E190" s="260">
        <v>749.75</v>
      </c>
      <c r="F190" s="260">
        <v>742.35</v>
      </c>
      <c r="G190" s="260">
        <v>729.7</v>
      </c>
      <c r="H190" s="260">
        <v>769.8</v>
      </c>
      <c r="I190" s="260">
        <v>782.44999999999982</v>
      </c>
      <c r="J190" s="260">
        <v>789.84999999999991</v>
      </c>
      <c r="K190" s="259">
        <v>775.05</v>
      </c>
      <c r="L190" s="259">
        <v>755</v>
      </c>
      <c r="M190" s="259">
        <v>23.34168</v>
      </c>
      <c r="N190" s="1"/>
      <c r="O190" s="1"/>
    </row>
    <row r="191" spans="1:15" ht="12.75" customHeight="1">
      <c r="A191" s="227">
        <v>182</v>
      </c>
      <c r="B191" s="269" t="s">
        <v>276</v>
      </c>
      <c r="C191" s="259">
        <v>8584.2000000000007</v>
      </c>
      <c r="D191" s="260">
        <v>8544.7333333333336</v>
      </c>
      <c r="E191" s="260">
        <v>8464.4666666666672</v>
      </c>
      <c r="F191" s="260">
        <v>8344.7333333333336</v>
      </c>
      <c r="G191" s="260">
        <v>8264.4666666666672</v>
      </c>
      <c r="H191" s="260">
        <v>8664.4666666666672</v>
      </c>
      <c r="I191" s="260">
        <v>8744.7333333333336</v>
      </c>
      <c r="J191" s="260">
        <v>8864.4666666666672</v>
      </c>
      <c r="K191" s="259">
        <v>8625</v>
      </c>
      <c r="L191" s="259">
        <v>8425</v>
      </c>
      <c r="M191" s="259">
        <v>1.2749999999999999</v>
      </c>
      <c r="N191" s="1"/>
      <c r="O191" s="1"/>
    </row>
    <row r="192" spans="1:15" ht="12.75" customHeight="1">
      <c r="A192" s="227">
        <v>183</v>
      </c>
      <c r="B192" s="269" t="s">
        <v>197</v>
      </c>
      <c r="C192" s="259">
        <v>395.95</v>
      </c>
      <c r="D192" s="260">
        <v>397.46666666666664</v>
      </c>
      <c r="E192" s="260">
        <v>391.5333333333333</v>
      </c>
      <c r="F192" s="260">
        <v>387.11666666666667</v>
      </c>
      <c r="G192" s="260">
        <v>381.18333333333334</v>
      </c>
      <c r="H192" s="260">
        <v>401.88333333333327</v>
      </c>
      <c r="I192" s="260">
        <v>407.81666666666655</v>
      </c>
      <c r="J192" s="260">
        <v>412.23333333333323</v>
      </c>
      <c r="K192" s="259">
        <v>403.4</v>
      </c>
      <c r="L192" s="259">
        <v>393.05</v>
      </c>
      <c r="M192" s="259">
        <v>329.1463</v>
      </c>
      <c r="N192" s="1"/>
      <c r="O192" s="1"/>
    </row>
    <row r="193" spans="1:15" ht="12.75" customHeight="1">
      <c r="A193" s="227">
        <v>184</v>
      </c>
      <c r="B193" s="269" t="s">
        <v>198</v>
      </c>
      <c r="C193" s="259">
        <v>220.35</v>
      </c>
      <c r="D193" s="260">
        <v>219.4</v>
      </c>
      <c r="E193" s="260">
        <v>218.05</v>
      </c>
      <c r="F193" s="260">
        <v>215.75</v>
      </c>
      <c r="G193" s="260">
        <v>214.4</v>
      </c>
      <c r="H193" s="260">
        <v>221.70000000000002</v>
      </c>
      <c r="I193" s="260">
        <v>223.04999999999998</v>
      </c>
      <c r="J193" s="260">
        <v>225.35000000000002</v>
      </c>
      <c r="K193" s="259">
        <v>220.75</v>
      </c>
      <c r="L193" s="259">
        <v>217.1</v>
      </c>
      <c r="M193" s="259">
        <v>95.165109999999999</v>
      </c>
      <c r="N193" s="1"/>
      <c r="O193" s="1"/>
    </row>
    <row r="194" spans="1:15" ht="12.75" customHeight="1">
      <c r="A194" s="227">
        <v>185</v>
      </c>
      <c r="B194" s="269" t="s">
        <v>199</v>
      </c>
      <c r="C194" s="259">
        <v>103.2</v>
      </c>
      <c r="D194" s="260">
        <v>102.61666666666667</v>
      </c>
      <c r="E194" s="260">
        <v>101.73333333333335</v>
      </c>
      <c r="F194" s="260">
        <v>100.26666666666668</v>
      </c>
      <c r="G194" s="260">
        <v>99.383333333333354</v>
      </c>
      <c r="H194" s="260">
        <v>104.08333333333334</v>
      </c>
      <c r="I194" s="260">
        <v>104.96666666666667</v>
      </c>
      <c r="J194" s="260">
        <v>106.43333333333334</v>
      </c>
      <c r="K194" s="259">
        <v>103.5</v>
      </c>
      <c r="L194" s="259">
        <v>101.15</v>
      </c>
      <c r="M194" s="259">
        <v>366.41275000000002</v>
      </c>
      <c r="N194" s="1"/>
      <c r="O194" s="1"/>
    </row>
    <row r="195" spans="1:15" ht="12.75" customHeight="1">
      <c r="A195" s="227">
        <v>186</v>
      </c>
      <c r="B195" s="269" t="s">
        <v>201</v>
      </c>
      <c r="C195" s="259">
        <v>1029.3499999999999</v>
      </c>
      <c r="D195" s="260">
        <v>1021.9499999999999</v>
      </c>
      <c r="E195" s="260">
        <v>1010.8999999999999</v>
      </c>
      <c r="F195" s="260">
        <v>992.44999999999993</v>
      </c>
      <c r="G195" s="260">
        <v>981.39999999999986</v>
      </c>
      <c r="H195" s="260">
        <v>1040.3999999999999</v>
      </c>
      <c r="I195" s="260">
        <v>1051.4499999999998</v>
      </c>
      <c r="J195" s="260">
        <v>1069.8999999999999</v>
      </c>
      <c r="K195" s="259">
        <v>1033</v>
      </c>
      <c r="L195" s="259">
        <v>1003.5</v>
      </c>
      <c r="M195" s="259">
        <v>16.604330000000001</v>
      </c>
      <c r="N195" s="1"/>
      <c r="O195" s="1"/>
    </row>
    <row r="196" spans="1:15" ht="12.75" customHeight="1">
      <c r="A196" s="227">
        <v>187</v>
      </c>
      <c r="B196" s="269" t="s">
        <v>182</v>
      </c>
      <c r="C196" s="259">
        <v>724.25</v>
      </c>
      <c r="D196" s="260">
        <v>725.91666666666663</v>
      </c>
      <c r="E196" s="260">
        <v>717.13333333333321</v>
      </c>
      <c r="F196" s="260">
        <v>710.01666666666654</v>
      </c>
      <c r="G196" s="260">
        <v>701.23333333333312</v>
      </c>
      <c r="H196" s="260">
        <v>733.0333333333333</v>
      </c>
      <c r="I196" s="260">
        <v>741.81666666666683</v>
      </c>
      <c r="J196" s="260">
        <v>748.93333333333339</v>
      </c>
      <c r="K196" s="259">
        <v>734.7</v>
      </c>
      <c r="L196" s="259">
        <v>718.8</v>
      </c>
      <c r="M196" s="259">
        <v>2.5485799999999998</v>
      </c>
      <c r="N196" s="1"/>
      <c r="O196" s="1"/>
    </row>
    <row r="197" spans="1:15" ht="12.75" customHeight="1">
      <c r="A197" s="227">
        <v>188</v>
      </c>
      <c r="B197" s="269" t="s">
        <v>202</v>
      </c>
      <c r="C197" s="259">
        <v>2680.1</v>
      </c>
      <c r="D197" s="260">
        <v>2688.6666666666665</v>
      </c>
      <c r="E197" s="260">
        <v>2649.4333333333329</v>
      </c>
      <c r="F197" s="260">
        <v>2618.7666666666664</v>
      </c>
      <c r="G197" s="260">
        <v>2579.5333333333328</v>
      </c>
      <c r="H197" s="260">
        <v>2719.333333333333</v>
      </c>
      <c r="I197" s="260">
        <v>2758.5666666666666</v>
      </c>
      <c r="J197" s="260">
        <v>2789.2333333333331</v>
      </c>
      <c r="K197" s="259">
        <v>2727.9</v>
      </c>
      <c r="L197" s="259">
        <v>2658</v>
      </c>
      <c r="M197" s="259">
        <v>12.90447</v>
      </c>
      <c r="N197" s="1"/>
      <c r="O197" s="1"/>
    </row>
    <row r="198" spans="1:15" ht="12.75" customHeight="1">
      <c r="A198" s="227">
        <v>189</v>
      </c>
      <c r="B198" s="269" t="s">
        <v>203</v>
      </c>
      <c r="C198" s="259">
        <v>1593.65</v>
      </c>
      <c r="D198" s="260">
        <v>1581.8500000000001</v>
      </c>
      <c r="E198" s="260">
        <v>1566.0000000000002</v>
      </c>
      <c r="F198" s="260">
        <v>1538.3500000000001</v>
      </c>
      <c r="G198" s="260">
        <v>1522.5000000000002</v>
      </c>
      <c r="H198" s="260">
        <v>1609.5000000000002</v>
      </c>
      <c r="I198" s="260">
        <v>1625.3500000000001</v>
      </c>
      <c r="J198" s="260">
        <v>1653.0000000000002</v>
      </c>
      <c r="K198" s="259">
        <v>1597.7</v>
      </c>
      <c r="L198" s="259">
        <v>1554.2</v>
      </c>
      <c r="M198" s="259">
        <v>3.3106599999999999</v>
      </c>
      <c r="N198" s="1"/>
      <c r="O198" s="1"/>
    </row>
    <row r="199" spans="1:15" ht="12.75" customHeight="1">
      <c r="A199" s="227">
        <v>190</v>
      </c>
      <c r="B199" s="269" t="s">
        <v>204</v>
      </c>
      <c r="C199" s="259">
        <v>491.35</v>
      </c>
      <c r="D199" s="260">
        <v>488.63333333333338</v>
      </c>
      <c r="E199" s="260">
        <v>483.71666666666675</v>
      </c>
      <c r="F199" s="260">
        <v>476.08333333333337</v>
      </c>
      <c r="G199" s="260">
        <v>471.16666666666674</v>
      </c>
      <c r="H199" s="260">
        <v>496.26666666666677</v>
      </c>
      <c r="I199" s="260">
        <v>501.18333333333339</v>
      </c>
      <c r="J199" s="260">
        <v>508.81666666666678</v>
      </c>
      <c r="K199" s="259">
        <v>493.55</v>
      </c>
      <c r="L199" s="259">
        <v>481</v>
      </c>
      <c r="M199" s="259">
        <v>3.8049200000000001</v>
      </c>
      <c r="N199" s="1"/>
      <c r="O199" s="1"/>
    </row>
    <row r="200" spans="1:15" ht="12.75" customHeight="1">
      <c r="A200" s="227">
        <v>191</v>
      </c>
      <c r="B200" s="269" t="s">
        <v>205</v>
      </c>
      <c r="C200" s="259">
        <v>1431.85</v>
      </c>
      <c r="D200" s="260">
        <v>1433.8833333333332</v>
      </c>
      <c r="E200" s="260">
        <v>1415.9666666666665</v>
      </c>
      <c r="F200" s="260">
        <v>1400.0833333333333</v>
      </c>
      <c r="G200" s="260">
        <v>1382.1666666666665</v>
      </c>
      <c r="H200" s="260">
        <v>1449.7666666666664</v>
      </c>
      <c r="I200" s="260">
        <v>1467.6833333333334</v>
      </c>
      <c r="J200" s="260">
        <v>1483.5666666666664</v>
      </c>
      <c r="K200" s="259">
        <v>1451.8</v>
      </c>
      <c r="L200" s="259">
        <v>1418</v>
      </c>
      <c r="M200" s="259">
        <v>5.3278299999999996</v>
      </c>
      <c r="N200" s="1"/>
      <c r="O200" s="1"/>
    </row>
    <row r="201" spans="1:15" ht="12.75" customHeight="1">
      <c r="A201" s="227">
        <v>192</v>
      </c>
      <c r="B201" s="269" t="s">
        <v>509</v>
      </c>
      <c r="C201" s="259">
        <v>37.35</v>
      </c>
      <c r="D201" s="260">
        <v>37.516666666666673</v>
      </c>
      <c r="E201" s="260">
        <v>37.083333333333343</v>
      </c>
      <c r="F201" s="260">
        <v>36.81666666666667</v>
      </c>
      <c r="G201" s="260">
        <v>36.38333333333334</v>
      </c>
      <c r="H201" s="260">
        <v>37.783333333333346</v>
      </c>
      <c r="I201" s="260">
        <v>38.216666666666669</v>
      </c>
      <c r="J201" s="260">
        <v>38.483333333333348</v>
      </c>
      <c r="K201" s="259">
        <v>37.950000000000003</v>
      </c>
      <c r="L201" s="259">
        <v>37.25</v>
      </c>
      <c r="M201" s="259">
        <v>51.724150000000002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683</v>
      </c>
      <c r="D202" s="260">
        <v>682.43333333333328</v>
      </c>
      <c r="E202" s="260">
        <v>678.06666666666661</v>
      </c>
      <c r="F202" s="260">
        <v>673.13333333333333</v>
      </c>
      <c r="G202" s="260">
        <v>668.76666666666665</v>
      </c>
      <c r="H202" s="260">
        <v>687.36666666666656</v>
      </c>
      <c r="I202" s="260">
        <v>691.73333333333312</v>
      </c>
      <c r="J202" s="260">
        <v>696.66666666666652</v>
      </c>
      <c r="K202" s="259">
        <v>686.8</v>
      </c>
      <c r="L202" s="259">
        <v>677.5</v>
      </c>
      <c r="M202" s="259">
        <v>10.09423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6149.9</v>
      </c>
      <c r="D203" s="260">
        <v>6147.7166666666672</v>
      </c>
      <c r="E203" s="260">
        <v>6122.1833333333343</v>
      </c>
      <c r="F203" s="260">
        <v>6094.4666666666672</v>
      </c>
      <c r="G203" s="260">
        <v>6068.9333333333343</v>
      </c>
      <c r="H203" s="260">
        <v>6175.4333333333343</v>
      </c>
      <c r="I203" s="260">
        <v>6200.9666666666672</v>
      </c>
      <c r="J203" s="260">
        <v>6228.6833333333343</v>
      </c>
      <c r="K203" s="259">
        <v>6173.25</v>
      </c>
      <c r="L203" s="259">
        <v>6120</v>
      </c>
      <c r="M203" s="259">
        <v>2.8264200000000002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43.9</v>
      </c>
      <c r="D204" s="260">
        <v>44</v>
      </c>
      <c r="E204" s="260">
        <v>43.65</v>
      </c>
      <c r="F204" s="260">
        <v>43.4</v>
      </c>
      <c r="G204" s="260">
        <v>43.05</v>
      </c>
      <c r="H204" s="260">
        <v>44.25</v>
      </c>
      <c r="I204" s="260">
        <v>44.599999999999994</v>
      </c>
      <c r="J204" s="260">
        <v>44.85</v>
      </c>
      <c r="K204" s="259">
        <v>44.35</v>
      </c>
      <c r="L204" s="259">
        <v>43.75</v>
      </c>
      <c r="M204" s="259">
        <v>43.150739999999999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1709.7</v>
      </c>
      <c r="D205" s="260">
        <v>1709.8999999999999</v>
      </c>
      <c r="E205" s="260">
        <v>1682.3499999999997</v>
      </c>
      <c r="F205" s="260">
        <v>1654.9999999999998</v>
      </c>
      <c r="G205" s="260">
        <v>1627.4499999999996</v>
      </c>
      <c r="H205" s="260">
        <v>1737.2499999999998</v>
      </c>
      <c r="I205" s="260">
        <v>1764.8</v>
      </c>
      <c r="J205" s="260">
        <v>1792.1499999999999</v>
      </c>
      <c r="K205" s="259">
        <v>1737.45</v>
      </c>
      <c r="L205" s="259">
        <v>1682.55</v>
      </c>
      <c r="M205" s="259">
        <v>2.0809700000000002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857.95</v>
      </c>
      <c r="D206" s="260">
        <v>858.48333333333323</v>
      </c>
      <c r="E206" s="260">
        <v>851.96666666666647</v>
      </c>
      <c r="F206" s="260">
        <v>845.98333333333323</v>
      </c>
      <c r="G206" s="260">
        <v>839.46666666666647</v>
      </c>
      <c r="H206" s="260">
        <v>864.46666666666647</v>
      </c>
      <c r="I206" s="260">
        <v>870.98333333333312</v>
      </c>
      <c r="J206" s="260">
        <v>876.96666666666647</v>
      </c>
      <c r="K206" s="259">
        <v>865</v>
      </c>
      <c r="L206" s="259">
        <v>852.5</v>
      </c>
      <c r="M206" s="259">
        <v>10.3011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1089.5999999999999</v>
      </c>
      <c r="D207" s="260">
        <v>1099.8500000000001</v>
      </c>
      <c r="E207" s="260">
        <v>1074.8000000000002</v>
      </c>
      <c r="F207" s="260">
        <v>1060</v>
      </c>
      <c r="G207" s="260">
        <v>1034.95</v>
      </c>
      <c r="H207" s="260">
        <v>1114.6500000000003</v>
      </c>
      <c r="I207" s="260">
        <v>1139.7</v>
      </c>
      <c r="J207" s="260">
        <v>1154.5000000000005</v>
      </c>
      <c r="K207" s="259">
        <v>1124.9000000000001</v>
      </c>
      <c r="L207" s="259">
        <v>1085.05</v>
      </c>
      <c r="M207" s="259">
        <v>13.302009999999999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297.05</v>
      </c>
      <c r="D208" s="260">
        <v>293.83333333333331</v>
      </c>
      <c r="E208" s="260">
        <v>289.71666666666664</v>
      </c>
      <c r="F208" s="260">
        <v>282.38333333333333</v>
      </c>
      <c r="G208" s="260">
        <v>278.26666666666665</v>
      </c>
      <c r="H208" s="260">
        <v>301.16666666666663</v>
      </c>
      <c r="I208" s="260">
        <v>305.2833333333333</v>
      </c>
      <c r="J208" s="260">
        <v>312.61666666666662</v>
      </c>
      <c r="K208" s="259">
        <v>297.95</v>
      </c>
      <c r="L208" s="259">
        <v>286.5</v>
      </c>
      <c r="M208" s="259">
        <v>114.3914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8.85</v>
      </c>
      <c r="D209" s="260">
        <v>8.9</v>
      </c>
      <c r="E209" s="260">
        <v>8.75</v>
      </c>
      <c r="F209" s="260">
        <v>8.65</v>
      </c>
      <c r="G209" s="260">
        <v>8.5</v>
      </c>
      <c r="H209" s="260">
        <v>9</v>
      </c>
      <c r="I209" s="260">
        <v>9.1500000000000021</v>
      </c>
      <c r="J209" s="260">
        <v>9.25</v>
      </c>
      <c r="K209" s="259">
        <v>9.0500000000000007</v>
      </c>
      <c r="L209" s="259">
        <v>8.8000000000000007</v>
      </c>
      <c r="M209" s="259">
        <v>792.55978000000005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899.9</v>
      </c>
      <c r="D210" s="260">
        <v>897.69999999999993</v>
      </c>
      <c r="E210" s="260">
        <v>890.19999999999982</v>
      </c>
      <c r="F210" s="260">
        <v>880.49999999999989</v>
      </c>
      <c r="G210" s="260">
        <v>872.99999999999977</v>
      </c>
      <c r="H210" s="260">
        <v>907.39999999999986</v>
      </c>
      <c r="I210" s="260">
        <v>914.90000000000009</v>
      </c>
      <c r="J210" s="260">
        <v>924.59999999999991</v>
      </c>
      <c r="K210" s="259">
        <v>905.2</v>
      </c>
      <c r="L210" s="259">
        <v>888</v>
      </c>
      <c r="M210" s="259">
        <v>6.6475299999999997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1647.35</v>
      </c>
      <c r="D211" s="260">
        <v>1639.7333333333333</v>
      </c>
      <c r="E211" s="260">
        <v>1626.4666666666667</v>
      </c>
      <c r="F211" s="260">
        <v>1605.5833333333333</v>
      </c>
      <c r="G211" s="260">
        <v>1592.3166666666666</v>
      </c>
      <c r="H211" s="260">
        <v>1660.6166666666668</v>
      </c>
      <c r="I211" s="260">
        <v>1673.8833333333337</v>
      </c>
      <c r="J211" s="260">
        <v>1694.7666666666669</v>
      </c>
      <c r="K211" s="259">
        <v>1653</v>
      </c>
      <c r="L211" s="259">
        <v>1618.85</v>
      </c>
      <c r="M211" s="259">
        <v>1.1889700000000001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411.3</v>
      </c>
      <c r="D212" s="260">
        <v>408.18333333333334</v>
      </c>
      <c r="E212" s="260">
        <v>402.86666666666667</v>
      </c>
      <c r="F212" s="260">
        <v>394.43333333333334</v>
      </c>
      <c r="G212" s="260">
        <v>389.11666666666667</v>
      </c>
      <c r="H212" s="260">
        <v>416.61666666666667</v>
      </c>
      <c r="I212" s="260">
        <v>421.93333333333339</v>
      </c>
      <c r="J212" s="260">
        <v>430.36666666666667</v>
      </c>
      <c r="K212" s="259">
        <v>413.5</v>
      </c>
      <c r="L212" s="259">
        <v>399.75</v>
      </c>
      <c r="M212" s="259">
        <v>93.574629999999999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16.45</v>
      </c>
      <c r="D213" s="260">
        <v>16.400000000000002</v>
      </c>
      <c r="E213" s="260">
        <v>16.250000000000004</v>
      </c>
      <c r="F213" s="260">
        <v>16.05</v>
      </c>
      <c r="G213" s="260">
        <v>15.900000000000002</v>
      </c>
      <c r="H213" s="260">
        <v>16.600000000000005</v>
      </c>
      <c r="I213" s="260">
        <v>16.750000000000004</v>
      </c>
      <c r="J213" s="260">
        <v>16.950000000000006</v>
      </c>
      <c r="K213" s="259">
        <v>16.55</v>
      </c>
      <c r="L213" s="259">
        <v>16.2</v>
      </c>
      <c r="M213" s="259">
        <v>512.41998000000001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278.60000000000002</v>
      </c>
      <c r="D214" s="260">
        <v>279.43333333333334</v>
      </c>
      <c r="E214" s="260">
        <v>275.36666666666667</v>
      </c>
      <c r="F214" s="260">
        <v>272.13333333333333</v>
      </c>
      <c r="G214" s="260">
        <v>268.06666666666666</v>
      </c>
      <c r="H214" s="260">
        <v>282.66666666666669</v>
      </c>
      <c r="I214" s="260">
        <v>286.73333333333341</v>
      </c>
      <c r="J214" s="260">
        <v>289.9666666666667</v>
      </c>
      <c r="K214" s="259">
        <v>283.5</v>
      </c>
      <c r="L214" s="259">
        <v>276.2</v>
      </c>
      <c r="M214" s="259">
        <v>103.02781</v>
      </c>
      <c r="N214" s="1"/>
      <c r="O214" s="1"/>
    </row>
    <row r="215" spans="1:15" ht="12.75" customHeight="1">
      <c r="A215" s="227">
        <v>206</v>
      </c>
      <c r="B215" s="269" t="s">
        <v>832</v>
      </c>
      <c r="C215" s="259">
        <v>68.7</v>
      </c>
      <c r="D215" s="260">
        <v>68.63333333333334</v>
      </c>
      <c r="E215" s="260">
        <v>67.566666666666677</v>
      </c>
      <c r="F215" s="260">
        <v>66.433333333333337</v>
      </c>
      <c r="G215" s="260">
        <v>65.366666666666674</v>
      </c>
      <c r="H215" s="260">
        <v>69.76666666666668</v>
      </c>
      <c r="I215" s="260">
        <v>70.833333333333343</v>
      </c>
      <c r="J215" s="260">
        <v>71.966666666666683</v>
      </c>
      <c r="K215" s="259">
        <v>69.7</v>
      </c>
      <c r="L215" s="259">
        <v>67.5</v>
      </c>
      <c r="M215" s="259">
        <v>871.58480999999995</v>
      </c>
      <c r="N215" s="1"/>
      <c r="O215" s="1"/>
    </row>
    <row r="216" spans="1:15" ht="12.75" customHeight="1">
      <c r="A216" s="227">
        <v>207</v>
      </c>
      <c r="B216" s="269" t="s">
        <v>823</v>
      </c>
      <c r="C216" s="259">
        <v>425.2</v>
      </c>
      <c r="D216" s="260">
        <v>422.89999999999992</v>
      </c>
      <c r="E216" s="260">
        <v>418.89999999999986</v>
      </c>
      <c r="F216" s="260">
        <v>412.59999999999997</v>
      </c>
      <c r="G216" s="260">
        <v>408.59999999999991</v>
      </c>
      <c r="H216" s="260">
        <v>429.19999999999982</v>
      </c>
      <c r="I216" s="260">
        <v>433.19999999999993</v>
      </c>
      <c r="J216" s="260">
        <v>439.49999999999977</v>
      </c>
      <c r="K216" s="259">
        <v>426.9</v>
      </c>
      <c r="L216" s="259">
        <v>416.6</v>
      </c>
      <c r="M216" s="259">
        <v>13.791600000000001</v>
      </c>
      <c r="N216" s="1"/>
      <c r="O216" s="1"/>
    </row>
    <row r="217" spans="1:15" ht="12.75" customHeight="1">
      <c r="A217" s="349"/>
      <c r="B217" s="350"/>
      <c r="C217" s="351"/>
      <c r="D217" s="351"/>
      <c r="E217" s="351"/>
      <c r="F217" s="351"/>
      <c r="G217" s="351"/>
      <c r="H217" s="351"/>
      <c r="I217" s="351"/>
      <c r="J217" s="351"/>
      <c r="K217" s="351"/>
      <c r="L217" s="351"/>
      <c r="M217" s="35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321" sqref="B321:M3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3"/>
      <c r="B1" s="41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44845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6" t="s">
        <v>16</v>
      </c>
      <c r="B9" s="408" t="s">
        <v>18</v>
      </c>
      <c r="C9" s="412" t="s">
        <v>20</v>
      </c>
      <c r="D9" s="412" t="s">
        <v>21</v>
      </c>
      <c r="E9" s="403" t="s">
        <v>22</v>
      </c>
      <c r="F9" s="404"/>
      <c r="G9" s="405"/>
      <c r="H9" s="403" t="s">
        <v>23</v>
      </c>
      <c r="I9" s="404"/>
      <c r="J9" s="405"/>
      <c r="K9" s="23"/>
      <c r="L9" s="24"/>
      <c r="M9" s="50"/>
      <c r="N9" s="1"/>
      <c r="O9" s="1"/>
    </row>
    <row r="10" spans="1:15" ht="42.75" customHeight="1">
      <c r="A10" s="410"/>
      <c r="B10" s="411"/>
      <c r="C10" s="411"/>
      <c r="D10" s="41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24517.65</v>
      </c>
      <c r="D11" s="260">
        <v>24422.850000000002</v>
      </c>
      <c r="E11" s="260">
        <v>24249.750000000004</v>
      </c>
      <c r="F11" s="260">
        <v>23981.850000000002</v>
      </c>
      <c r="G11" s="260">
        <v>23808.750000000004</v>
      </c>
      <c r="H11" s="260">
        <v>24690.750000000004</v>
      </c>
      <c r="I11" s="260">
        <v>24863.850000000002</v>
      </c>
      <c r="J11" s="260">
        <v>25131.750000000004</v>
      </c>
      <c r="K11" s="259">
        <v>24595.95</v>
      </c>
      <c r="L11" s="259">
        <v>24154.95</v>
      </c>
      <c r="M11" s="259">
        <v>2.0480000000000002E-2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3230.55</v>
      </c>
      <c r="D12" s="260">
        <v>3240.5166666666664</v>
      </c>
      <c r="E12" s="260">
        <v>3199.083333333333</v>
      </c>
      <c r="F12" s="260">
        <v>3167.6166666666668</v>
      </c>
      <c r="G12" s="260">
        <v>3126.1833333333334</v>
      </c>
      <c r="H12" s="260">
        <v>3271.9833333333327</v>
      </c>
      <c r="I12" s="260">
        <v>3313.4166666666661</v>
      </c>
      <c r="J12" s="260">
        <v>3344.8833333333323</v>
      </c>
      <c r="K12" s="259">
        <v>3281.95</v>
      </c>
      <c r="L12" s="259">
        <v>3209.05</v>
      </c>
      <c r="M12" s="259">
        <v>2.0468899999999999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2369.25</v>
      </c>
      <c r="D13" s="260">
        <v>2373.0499999999997</v>
      </c>
      <c r="E13" s="260">
        <v>2346.1999999999994</v>
      </c>
      <c r="F13" s="260">
        <v>2323.1499999999996</v>
      </c>
      <c r="G13" s="260">
        <v>2296.2999999999993</v>
      </c>
      <c r="H13" s="260">
        <v>2396.0999999999995</v>
      </c>
      <c r="I13" s="260">
        <v>2422.9499999999998</v>
      </c>
      <c r="J13" s="260">
        <v>2445.9999999999995</v>
      </c>
      <c r="K13" s="259">
        <v>2399.9</v>
      </c>
      <c r="L13" s="259">
        <v>2350</v>
      </c>
      <c r="M13" s="259">
        <v>3.8366600000000002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2542.5</v>
      </c>
      <c r="D14" s="260">
        <v>2529.1833333333334</v>
      </c>
      <c r="E14" s="260">
        <v>2503.3666666666668</v>
      </c>
      <c r="F14" s="260">
        <v>2464.2333333333336</v>
      </c>
      <c r="G14" s="260">
        <v>2438.416666666667</v>
      </c>
      <c r="H14" s="260">
        <v>2568.3166666666666</v>
      </c>
      <c r="I14" s="260">
        <v>2594.1333333333332</v>
      </c>
      <c r="J14" s="260">
        <v>2633.2666666666664</v>
      </c>
      <c r="K14" s="259">
        <v>2555</v>
      </c>
      <c r="L14" s="259">
        <v>2490.0500000000002</v>
      </c>
      <c r="M14" s="259">
        <v>0.83689999999999998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1125.95</v>
      </c>
      <c r="D15" s="260">
        <v>1128.1666666666667</v>
      </c>
      <c r="E15" s="260">
        <v>1116.8333333333335</v>
      </c>
      <c r="F15" s="260">
        <v>1107.7166666666667</v>
      </c>
      <c r="G15" s="260">
        <v>1096.3833333333334</v>
      </c>
      <c r="H15" s="260">
        <v>1137.2833333333335</v>
      </c>
      <c r="I15" s="260">
        <v>1148.616666666667</v>
      </c>
      <c r="J15" s="260">
        <v>1157.7333333333336</v>
      </c>
      <c r="K15" s="259">
        <v>1139.5</v>
      </c>
      <c r="L15" s="259">
        <v>1119.05</v>
      </c>
      <c r="M15" s="259">
        <v>4.7872300000000001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587.35</v>
      </c>
      <c r="D16" s="260">
        <v>585.9666666666667</v>
      </c>
      <c r="E16" s="260">
        <v>579.78333333333342</v>
      </c>
      <c r="F16" s="260">
        <v>572.2166666666667</v>
      </c>
      <c r="G16" s="260">
        <v>566.03333333333342</v>
      </c>
      <c r="H16" s="260">
        <v>593.53333333333342</v>
      </c>
      <c r="I16" s="260">
        <v>599.71666666666681</v>
      </c>
      <c r="J16" s="260">
        <v>607.28333333333342</v>
      </c>
      <c r="K16" s="259">
        <v>592.15</v>
      </c>
      <c r="L16" s="259">
        <v>578.4</v>
      </c>
      <c r="M16" s="259">
        <v>11.420780000000001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481.8</v>
      </c>
      <c r="D17" s="260">
        <v>485.59999999999997</v>
      </c>
      <c r="E17" s="260">
        <v>476.19999999999993</v>
      </c>
      <c r="F17" s="260">
        <v>470.59999999999997</v>
      </c>
      <c r="G17" s="260">
        <v>461.19999999999993</v>
      </c>
      <c r="H17" s="260">
        <v>491.19999999999993</v>
      </c>
      <c r="I17" s="260">
        <v>500.59999999999991</v>
      </c>
      <c r="J17" s="260">
        <v>506.19999999999993</v>
      </c>
      <c r="K17" s="259">
        <v>495</v>
      </c>
      <c r="L17" s="259">
        <v>480</v>
      </c>
      <c r="M17" s="259">
        <v>0.77671999999999997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2091.5500000000002</v>
      </c>
      <c r="D18" s="260">
        <v>2079.0833333333335</v>
      </c>
      <c r="E18" s="260">
        <v>2045.166666666667</v>
      </c>
      <c r="F18" s="260">
        <v>1998.7833333333335</v>
      </c>
      <c r="G18" s="260">
        <v>1964.866666666667</v>
      </c>
      <c r="H18" s="260">
        <v>2125.4666666666672</v>
      </c>
      <c r="I18" s="260">
        <v>2159.3833333333341</v>
      </c>
      <c r="J18" s="260">
        <v>2205.7666666666669</v>
      </c>
      <c r="K18" s="259">
        <v>2113</v>
      </c>
      <c r="L18" s="259">
        <v>2032.7</v>
      </c>
      <c r="M18" s="259">
        <v>1.6417900000000001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18821</v>
      </c>
      <c r="D19" s="260">
        <v>18907.8</v>
      </c>
      <c r="E19" s="260">
        <v>18643.199999999997</v>
      </c>
      <c r="F19" s="260">
        <v>18465.399999999998</v>
      </c>
      <c r="G19" s="260">
        <v>18200.799999999996</v>
      </c>
      <c r="H19" s="260">
        <v>19085.599999999999</v>
      </c>
      <c r="I19" s="260">
        <v>19350.199999999997</v>
      </c>
      <c r="J19" s="260">
        <v>19528</v>
      </c>
      <c r="K19" s="259">
        <v>19172.400000000001</v>
      </c>
      <c r="L19" s="259">
        <v>18730</v>
      </c>
      <c r="M19" s="259">
        <v>0.11938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3246.25</v>
      </c>
      <c r="D20" s="260">
        <v>3246.4500000000003</v>
      </c>
      <c r="E20" s="260">
        <v>3214.1500000000005</v>
      </c>
      <c r="F20" s="260">
        <v>3182.05</v>
      </c>
      <c r="G20" s="260">
        <v>3149.7500000000005</v>
      </c>
      <c r="H20" s="260">
        <v>3278.5500000000006</v>
      </c>
      <c r="I20" s="260">
        <v>3310.8500000000008</v>
      </c>
      <c r="J20" s="260">
        <v>3342.9500000000007</v>
      </c>
      <c r="K20" s="259">
        <v>3278.75</v>
      </c>
      <c r="L20" s="259">
        <v>3214.35</v>
      </c>
      <c r="M20" s="259">
        <v>15.907920000000001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2155.9</v>
      </c>
      <c r="D21" s="260">
        <v>2034.6666666666667</v>
      </c>
      <c r="E21" s="260">
        <v>1884.5833333333335</v>
      </c>
      <c r="F21" s="260">
        <v>1613.2666666666667</v>
      </c>
      <c r="G21" s="260">
        <v>1463.1833333333334</v>
      </c>
      <c r="H21" s="260">
        <v>2305.9833333333336</v>
      </c>
      <c r="I21" s="260">
        <v>2456.0666666666671</v>
      </c>
      <c r="J21" s="260">
        <v>2727.3833333333337</v>
      </c>
      <c r="K21" s="259">
        <v>2184.75</v>
      </c>
      <c r="L21" s="259">
        <v>1763.35</v>
      </c>
      <c r="M21" s="259">
        <v>9.0548000000000002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808.1</v>
      </c>
      <c r="D22" s="260">
        <v>807.01666666666677</v>
      </c>
      <c r="E22" s="260">
        <v>800.08333333333348</v>
      </c>
      <c r="F22" s="260">
        <v>792.06666666666672</v>
      </c>
      <c r="G22" s="260">
        <v>785.13333333333344</v>
      </c>
      <c r="H22" s="260">
        <v>815.03333333333353</v>
      </c>
      <c r="I22" s="260">
        <v>821.9666666666667</v>
      </c>
      <c r="J22" s="260">
        <v>829.98333333333358</v>
      </c>
      <c r="K22" s="259">
        <v>813.95</v>
      </c>
      <c r="L22" s="259">
        <v>799</v>
      </c>
      <c r="M22" s="259">
        <v>46.4236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3161</v>
      </c>
      <c r="D23" s="260">
        <v>3156.6666666666665</v>
      </c>
      <c r="E23" s="260">
        <v>3124.333333333333</v>
      </c>
      <c r="F23" s="260">
        <v>3087.6666666666665</v>
      </c>
      <c r="G23" s="260">
        <v>3055.333333333333</v>
      </c>
      <c r="H23" s="260">
        <v>3193.333333333333</v>
      </c>
      <c r="I23" s="260">
        <v>3225.6666666666661</v>
      </c>
      <c r="J23" s="260">
        <v>3262.333333333333</v>
      </c>
      <c r="K23" s="259">
        <v>3189</v>
      </c>
      <c r="L23" s="259">
        <v>3120</v>
      </c>
      <c r="M23" s="259">
        <v>2.7569900000000001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3191.45</v>
      </c>
      <c r="D24" s="260">
        <v>3207.15</v>
      </c>
      <c r="E24" s="260">
        <v>3164.3</v>
      </c>
      <c r="F24" s="260">
        <v>3137.15</v>
      </c>
      <c r="G24" s="260">
        <v>3094.3</v>
      </c>
      <c r="H24" s="260">
        <v>3234.3</v>
      </c>
      <c r="I24" s="260">
        <v>3277.1499999999996</v>
      </c>
      <c r="J24" s="260">
        <v>3304.3</v>
      </c>
      <c r="K24" s="259">
        <v>3250</v>
      </c>
      <c r="L24" s="259">
        <v>3180</v>
      </c>
      <c r="M24" s="259">
        <v>2.6275300000000001</v>
      </c>
      <c r="N24" s="1"/>
      <c r="O24" s="1"/>
    </row>
    <row r="25" spans="1:15" ht="12.75" customHeight="1">
      <c r="A25" s="30">
        <v>15</v>
      </c>
      <c r="B25" s="269" t="s">
        <v>241</v>
      </c>
      <c r="C25" s="259">
        <v>114.65</v>
      </c>
      <c r="D25" s="260">
        <v>114.38333333333333</v>
      </c>
      <c r="E25" s="260">
        <v>113.46666666666665</v>
      </c>
      <c r="F25" s="260">
        <v>112.28333333333333</v>
      </c>
      <c r="G25" s="260">
        <v>111.36666666666666</v>
      </c>
      <c r="H25" s="260">
        <v>115.56666666666665</v>
      </c>
      <c r="I25" s="260">
        <v>116.48333333333333</v>
      </c>
      <c r="J25" s="260">
        <v>117.66666666666664</v>
      </c>
      <c r="K25" s="259">
        <v>115.3</v>
      </c>
      <c r="L25" s="259">
        <v>113.2</v>
      </c>
      <c r="M25" s="259">
        <v>17.28482</v>
      </c>
      <c r="N25" s="1"/>
      <c r="O25" s="1"/>
    </row>
    <row r="26" spans="1:15" ht="12.75" customHeight="1">
      <c r="A26" s="30">
        <v>16</v>
      </c>
      <c r="B26" s="269" t="s">
        <v>41</v>
      </c>
      <c r="C26" s="259">
        <v>338.75</v>
      </c>
      <c r="D26" s="260">
        <v>338.65000000000003</v>
      </c>
      <c r="E26" s="260">
        <v>334.10000000000008</v>
      </c>
      <c r="F26" s="260">
        <v>329.45000000000005</v>
      </c>
      <c r="G26" s="260">
        <v>324.90000000000009</v>
      </c>
      <c r="H26" s="260">
        <v>343.30000000000007</v>
      </c>
      <c r="I26" s="260">
        <v>347.85</v>
      </c>
      <c r="J26" s="260">
        <v>352.50000000000006</v>
      </c>
      <c r="K26" s="259">
        <v>343.2</v>
      </c>
      <c r="L26" s="259">
        <v>334</v>
      </c>
      <c r="M26" s="259">
        <v>16.338059999999999</v>
      </c>
      <c r="N26" s="1"/>
      <c r="O26" s="1"/>
    </row>
    <row r="27" spans="1:15" ht="12.75" customHeight="1">
      <c r="A27" s="30">
        <v>17</v>
      </c>
      <c r="B27" s="269" t="s">
        <v>833</v>
      </c>
      <c r="C27" s="259">
        <v>445.55</v>
      </c>
      <c r="D27" s="260">
        <v>446.13333333333338</v>
      </c>
      <c r="E27" s="260">
        <v>443.26666666666677</v>
      </c>
      <c r="F27" s="260">
        <v>440.98333333333341</v>
      </c>
      <c r="G27" s="260">
        <v>438.11666666666679</v>
      </c>
      <c r="H27" s="260">
        <v>448.41666666666674</v>
      </c>
      <c r="I27" s="260">
        <v>451.28333333333342</v>
      </c>
      <c r="J27" s="260">
        <v>453.56666666666672</v>
      </c>
      <c r="K27" s="259">
        <v>449</v>
      </c>
      <c r="L27" s="259">
        <v>443.85</v>
      </c>
      <c r="M27" s="259">
        <v>0.17416000000000001</v>
      </c>
      <c r="N27" s="1"/>
      <c r="O27" s="1"/>
    </row>
    <row r="28" spans="1:15" ht="12.75" customHeight="1">
      <c r="A28" s="30">
        <v>18</v>
      </c>
      <c r="B28" s="269" t="s">
        <v>294</v>
      </c>
      <c r="C28" s="259">
        <v>276.39999999999998</v>
      </c>
      <c r="D28" s="260">
        <v>277.08333333333331</v>
      </c>
      <c r="E28" s="260">
        <v>273.81666666666661</v>
      </c>
      <c r="F28" s="260">
        <v>271.23333333333329</v>
      </c>
      <c r="G28" s="260">
        <v>267.96666666666658</v>
      </c>
      <c r="H28" s="260">
        <v>279.66666666666663</v>
      </c>
      <c r="I28" s="260">
        <v>282.93333333333339</v>
      </c>
      <c r="J28" s="260">
        <v>285.51666666666665</v>
      </c>
      <c r="K28" s="259">
        <v>280.35000000000002</v>
      </c>
      <c r="L28" s="259">
        <v>274.5</v>
      </c>
      <c r="M28" s="259">
        <v>0.38935999999999998</v>
      </c>
      <c r="N28" s="1"/>
      <c r="O28" s="1"/>
    </row>
    <row r="29" spans="1:15" ht="12.75" customHeight="1">
      <c r="A29" s="30">
        <v>19</v>
      </c>
      <c r="B29" s="269" t="s">
        <v>295</v>
      </c>
      <c r="C29" s="259">
        <v>288.8</v>
      </c>
      <c r="D29" s="260">
        <v>285.91666666666669</v>
      </c>
      <c r="E29" s="260">
        <v>278.93333333333339</v>
      </c>
      <c r="F29" s="260">
        <v>269.06666666666672</v>
      </c>
      <c r="G29" s="260">
        <v>262.08333333333343</v>
      </c>
      <c r="H29" s="260">
        <v>295.78333333333336</v>
      </c>
      <c r="I29" s="260">
        <v>302.76666666666659</v>
      </c>
      <c r="J29" s="260">
        <v>312.63333333333333</v>
      </c>
      <c r="K29" s="259">
        <v>292.89999999999998</v>
      </c>
      <c r="L29" s="259">
        <v>276.05</v>
      </c>
      <c r="M29" s="259">
        <v>11.8216</v>
      </c>
      <c r="N29" s="1"/>
      <c r="O29" s="1"/>
    </row>
    <row r="30" spans="1:15" ht="12.75" customHeight="1">
      <c r="A30" s="30">
        <v>20</v>
      </c>
      <c r="B30" s="269" t="s">
        <v>296</v>
      </c>
      <c r="C30" s="259">
        <v>1239.3</v>
      </c>
      <c r="D30" s="260">
        <v>1244.6000000000001</v>
      </c>
      <c r="E30" s="260">
        <v>1229.7000000000003</v>
      </c>
      <c r="F30" s="260">
        <v>1220.1000000000001</v>
      </c>
      <c r="G30" s="260">
        <v>1205.2000000000003</v>
      </c>
      <c r="H30" s="260">
        <v>1254.2000000000003</v>
      </c>
      <c r="I30" s="260">
        <v>1269.1000000000004</v>
      </c>
      <c r="J30" s="260">
        <v>1278.7000000000003</v>
      </c>
      <c r="K30" s="259">
        <v>1259.5</v>
      </c>
      <c r="L30" s="259">
        <v>1235</v>
      </c>
      <c r="M30" s="259">
        <v>1.0041</v>
      </c>
      <c r="N30" s="1"/>
      <c r="O30" s="1"/>
    </row>
    <row r="31" spans="1:15" ht="12.75" customHeight="1">
      <c r="A31" s="30">
        <v>21</v>
      </c>
      <c r="B31" s="269" t="s">
        <v>242</v>
      </c>
      <c r="C31" s="259">
        <v>1268.8</v>
      </c>
      <c r="D31" s="260">
        <v>1262.4666666666667</v>
      </c>
      <c r="E31" s="260">
        <v>1245.9333333333334</v>
      </c>
      <c r="F31" s="260">
        <v>1223.0666666666666</v>
      </c>
      <c r="G31" s="260">
        <v>1206.5333333333333</v>
      </c>
      <c r="H31" s="260">
        <v>1285.3333333333335</v>
      </c>
      <c r="I31" s="260">
        <v>1301.8666666666668</v>
      </c>
      <c r="J31" s="260">
        <v>1324.7333333333336</v>
      </c>
      <c r="K31" s="259">
        <v>1279</v>
      </c>
      <c r="L31" s="259">
        <v>1239.5999999999999</v>
      </c>
      <c r="M31" s="259">
        <v>0.441</v>
      </c>
      <c r="N31" s="1"/>
      <c r="O31" s="1"/>
    </row>
    <row r="32" spans="1:15" ht="12.75" customHeight="1">
      <c r="A32" s="30">
        <v>22</v>
      </c>
      <c r="B32" s="269" t="s">
        <v>52</v>
      </c>
      <c r="C32" s="259">
        <v>611.25</v>
      </c>
      <c r="D32" s="260">
        <v>611.2166666666667</v>
      </c>
      <c r="E32" s="260">
        <v>605.13333333333344</v>
      </c>
      <c r="F32" s="260">
        <v>599.01666666666677</v>
      </c>
      <c r="G32" s="260">
        <v>592.93333333333351</v>
      </c>
      <c r="H32" s="260">
        <v>617.33333333333337</v>
      </c>
      <c r="I32" s="260">
        <v>623.41666666666663</v>
      </c>
      <c r="J32" s="260">
        <v>629.5333333333333</v>
      </c>
      <c r="K32" s="259">
        <v>617.29999999999995</v>
      </c>
      <c r="L32" s="259">
        <v>605.1</v>
      </c>
      <c r="M32" s="259">
        <v>0.62380999999999998</v>
      </c>
      <c r="N32" s="1"/>
      <c r="O32" s="1"/>
    </row>
    <row r="33" spans="1:15" ht="12.75" customHeight="1">
      <c r="A33" s="30">
        <v>23</v>
      </c>
      <c r="B33" s="269" t="s">
        <v>48</v>
      </c>
      <c r="C33" s="259">
        <v>3174.65</v>
      </c>
      <c r="D33" s="260">
        <v>3163.2166666666667</v>
      </c>
      <c r="E33" s="260">
        <v>3140.5833333333335</v>
      </c>
      <c r="F33" s="260">
        <v>3106.5166666666669</v>
      </c>
      <c r="G33" s="260">
        <v>3083.8833333333337</v>
      </c>
      <c r="H33" s="260">
        <v>3197.2833333333333</v>
      </c>
      <c r="I33" s="260">
        <v>3219.9166666666665</v>
      </c>
      <c r="J33" s="260">
        <v>3253.9833333333331</v>
      </c>
      <c r="K33" s="259">
        <v>3185.85</v>
      </c>
      <c r="L33" s="259">
        <v>3129.15</v>
      </c>
      <c r="M33" s="259">
        <v>0.44062000000000001</v>
      </c>
      <c r="N33" s="1"/>
      <c r="O33" s="1"/>
    </row>
    <row r="34" spans="1:15" ht="12.75" customHeight="1">
      <c r="A34" s="30">
        <v>24</v>
      </c>
      <c r="B34" s="269" t="s">
        <v>297</v>
      </c>
      <c r="C34" s="259">
        <v>2884.75</v>
      </c>
      <c r="D34" s="260">
        <v>2892.3666666666668</v>
      </c>
      <c r="E34" s="260">
        <v>2869.7833333333338</v>
      </c>
      <c r="F34" s="260">
        <v>2854.8166666666671</v>
      </c>
      <c r="G34" s="260">
        <v>2832.233333333334</v>
      </c>
      <c r="H34" s="260">
        <v>2907.3333333333335</v>
      </c>
      <c r="I34" s="260">
        <v>2929.9166666666665</v>
      </c>
      <c r="J34" s="260">
        <v>2944.8833333333332</v>
      </c>
      <c r="K34" s="259">
        <v>2914.95</v>
      </c>
      <c r="L34" s="259">
        <v>2877.4</v>
      </c>
      <c r="M34" s="259">
        <v>0.16850999999999999</v>
      </c>
      <c r="N34" s="1"/>
      <c r="O34" s="1"/>
    </row>
    <row r="35" spans="1:15" ht="12.75" customHeight="1">
      <c r="A35" s="30">
        <v>25</v>
      </c>
      <c r="B35" s="269" t="s">
        <v>747</v>
      </c>
      <c r="C35" s="259">
        <v>403.85</v>
      </c>
      <c r="D35" s="260">
        <v>405.68333333333334</v>
      </c>
      <c r="E35" s="260">
        <v>400.36666666666667</v>
      </c>
      <c r="F35" s="260">
        <v>396.88333333333333</v>
      </c>
      <c r="G35" s="260">
        <v>391.56666666666666</v>
      </c>
      <c r="H35" s="260">
        <v>409.16666666666669</v>
      </c>
      <c r="I35" s="260">
        <v>414.48333333333341</v>
      </c>
      <c r="J35" s="260">
        <v>417.9666666666667</v>
      </c>
      <c r="K35" s="259">
        <v>411</v>
      </c>
      <c r="L35" s="259">
        <v>402.2</v>
      </c>
      <c r="M35" s="259">
        <v>4.5002599999999999</v>
      </c>
      <c r="N35" s="1"/>
      <c r="O35" s="1"/>
    </row>
    <row r="36" spans="1:15" ht="12.75" customHeight="1">
      <c r="A36" s="30">
        <v>26</v>
      </c>
      <c r="B36" s="269" t="s">
        <v>862</v>
      </c>
      <c r="C36" s="259">
        <v>17.95</v>
      </c>
      <c r="D36" s="260">
        <v>18</v>
      </c>
      <c r="E36" s="260">
        <v>17.8</v>
      </c>
      <c r="F36" s="260">
        <v>17.650000000000002</v>
      </c>
      <c r="G36" s="260">
        <v>17.450000000000003</v>
      </c>
      <c r="H36" s="260">
        <v>18.149999999999999</v>
      </c>
      <c r="I36" s="260">
        <v>18.350000000000001</v>
      </c>
      <c r="J36" s="260">
        <v>18.499999999999996</v>
      </c>
      <c r="K36" s="259">
        <v>18.2</v>
      </c>
      <c r="L36" s="259">
        <v>17.850000000000001</v>
      </c>
      <c r="M36" s="259">
        <v>14.19101</v>
      </c>
      <c r="N36" s="1"/>
      <c r="O36" s="1"/>
    </row>
    <row r="37" spans="1:15" ht="12.75" customHeight="1">
      <c r="A37" s="30">
        <v>27</v>
      </c>
      <c r="B37" s="269" t="s">
        <v>50</v>
      </c>
      <c r="C37" s="259">
        <v>495.9</v>
      </c>
      <c r="D37" s="260">
        <v>495.83333333333331</v>
      </c>
      <c r="E37" s="260">
        <v>492.66666666666663</v>
      </c>
      <c r="F37" s="260">
        <v>489.43333333333334</v>
      </c>
      <c r="G37" s="260">
        <v>486.26666666666665</v>
      </c>
      <c r="H37" s="260">
        <v>499.06666666666661</v>
      </c>
      <c r="I37" s="260">
        <v>502.23333333333323</v>
      </c>
      <c r="J37" s="260">
        <v>505.46666666666658</v>
      </c>
      <c r="K37" s="259">
        <v>499</v>
      </c>
      <c r="L37" s="259">
        <v>492.6</v>
      </c>
      <c r="M37" s="259">
        <v>2.3035800000000002</v>
      </c>
      <c r="N37" s="1"/>
      <c r="O37" s="1"/>
    </row>
    <row r="38" spans="1:15" ht="12.75" customHeight="1">
      <c r="A38" s="30">
        <v>28</v>
      </c>
      <c r="B38" s="269" t="s">
        <v>298</v>
      </c>
      <c r="C38" s="259">
        <v>2308.4499999999998</v>
      </c>
      <c r="D38" s="260">
        <v>2316.4333333333329</v>
      </c>
      <c r="E38" s="260">
        <v>2290.016666666666</v>
      </c>
      <c r="F38" s="260">
        <v>2271.583333333333</v>
      </c>
      <c r="G38" s="260">
        <v>2245.1666666666661</v>
      </c>
      <c r="H38" s="260">
        <v>2334.8666666666659</v>
      </c>
      <c r="I38" s="260">
        <v>2361.2833333333328</v>
      </c>
      <c r="J38" s="260">
        <v>2379.7166666666658</v>
      </c>
      <c r="K38" s="259">
        <v>2342.85</v>
      </c>
      <c r="L38" s="259">
        <v>2298</v>
      </c>
      <c r="M38" s="259">
        <v>1.5668299999999999</v>
      </c>
      <c r="N38" s="1"/>
      <c r="O38" s="1"/>
    </row>
    <row r="39" spans="1:15" ht="12.75" customHeight="1">
      <c r="A39" s="30">
        <v>29</v>
      </c>
      <c r="B39" s="269" t="s">
        <v>51</v>
      </c>
      <c r="C39" s="259">
        <v>522.65</v>
      </c>
      <c r="D39" s="260">
        <v>525.31666666666661</v>
      </c>
      <c r="E39" s="260">
        <v>512.68333333333317</v>
      </c>
      <c r="F39" s="260">
        <v>502.71666666666658</v>
      </c>
      <c r="G39" s="260">
        <v>490.08333333333314</v>
      </c>
      <c r="H39" s="260">
        <v>535.28333333333319</v>
      </c>
      <c r="I39" s="260">
        <v>547.91666666666663</v>
      </c>
      <c r="J39" s="260">
        <v>557.88333333333321</v>
      </c>
      <c r="K39" s="259">
        <v>537.95000000000005</v>
      </c>
      <c r="L39" s="259">
        <v>515.35</v>
      </c>
      <c r="M39" s="259">
        <v>128.06264999999999</v>
      </c>
      <c r="N39" s="1"/>
      <c r="O39" s="1"/>
    </row>
    <row r="40" spans="1:15" ht="12.75" customHeight="1">
      <c r="A40" s="30">
        <v>30</v>
      </c>
      <c r="B40" s="269" t="s">
        <v>812</v>
      </c>
      <c r="C40" s="259">
        <v>1610.7</v>
      </c>
      <c r="D40" s="260">
        <v>1574.9333333333334</v>
      </c>
      <c r="E40" s="260">
        <v>1530.9666666666667</v>
      </c>
      <c r="F40" s="260">
        <v>1451.2333333333333</v>
      </c>
      <c r="G40" s="260">
        <v>1407.2666666666667</v>
      </c>
      <c r="H40" s="260">
        <v>1654.6666666666667</v>
      </c>
      <c r="I40" s="260">
        <v>1698.6333333333334</v>
      </c>
      <c r="J40" s="260">
        <v>1778.3666666666668</v>
      </c>
      <c r="K40" s="259">
        <v>1618.9</v>
      </c>
      <c r="L40" s="259">
        <v>1495.2</v>
      </c>
      <c r="M40" s="259">
        <v>13.601710000000001</v>
      </c>
      <c r="N40" s="1"/>
      <c r="O40" s="1"/>
    </row>
    <row r="41" spans="1:15" ht="12.75" customHeight="1">
      <c r="A41" s="30">
        <v>31</v>
      </c>
      <c r="B41" s="269" t="s">
        <v>776</v>
      </c>
      <c r="C41" s="259">
        <v>727.4</v>
      </c>
      <c r="D41" s="260">
        <v>729.13333333333333</v>
      </c>
      <c r="E41" s="260">
        <v>723.36666666666667</v>
      </c>
      <c r="F41" s="260">
        <v>719.33333333333337</v>
      </c>
      <c r="G41" s="260">
        <v>713.56666666666672</v>
      </c>
      <c r="H41" s="260">
        <v>733.16666666666663</v>
      </c>
      <c r="I41" s="260">
        <v>738.93333333333328</v>
      </c>
      <c r="J41" s="260">
        <v>742.96666666666658</v>
      </c>
      <c r="K41" s="259">
        <v>734.9</v>
      </c>
      <c r="L41" s="259">
        <v>725.1</v>
      </c>
      <c r="M41" s="259">
        <v>0.30920999999999998</v>
      </c>
      <c r="N41" s="1"/>
      <c r="O41" s="1"/>
    </row>
    <row r="42" spans="1:15" ht="12.75" customHeight="1">
      <c r="A42" s="30">
        <v>32</v>
      </c>
      <c r="B42" s="269" t="s">
        <v>53</v>
      </c>
      <c r="C42" s="259">
        <v>4340.6000000000004</v>
      </c>
      <c r="D42" s="260">
        <v>4351.8666666666668</v>
      </c>
      <c r="E42" s="260">
        <v>4283.7333333333336</v>
      </c>
      <c r="F42" s="260">
        <v>4226.8666666666668</v>
      </c>
      <c r="G42" s="260">
        <v>4158.7333333333336</v>
      </c>
      <c r="H42" s="260">
        <v>4408.7333333333336</v>
      </c>
      <c r="I42" s="260">
        <v>4476.8666666666668</v>
      </c>
      <c r="J42" s="260">
        <v>4533.7333333333336</v>
      </c>
      <c r="K42" s="259">
        <v>4420</v>
      </c>
      <c r="L42" s="259">
        <v>4295</v>
      </c>
      <c r="M42" s="259">
        <v>2.0787800000000001</v>
      </c>
      <c r="N42" s="1"/>
      <c r="O42" s="1"/>
    </row>
    <row r="43" spans="1:15" ht="12.75" customHeight="1">
      <c r="A43" s="30">
        <v>33</v>
      </c>
      <c r="B43" s="269" t="s">
        <v>54</v>
      </c>
      <c r="C43" s="259">
        <v>270.45</v>
      </c>
      <c r="D43" s="260">
        <v>268.41666666666669</v>
      </c>
      <c r="E43" s="260">
        <v>265.53333333333336</v>
      </c>
      <c r="F43" s="260">
        <v>260.61666666666667</v>
      </c>
      <c r="G43" s="260">
        <v>257.73333333333335</v>
      </c>
      <c r="H43" s="260">
        <v>273.33333333333337</v>
      </c>
      <c r="I43" s="260">
        <v>276.2166666666667</v>
      </c>
      <c r="J43" s="260">
        <v>281.13333333333338</v>
      </c>
      <c r="K43" s="259">
        <v>271.3</v>
      </c>
      <c r="L43" s="259">
        <v>263.5</v>
      </c>
      <c r="M43" s="259">
        <v>17.221060000000001</v>
      </c>
      <c r="N43" s="1"/>
      <c r="O43" s="1"/>
    </row>
    <row r="44" spans="1:15" ht="12.75" customHeight="1">
      <c r="A44" s="30">
        <v>34</v>
      </c>
      <c r="B44" s="269" t="s">
        <v>834</v>
      </c>
      <c r="C44" s="259">
        <v>303.39999999999998</v>
      </c>
      <c r="D44" s="260">
        <v>303.2833333333333</v>
      </c>
      <c r="E44" s="260">
        <v>301.66666666666663</v>
      </c>
      <c r="F44" s="260">
        <v>299.93333333333334</v>
      </c>
      <c r="G44" s="260">
        <v>298.31666666666666</v>
      </c>
      <c r="H44" s="260">
        <v>305.01666666666659</v>
      </c>
      <c r="I44" s="260">
        <v>306.63333333333327</v>
      </c>
      <c r="J44" s="260">
        <v>308.36666666666656</v>
      </c>
      <c r="K44" s="259">
        <v>304.89999999999998</v>
      </c>
      <c r="L44" s="259">
        <v>301.55</v>
      </c>
      <c r="M44" s="259">
        <v>0.64934000000000003</v>
      </c>
      <c r="N44" s="1"/>
      <c r="O44" s="1"/>
    </row>
    <row r="45" spans="1:15" ht="12.75" customHeight="1">
      <c r="A45" s="30">
        <v>35</v>
      </c>
      <c r="B45" s="269" t="s">
        <v>299</v>
      </c>
      <c r="C45" s="259">
        <v>644.4</v>
      </c>
      <c r="D45" s="260">
        <v>645.4666666666667</v>
      </c>
      <c r="E45" s="260">
        <v>636.93333333333339</v>
      </c>
      <c r="F45" s="260">
        <v>629.4666666666667</v>
      </c>
      <c r="G45" s="260">
        <v>620.93333333333339</v>
      </c>
      <c r="H45" s="260">
        <v>652.93333333333339</v>
      </c>
      <c r="I45" s="260">
        <v>661.4666666666667</v>
      </c>
      <c r="J45" s="260">
        <v>668.93333333333339</v>
      </c>
      <c r="K45" s="259">
        <v>654</v>
      </c>
      <c r="L45" s="259">
        <v>638</v>
      </c>
      <c r="M45" s="259">
        <v>1.2771999999999999</v>
      </c>
      <c r="N45" s="1"/>
      <c r="O45" s="1"/>
    </row>
    <row r="46" spans="1:15" ht="12.75" customHeight="1">
      <c r="A46" s="30">
        <v>36</v>
      </c>
      <c r="B46" s="269" t="s">
        <v>55</v>
      </c>
      <c r="C46" s="259">
        <v>154.35</v>
      </c>
      <c r="D46" s="260">
        <v>154.93333333333331</v>
      </c>
      <c r="E46" s="260">
        <v>151.91666666666663</v>
      </c>
      <c r="F46" s="260">
        <v>149.48333333333332</v>
      </c>
      <c r="G46" s="260">
        <v>146.46666666666664</v>
      </c>
      <c r="H46" s="260">
        <v>157.36666666666662</v>
      </c>
      <c r="I46" s="260">
        <v>160.38333333333333</v>
      </c>
      <c r="J46" s="260">
        <v>162.81666666666661</v>
      </c>
      <c r="K46" s="259">
        <v>157.94999999999999</v>
      </c>
      <c r="L46" s="259">
        <v>152.5</v>
      </c>
      <c r="M46" s="259">
        <v>116.7051</v>
      </c>
      <c r="N46" s="1"/>
      <c r="O46" s="1"/>
    </row>
    <row r="47" spans="1:15" ht="12.75" customHeight="1">
      <c r="A47" s="30">
        <v>37</v>
      </c>
      <c r="B47" s="269" t="s">
        <v>57</v>
      </c>
      <c r="C47" s="259">
        <v>3277.95</v>
      </c>
      <c r="D47" s="260">
        <v>3279.0499999999997</v>
      </c>
      <c r="E47" s="260">
        <v>3259.0999999999995</v>
      </c>
      <c r="F47" s="260">
        <v>3240.2499999999995</v>
      </c>
      <c r="G47" s="260">
        <v>3220.2999999999993</v>
      </c>
      <c r="H47" s="260">
        <v>3297.8999999999996</v>
      </c>
      <c r="I47" s="260">
        <v>3317.8499999999995</v>
      </c>
      <c r="J47" s="260">
        <v>3336.7</v>
      </c>
      <c r="K47" s="259">
        <v>3299</v>
      </c>
      <c r="L47" s="259">
        <v>3260.2</v>
      </c>
      <c r="M47" s="259">
        <v>7.3437700000000001</v>
      </c>
      <c r="N47" s="1"/>
      <c r="O47" s="1"/>
    </row>
    <row r="48" spans="1:15" ht="12.75" customHeight="1">
      <c r="A48" s="30">
        <v>38</v>
      </c>
      <c r="B48" s="269" t="s">
        <v>300</v>
      </c>
      <c r="C48" s="259">
        <v>255.05</v>
      </c>
      <c r="D48" s="260">
        <v>253.13333333333333</v>
      </c>
      <c r="E48" s="260">
        <v>248.26666666666665</v>
      </c>
      <c r="F48" s="260">
        <v>241.48333333333332</v>
      </c>
      <c r="G48" s="260">
        <v>236.61666666666665</v>
      </c>
      <c r="H48" s="260">
        <v>259.91666666666663</v>
      </c>
      <c r="I48" s="260">
        <v>264.7833333333333</v>
      </c>
      <c r="J48" s="260">
        <v>271.56666666666666</v>
      </c>
      <c r="K48" s="259">
        <v>258</v>
      </c>
      <c r="L48" s="259">
        <v>246.35</v>
      </c>
      <c r="M48" s="259">
        <v>9.3792899999999992</v>
      </c>
      <c r="N48" s="1"/>
      <c r="O48" s="1"/>
    </row>
    <row r="49" spans="1:15" ht="12.75" customHeight="1">
      <c r="A49" s="30">
        <v>39</v>
      </c>
      <c r="B49" s="269" t="s">
        <v>301</v>
      </c>
      <c r="C49" s="259">
        <v>3105</v>
      </c>
      <c r="D49" s="260">
        <v>3107.7833333333333</v>
      </c>
      <c r="E49" s="260">
        <v>3085.2166666666667</v>
      </c>
      <c r="F49" s="260">
        <v>3065.4333333333334</v>
      </c>
      <c r="G49" s="260">
        <v>3042.8666666666668</v>
      </c>
      <c r="H49" s="260">
        <v>3127.5666666666666</v>
      </c>
      <c r="I49" s="260">
        <v>3150.1333333333332</v>
      </c>
      <c r="J49" s="260">
        <v>3169.9166666666665</v>
      </c>
      <c r="K49" s="259">
        <v>3130.35</v>
      </c>
      <c r="L49" s="259">
        <v>3088</v>
      </c>
      <c r="M49" s="259">
        <v>5.0459999999999998E-2</v>
      </c>
      <c r="N49" s="1"/>
      <c r="O49" s="1"/>
    </row>
    <row r="50" spans="1:15" ht="12.75" customHeight="1">
      <c r="A50" s="30">
        <v>40</v>
      </c>
      <c r="B50" s="269" t="s">
        <v>302</v>
      </c>
      <c r="C50" s="259">
        <v>2199.9</v>
      </c>
      <c r="D50" s="260">
        <v>2212.6333333333332</v>
      </c>
      <c r="E50" s="260">
        <v>2175.2666666666664</v>
      </c>
      <c r="F50" s="260">
        <v>2150.6333333333332</v>
      </c>
      <c r="G50" s="260">
        <v>2113.2666666666664</v>
      </c>
      <c r="H50" s="260">
        <v>2237.2666666666664</v>
      </c>
      <c r="I50" s="260">
        <v>2274.6333333333332</v>
      </c>
      <c r="J50" s="260">
        <v>2299.2666666666664</v>
      </c>
      <c r="K50" s="259">
        <v>2250</v>
      </c>
      <c r="L50" s="259">
        <v>2188</v>
      </c>
      <c r="M50" s="259">
        <v>3.9108000000000001</v>
      </c>
      <c r="N50" s="1"/>
      <c r="O50" s="1"/>
    </row>
    <row r="51" spans="1:15" ht="12.75" customHeight="1">
      <c r="A51" s="30">
        <v>41</v>
      </c>
      <c r="B51" s="269" t="s">
        <v>303</v>
      </c>
      <c r="C51" s="259">
        <v>8767.9500000000007</v>
      </c>
      <c r="D51" s="260">
        <v>8798.7833333333328</v>
      </c>
      <c r="E51" s="260">
        <v>8699.1666666666661</v>
      </c>
      <c r="F51" s="260">
        <v>8630.3833333333332</v>
      </c>
      <c r="G51" s="260">
        <v>8530.7666666666664</v>
      </c>
      <c r="H51" s="260">
        <v>8867.5666666666657</v>
      </c>
      <c r="I51" s="260">
        <v>8967.1833333333343</v>
      </c>
      <c r="J51" s="260">
        <v>9035.9666666666653</v>
      </c>
      <c r="K51" s="259">
        <v>8898.4</v>
      </c>
      <c r="L51" s="259">
        <v>8730</v>
      </c>
      <c r="M51" s="259">
        <v>0.16495000000000001</v>
      </c>
      <c r="N51" s="1"/>
      <c r="O51" s="1"/>
    </row>
    <row r="52" spans="1:15" ht="12.75" customHeight="1">
      <c r="A52" s="30">
        <v>42</v>
      </c>
      <c r="B52" s="269" t="s">
        <v>60</v>
      </c>
      <c r="C52" s="259">
        <v>535.45000000000005</v>
      </c>
      <c r="D52" s="260">
        <v>534.15</v>
      </c>
      <c r="E52" s="260">
        <v>530.04999999999995</v>
      </c>
      <c r="F52" s="260">
        <v>524.65</v>
      </c>
      <c r="G52" s="260">
        <v>520.54999999999995</v>
      </c>
      <c r="H52" s="260">
        <v>539.54999999999995</v>
      </c>
      <c r="I52" s="260">
        <v>543.65000000000009</v>
      </c>
      <c r="J52" s="260">
        <v>549.04999999999995</v>
      </c>
      <c r="K52" s="259">
        <v>538.25</v>
      </c>
      <c r="L52" s="259">
        <v>528.75</v>
      </c>
      <c r="M52" s="259">
        <v>5.00692</v>
      </c>
      <c r="N52" s="1"/>
      <c r="O52" s="1"/>
    </row>
    <row r="53" spans="1:15" ht="12.75" customHeight="1">
      <c r="A53" s="30">
        <v>43</v>
      </c>
      <c r="B53" s="269" t="s">
        <v>304</v>
      </c>
      <c r="C53" s="259">
        <v>491.65</v>
      </c>
      <c r="D53" s="260">
        <v>489.63333333333338</v>
      </c>
      <c r="E53" s="260">
        <v>484.21666666666675</v>
      </c>
      <c r="F53" s="260">
        <v>476.78333333333336</v>
      </c>
      <c r="G53" s="260">
        <v>471.36666666666673</v>
      </c>
      <c r="H53" s="260">
        <v>497.06666666666678</v>
      </c>
      <c r="I53" s="260">
        <v>502.48333333333341</v>
      </c>
      <c r="J53" s="260">
        <v>509.9166666666668</v>
      </c>
      <c r="K53" s="259">
        <v>495.05</v>
      </c>
      <c r="L53" s="259">
        <v>482.2</v>
      </c>
      <c r="M53" s="259">
        <v>1.3277000000000001</v>
      </c>
      <c r="N53" s="1"/>
      <c r="O53" s="1"/>
    </row>
    <row r="54" spans="1:15" ht="12.75" customHeight="1">
      <c r="A54" s="30">
        <v>44</v>
      </c>
      <c r="B54" s="269" t="s">
        <v>243</v>
      </c>
      <c r="C54" s="259">
        <v>4471.75</v>
      </c>
      <c r="D54" s="260">
        <v>4457.5999999999995</v>
      </c>
      <c r="E54" s="260">
        <v>4420.1999999999989</v>
      </c>
      <c r="F54" s="260">
        <v>4368.6499999999996</v>
      </c>
      <c r="G54" s="260">
        <v>4331.2499999999991</v>
      </c>
      <c r="H54" s="260">
        <v>4509.1499999999987</v>
      </c>
      <c r="I54" s="260">
        <v>4546.5499999999984</v>
      </c>
      <c r="J54" s="260">
        <v>4598.0999999999985</v>
      </c>
      <c r="K54" s="259">
        <v>4495</v>
      </c>
      <c r="L54" s="259">
        <v>4406.05</v>
      </c>
      <c r="M54" s="259">
        <v>1.83914</v>
      </c>
      <c r="N54" s="1"/>
      <c r="O54" s="1"/>
    </row>
    <row r="55" spans="1:15" ht="12.75" customHeight="1">
      <c r="A55" s="30">
        <v>45</v>
      </c>
      <c r="B55" s="269" t="s">
        <v>61</v>
      </c>
      <c r="C55" s="259">
        <v>776.85</v>
      </c>
      <c r="D55" s="260">
        <v>766.85</v>
      </c>
      <c r="E55" s="260">
        <v>755</v>
      </c>
      <c r="F55" s="260">
        <v>733.15</v>
      </c>
      <c r="G55" s="260">
        <v>721.3</v>
      </c>
      <c r="H55" s="260">
        <v>788.7</v>
      </c>
      <c r="I55" s="260">
        <v>800.55000000000018</v>
      </c>
      <c r="J55" s="260">
        <v>822.40000000000009</v>
      </c>
      <c r="K55" s="259">
        <v>778.7</v>
      </c>
      <c r="L55" s="259">
        <v>745</v>
      </c>
      <c r="M55" s="259">
        <v>141.06654</v>
      </c>
      <c r="N55" s="1"/>
      <c r="O55" s="1"/>
    </row>
    <row r="56" spans="1:15" ht="12.75" customHeight="1">
      <c r="A56" s="30">
        <v>46</v>
      </c>
      <c r="B56" s="269" t="s">
        <v>305</v>
      </c>
      <c r="C56" s="259">
        <v>2917.2</v>
      </c>
      <c r="D56" s="260">
        <v>2924.4166666666665</v>
      </c>
      <c r="E56" s="260">
        <v>2899.833333333333</v>
      </c>
      <c r="F56" s="260">
        <v>2882.4666666666667</v>
      </c>
      <c r="G56" s="260">
        <v>2857.8833333333332</v>
      </c>
      <c r="H56" s="260">
        <v>2941.7833333333328</v>
      </c>
      <c r="I56" s="260">
        <v>2966.3666666666659</v>
      </c>
      <c r="J56" s="260">
        <v>2983.7333333333327</v>
      </c>
      <c r="K56" s="259">
        <v>2949</v>
      </c>
      <c r="L56" s="259">
        <v>2907.05</v>
      </c>
      <c r="M56" s="259">
        <v>9.7210000000000005E-2</v>
      </c>
      <c r="N56" s="1"/>
      <c r="O56" s="1"/>
    </row>
    <row r="57" spans="1:15" ht="12" customHeight="1">
      <c r="A57" s="30">
        <v>47</v>
      </c>
      <c r="B57" s="269" t="s">
        <v>306</v>
      </c>
      <c r="C57" s="259">
        <v>608.54999999999995</v>
      </c>
      <c r="D57" s="260">
        <v>608.11666666666667</v>
      </c>
      <c r="E57" s="260">
        <v>604.88333333333333</v>
      </c>
      <c r="F57" s="260">
        <v>601.2166666666667</v>
      </c>
      <c r="G57" s="260">
        <v>597.98333333333335</v>
      </c>
      <c r="H57" s="260">
        <v>611.7833333333333</v>
      </c>
      <c r="I57" s="260">
        <v>615.01666666666665</v>
      </c>
      <c r="J57" s="260">
        <v>618.68333333333328</v>
      </c>
      <c r="K57" s="259">
        <v>611.35</v>
      </c>
      <c r="L57" s="259">
        <v>604.45000000000005</v>
      </c>
      <c r="M57" s="259">
        <v>3.4324599999999998</v>
      </c>
      <c r="N57" s="1"/>
      <c r="O57" s="1"/>
    </row>
    <row r="58" spans="1:15" ht="12.75" customHeight="1">
      <c r="A58" s="30">
        <v>48</v>
      </c>
      <c r="B58" s="269" t="s">
        <v>62</v>
      </c>
      <c r="C58" s="259">
        <v>3616.95</v>
      </c>
      <c r="D58" s="260">
        <v>3590.3000000000006</v>
      </c>
      <c r="E58" s="260">
        <v>3555.7000000000012</v>
      </c>
      <c r="F58" s="260">
        <v>3494.4500000000007</v>
      </c>
      <c r="G58" s="260">
        <v>3459.8500000000013</v>
      </c>
      <c r="H58" s="260">
        <v>3651.5500000000011</v>
      </c>
      <c r="I58" s="260">
        <v>3686.1500000000005</v>
      </c>
      <c r="J58" s="260">
        <v>3747.400000000001</v>
      </c>
      <c r="K58" s="259">
        <v>3624.9</v>
      </c>
      <c r="L58" s="259">
        <v>3529.05</v>
      </c>
      <c r="M58" s="259">
        <v>2.4097499999999998</v>
      </c>
      <c r="N58" s="1"/>
      <c r="O58" s="1"/>
    </row>
    <row r="59" spans="1:15" ht="12.75" customHeight="1">
      <c r="A59" s="30">
        <v>49</v>
      </c>
      <c r="B59" s="269" t="s">
        <v>307</v>
      </c>
      <c r="C59" s="259">
        <v>1183.9000000000001</v>
      </c>
      <c r="D59" s="260">
        <v>1191.0666666666666</v>
      </c>
      <c r="E59" s="260">
        <v>1153.1333333333332</v>
      </c>
      <c r="F59" s="260">
        <v>1122.3666666666666</v>
      </c>
      <c r="G59" s="260">
        <v>1084.4333333333332</v>
      </c>
      <c r="H59" s="260">
        <v>1221.8333333333333</v>
      </c>
      <c r="I59" s="260">
        <v>1259.7666666666667</v>
      </c>
      <c r="J59" s="260">
        <v>1290.5333333333333</v>
      </c>
      <c r="K59" s="259">
        <v>1229</v>
      </c>
      <c r="L59" s="259">
        <v>1160.3</v>
      </c>
      <c r="M59" s="259">
        <v>2.28857</v>
      </c>
      <c r="N59" s="1"/>
      <c r="O59" s="1"/>
    </row>
    <row r="60" spans="1:15" ht="12.75" customHeight="1">
      <c r="A60" s="30">
        <v>50</v>
      </c>
      <c r="B60" s="269" t="s">
        <v>65</v>
      </c>
      <c r="C60" s="259">
        <v>7293.4</v>
      </c>
      <c r="D60" s="260">
        <v>7284.1333333333341</v>
      </c>
      <c r="E60" s="260">
        <v>7230.2666666666682</v>
      </c>
      <c r="F60" s="260">
        <v>7167.1333333333341</v>
      </c>
      <c r="G60" s="260">
        <v>7113.2666666666682</v>
      </c>
      <c r="H60" s="260">
        <v>7347.2666666666682</v>
      </c>
      <c r="I60" s="260">
        <v>7401.133333333335</v>
      </c>
      <c r="J60" s="260">
        <v>7464.2666666666682</v>
      </c>
      <c r="K60" s="259">
        <v>7338</v>
      </c>
      <c r="L60" s="259">
        <v>7221</v>
      </c>
      <c r="M60" s="259">
        <v>6.5311300000000001</v>
      </c>
      <c r="N60" s="1"/>
      <c r="O60" s="1"/>
    </row>
    <row r="61" spans="1:15" ht="12.75" customHeight="1">
      <c r="A61" s="30">
        <v>51</v>
      </c>
      <c r="B61" s="269" t="s">
        <v>64</v>
      </c>
      <c r="C61" s="259">
        <v>1684.4</v>
      </c>
      <c r="D61" s="260">
        <v>1678.45</v>
      </c>
      <c r="E61" s="260">
        <v>1662.95</v>
      </c>
      <c r="F61" s="260">
        <v>1641.5</v>
      </c>
      <c r="G61" s="260">
        <v>1626</v>
      </c>
      <c r="H61" s="260">
        <v>1699.9</v>
      </c>
      <c r="I61" s="260">
        <v>1715.4</v>
      </c>
      <c r="J61" s="260">
        <v>1736.8500000000001</v>
      </c>
      <c r="K61" s="259">
        <v>1693.95</v>
      </c>
      <c r="L61" s="259">
        <v>1657</v>
      </c>
      <c r="M61" s="259">
        <v>12.296390000000001</v>
      </c>
      <c r="N61" s="1"/>
      <c r="O61" s="1"/>
    </row>
    <row r="62" spans="1:15" ht="12.75" customHeight="1">
      <c r="A62" s="30">
        <v>52</v>
      </c>
      <c r="B62" s="269" t="s">
        <v>244</v>
      </c>
      <c r="C62" s="259">
        <v>6717.35</v>
      </c>
      <c r="D62" s="260">
        <v>6720.1166666666659</v>
      </c>
      <c r="E62" s="260">
        <v>6672.2333333333318</v>
      </c>
      <c r="F62" s="260">
        <v>6627.1166666666659</v>
      </c>
      <c r="G62" s="260">
        <v>6579.2333333333318</v>
      </c>
      <c r="H62" s="260">
        <v>6765.2333333333318</v>
      </c>
      <c r="I62" s="260">
        <v>6813.116666666665</v>
      </c>
      <c r="J62" s="260">
        <v>6858.2333333333318</v>
      </c>
      <c r="K62" s="259">
        <v>6768</v>
      </c>
      <c r="L62" s="259">
        <v>6675</v>
      </c>
      <c r="M62" s="259">
        <v>0.77722000000000002</v>
      </c>
      <c r="N62" s="1"/>
      <c r="O62" s="1"/>
    </row>
    <row r="63" spans="1:15" ht="12.75" customHeight="1">
      <c r="A63" s="30">
        <v>53</v>
      </c>
      <c r="B63" s="269" t="s">
        <v>308</v>
      </c>
      <c r="C63" s="259">
        <v>3157.25</v>
      </c>
      <c r="D63" s="260">
        <v>3169.75</v>
      </c>
      <c r="E63" s="260">
        <v>3129.5</v>
      </c>
      <c r="F63" s="260">
        <v>3101.75</v>
      </c>
      <c r="G63" s="260">
        <v>3061.5</v>
      </c>
      <c r="H63" s="260">
        <v>3197.5</v>
      </c>
      <c r="I63" s="260">
        <v>3237.75</v>
      </c>
      <c r="J63" s="260">
        <v>3265.5</v>
      </c>
      <c r="K63" s="259">
        <v>3210</v>
      </c>
      <c r="L63" s="259">
        <v>3142</v>
      </c>
      <c r="M63" s="259">
        <v>0.59297999999999995</v>
      </c>
      <c r="N63" s="1"/>
      <c r="O63" s="1"/>
    </row>
    <row r="64" spans="1:15" ht="12.75" customHeight="1">
      <c r="A64" s="30">
        <v>54</v>
      </c>
      <c r="B64" s="269" t="s">
        <v>66</v>
      </c>
      <c r="C64" s="259">
        <v>1901.6</v>
      </c>
      <c r="D64" s="260">
        <v>1892.6333333333332</v>
      </c>
      <c r="E64" s="260">
        <v>1879.9666666666665</v>
      </c>
      <c r="F64" s="260">
        <v>1858.3333333333333</v>
      </c>
      <c r="G64" s="260">
        <v>1845.6666666666665</v>
      </c>
      <c r="H64" s="260">
        <v>1914.2666666666664</v>
      </c>
      <c r="I64" s="260">
        <v>1926.9333333333334</v>
      </c>
      <c r="J64" s="260">
        <v>1948.5666666666664</v>
      </c>
      <c r="K64" s="259">
        <v>1905.3</v>
      </c>
      <c r="L64" s="259">
        <v>1871</v>
      </c>
      <c r="M64" s="259">
        <v>2.1756799999999998</v>
      </c>
      <c r="N64" s="1"/>
      <c r="O64" s="1"/>
    </row>
    <row r="65" spans="1:15" ht="12.75" customHeight="1">
      <c r="A65" s="30">
        <v>55</v>
      </c>
      <c r="B65" s="269" t="s">
        <v>309</v>
      </c>
      <c r="C65" s="259">
        <v>357.9</v>
      </c>
      <c r="D65" s="260">
        <v>357.66666666666669</v>
      </c>
      <c r="E65" s="260">
        <v>353.53333333333336</v>
      </c>
      <c r="F65" s="260">
        <v>349.16666666666669</v>
      </c>
      <c r="G65" s="260">
        <v>345.03333333333336</v>
      </c>
      <c r="H65" s="260">
        <v>362.03333333333336</v>
      </c>
      <c r="I65" s="260">
        <v>366.16666666666669</v>
      </c>
      <c r="J65" s="260">
        <v>370.53333333333336</v>
      </c>
      <c r="K65" s="259">
        <v>361.8</v>
      </c>
      <c r="L65" s="259">
        <v>353.3</v>
      </c>
      <c r="M65" s="259">
        <v>11.547230000000001</v>
      </c>
      <c r="N65" s="1"/>
      <c r="O65" s="1"/>
    </row>
    <row r="66" spans="1:15" ht="12.75" customHeight="1">
      <c r="A66" s="30">
        <v>56</v>
      </c>
      <c r="B66" s="269" t="s">
        <v>67</v>
      </c>
      <c r="C66" s="259">
        <v>267.39999999999998</v>
      </c>
      <c r="D66" s="260">
        <v>267.06666666666666</v>
      </c>
      <c r="E66" s="260">
        <v>264.08333333333331</v>
      </c>
      <c r="F66" s="260">
        <v>260.76666666666665</v>
      </c>
      <c r="G66" s="260">
        <v>257.7833333333333</v>
      </c>
      <c r="H66" s="260">
        <v>270.38333333333333</v>
      </c>
      <c r="I66" s="260">
        <v>273.36666666666667</v>
      </c>
      <c r="J66" s="260">
        <v>276.68333333333334</v>
      </c>
      <c r="K66" s="259">
        <v>270.05</v>
      </c>
      <c r="L66" s="259">
        <v>263.75</v>
      </c>
      <c r="M66" s="259">
        <v>70.448530000000005</v>
      </c>
      <c r="N66" s="1"/>
      <c r="O66" s="1"/>
    </row>
    <row r="67" spans="1:15" ht="12.75" customHeight="1">
      <c r="A67" s="30">
        <v>57</v>
      </c>
      <c r="B67" s="269" t="s">
        <v>68</v>
      </c>
      <c r="C67" s="259">
        <v>132.19999999999999</v>
      </c>
      <c r="D67" s="260">
        <v>132.75</v>
      </c>
      <c r="E67" s="260">
        <v>131.05000000000001</v>
      </c>
      <c r="F67" s="260">
        <v>129.9</v>
      </c>
      <c r="G67" s="260">
        <v>128.20000000000002</v>
      </c>
      <c r="H67" s="260">
        <v>133.9</v>
      </c>
      <c r="I67" s="260">
        <v>135.6</v>
      </c>
      <c r="J67" s="260">
        <v>136.75</v>
      </c>
      <c r="K67" s="259">
        <v>134.44999999999999</v>
      </c>
      <c r="L67" s="259">
        <v>131.6</v>
      </c>
      <c r="M67" s="259">
        <v>211.43008</v>
      </c>
      <c r="N67" s="1"/>
      <c r="O67" s="1"/>
    </row>
    <row r="68" spans="1:15" ht="12.75" customHeight="1">
      <c r="A68" s="30">
        <v>58</v>
      </c>
      <c r="B68" s="269" t="s">
        <v>245</v>
      </c>
      <c r="C68" s="259">
        <v>47.6</v>
      </c>
      <c r="D68" s="260">
        <v>47.833333333333336</v>
      </c>
      <c r="E68" s="260">
        <v>47.266666666666673</v>
      </c>
      <c r="F68" s="260">
        <v>46.933333333333337</v>
      </c>
      <c r="G68" s="260">
        <v>46.366666666666674</v>
      </c>
      <c r="H68" s="260">
        <v>48.166666666666671</v>
      </c>
      <c r="I68" s="260">
        <v>48.733333333333334</v>
      </c>
      <c r="J68" s="260">
        <v>49.06666666666667</v>
      </c>
      <c r="K68" s="259">
        <v>48.4</v>
      </c>
      <c r="L68" s="259">
        <v>47.5</v>
      </c>
      <c r="M68" s="259">
        <v>25.616769999999999</v>
      </c>
      <c r="N68" s="1"/>
      <c r="O68" s="1"/>
    </row>
    <row r="69" spans="1:15" ht="12.75" customHeight="1">
      <c r="A69" s="30">
        <v>59</v>
      </c>
      <c r="B69" s="269" t="s">
        <v>310</v>
      </c>
      <c r="C69" s="259">
        <v>18.149999999999999</v>
      </c>
      <c r="D69" s="260">
        <v>18.116666666666667</v>
      </c>
      <c r="E69" s="260">
        <v>17.933333333333334</v>
      </c>
      <c r="F69" s="260">
        <v>17.716666666666665</v>
      </c>
      <c r="G69" s="260">
        <v>17.533333333333331</v>
      </c>
      <c r="H69" s="260">
        <v>18.333333333333336</v>
      </c>
      <c r="I69" s="260">
        <v>18.516666666666673</v>
      </c>
      <c r="J69" s="260">
        <v>18.733333333333338</v>
      </c>
      <c r="K69" s="259">
        <v>18.3</v>
      </c>
      <c r="L69" s="259">
        <v>17.899999999999999</v>
      </c>
      <c r="M69" s="259">
        <v>19.512560000000001</v>
      </c>
      <c r="N69" s="1"/>
      <c r="O69" s="1"/>
    </row>
    <row r="70" spans="1:15" ht="12.75" customHeight="1">
      <c r="A70" s="30">
        <v>60</v>
      </c>
      <c r="B70" s="269" t="s">
        <v>69</v>
      </c>
      <c r="C70" s="259">
        <v>1781.15</v>
      </c>
      <c r="D70" s="260">
        <v>1774.7166666666665</v>
      </c>
      <c r="E70" s="260">
        <v>1761.4333333333329</v>
      </c>
      <c r="F70" s="260">
        <v>1741.7166666666665</v>
      </c>
      <c r="G70" s="260">
        <v>1728.4333333333329</v>
      </c>
      <c r="H70" s="260">
        <v>1794.4333333333329</v>
      </c>
      <c r="I70" s="260">
        <v>1807.7166666666662</v>
      </c>
      <c r="J70" s="260">
        <v>1827.4333333333329</v>
      </c>
      <c r="K70" s="259">
        <v>1788</v>
      </c>
      <c r="L70" s="259">
        <v>1755</v>
      </c>
      <c r="M70" s="259">
        <v>2.6790400000000001</v>
      </c>
      <c r="N70" s="1"/>
      <c r="O70" s="1"/>
    </row>
    <row r="71" spans="1:15" ht="12.75" customHeight="1">
      <c r="A71" s="30">
        <v>61</v>
      </c>
      <c r="B71" s="269" t="s">
        <v>311</v>
      </c>
      <c r="C71" s="259">
        <v>4697.6499999999996</v>
      </c>
      <c r="D71" s="260">
        <v>4693.2166666666662</v>
      </c>
      <c r="E71" s="260">
        <v>4666.4333333333325</v>
      </c>
      <c r="F71" s="260">
        <v>4635.2166666666662</v>
      </c>
      <c r="G71" s="260">
        <v>4608.4333333333325</v>
      </c>
      <c r="H71" s="260">
        <v>4724.4333333333325</v>
      </c>
      <c r="I71" s="260">
        <v>4751.2166666666672</v>
      </c>
      <c r="J71" s="260">
        <v>4782.4333333333325</v>
      </c>
      <c r="K71" s="259">
        <v>4720</v>
      </c>
      <c r="L71" s="259">
        <v>4662</v>
      </c>
      <c r="M71" s="259">
        <v>6.1170000000000002E-2</v>
      </c>
      <c r="N71" s="1"/>
      <c r="O71" s="1"/>
    </row>
    <row r="72" spans="1:15" ht="12.75" customHeight="1">
      <c r="A72" s="30">
        <v>62</v>
      </c>
      <c r="B72" s="269" t="s">
        <v>72</v>
      </c>
      <c r="C72" s="259">
        <v>622.75</v>
      </c>
      <c r="D72" s="260">
        <v>620.7166666666667</v>
      </c>
      <c r="E72" s="260">
        <v>616.73333333333335</v>
      </c>
      <c r="F72" s="260">
        <v>610.7166666666667</v>
      </c>
      <c r="G72" s="260">
        <v>606.73333333333335</v>
      </c>
      <c r="H72" s="260">
        <v>626.73333333333335</v>
      </c>
      <c r="I72" s="260">
        <v>630.7166666666667</v>
      </c>
      <c r="J72" s="260">
        <v>636.73333333333335</v>
      </c>
      <c r="K72" s="259">
        <v>624.70000000000005</v>
      </c>
      <c r="L72" s="259">
        <v>614.70000000000005</v>
      </c>
      <c r="M72" s="259">
        <v>5.8634500000000003</v>
      </c>
      <c r="N72" s="1"/>
      <c r="O72" s="1"/>
    </row>
    <row r="73" spans="1:15" ht="12.75" customHeight="1">
      <c r="A73" s="30">
        <v>63</v>
      </c>
      <c r="B73" s="269" t="s">
        <v>312</v>
      </c>
      <c r="C73" s="259">
        <v>918.65</v>
      </c>
      <c r="D73" s="260">
        <v>914.55000000000007</v>
      </c>
      <c r="E73" s="260">
        <v>902.10000000000014</v>
      </c>
      <c r="F73" s="260">
        <v>885.55000000000007</v>
      </c>
      <c r="G73" s="260">
        <v>873.10000000000014</v>
      </c>
      <c r="H73" s="260">
        <v>931.10000000000014</v>
      </c>
      <c r="I73" s="260">
        <v>943.55000000000018</v>
      </c>
      <c r="J73" s="260">
        <v>960.10000000000014</v>
      </c>
      <c r="K73" s="259">
        <v>927</v>
      </c>
      <c r="L73" s="259">
        <v>898</v>
      </c>
      <c r="M73" s="259">
        <v>10.023300000000001</v>
      </c>
      <c r="N73" s="1"/>
      <c r="O73" s="1"/>
    </row>
    <row r="74" spans="1:15" ht="12.75" customHeight="1">
      <c r="A74" s="30">
        <v>64</v>
      </c>
      <c r="B74" s="269" t="s">
        <v>71</v>
      </c>
      <c r="C74" s="259">
        <v>104.45</v>
      </c>
      <c r="D74" s="260">
        <v>104.66666666666667</v>
      </c>
      <c r="E74" s="260">
        <v>103.73333333333335</v>
      </c>
      <c r="F74" s="260">
        <v>103.01666666666668</v>
      </c>
      <c r="G74" s="260">
        <v>102.08333333333336</v>
      </c>
      <c r="H74" s="260">
        <v>105.38333333333334</v>
      </c>
      <c r="I74" s="260">
        <v>106.31666666666665</v>
      </c>
      <c r="J74" s="260">
        <v>107.03333333333333</v>
      </c>
      <c r="K74" s="259">
        <v>105.6</v>
      </c>
      <c r="L74" s="259">
        <v>103.95</v>
      </c>
      <c r="M74" s="259">
        <v>115.11957</v>
      </c>
      <c r="N74" s="1"/>
      <c r="O74" s="1"/>
    </row>
    <row r="75" spans="1:15" ht="12.75" customHeight="1">
      <c r="A75" s="30">
        <v>65</v>
      </c>
      <c r="B75" s="269" t="s">
        <v>73</v>
      </c>
      <c r="C75" s="259">
        <v>778.15</v>
      </c>
      <c r="D75" s="260">
        <v>770.9</v>
      </c>
      <c r="E75" s="260">
        <v>760.4</v>
      </c>
      <c r="F75" s="260">
        <v>742.65</v>
      </c>
      <c r="G75" s="260">
        <v>732.15</v>
      </c>
      <c r="H75" s="260">
        <v>788.65</v>
      </c>
      <c r="I75" s="260">
        <v>799.15</v>
      </c>
      <c r="J75" s="260">
        <v>816.9</v>
      </c>
      <c r="K75" s="259">
        <v>781.4</v>
      </c>
      <c r="L75" s="259">
        <v>753.15</v>
      </c>
      <c r="M75" s="259">
        <v>20.645610000000001</v>
      </c>
      <c r="N75" s="1"/>
      <c r="O75" s="1"/>
    </row>
    <row r="76" spans="1:15" ht="12.75" customHeight="1">
      <c r="A76" s="30">
        <v>66</v>
      </c>
      <c r="B76" s="269" t="s">
        <v>76</v>
      </c>
      <c r="C76" s="259">
        <v>63.2</v>
      </c>
      <c r="D76" s="260">
        <v>63.083333333333336</v>
      </c>
      <c r="E76" s="260">
        <v>62.466666666666669</v>
      </c>
      <c r="F76" s="260">
        <v>61.733333333333334</v>
      </c>
      <c r="G76" s="260">
        <v>61.116666666666667</v>
      </c>
      <c r="H76" s="260">
        <v>63.81666666666667</v>
      </c>
      <c r="I76" s="260">
        <v>64.433333333333337</v>
      </c>
      <c r="J76" s="260">
        <v>65.166666666666671</v>
      </c>
      <c r="K76" s="259">
        <v>63.7</v>
      </c>
      <c r="L76" s="259">
        <v>62.35</v>
      </c>
      <c r="M76" s="259">
        <v>162.94745</v>
      </c>
      <c r="N76" s="1"/>
      <c r="O76" s="1"/>
    </row>
    <row r="77" spans="1:15" ht="12.75" customHeight="1">
      <c r="A77" s="30">
        <v>67</v>
      </c>
      <c r="B77" s="269" t="s">
        <v>80</v>
      </c>
      <c r="C77" s="259">
        <v>304.64999999999998</v>
      </c>
      <c r="D77" s="260">
        <v>304.45</v>
      </c>
      <c r="E77" s="260">
        <v>302.29999999999995</v>
      </c>
      <c r="F77" s="260">
        <v>299.95</v>
      </c>
      <c r="G77" s="260">
        <v>297.79999999999995</v>
      </c>
      <c r="H77" s="260">
        <v>306.79999999999995</v>
      </c>
      <c r="I77" s="260">
        <v>308.94999999999993</v>
      </c>
      <c r="J77" s="260">
        <v>311.29999999999995</v>
      </c>
      <c r="K77" s="259">
        <v>306.60000000000002</v>
      </c>
      <c r="L77" s="259">
        <v>302.10000000000002</v>
      </c>
      <c r="M77" s="259">
        <v>23.65616</v>
      </c>
      <c r="N77" s="1"/>
      <c r="O77" s="1"/>
    </row>
    <row r="78" spans="1:15" ht="12.75" customHeight="1">
      <c r="A78" s="30">
        <v>68</v>
      </c>
      <c r="B78" s="269" t="s">
        <v>75</v>
      </c>
      <c r="C78" s="259">
        <v>792.35</v>
      </c>
      <c r="D78" s="260">
        <v>788.95000000000016</v>
      </c>
      <c r="E78" s="260">
        <v>783.10000000000036</v>
      </c>
      <c r="F78" s="260">
        <v>773.85000000000025</v>
      </c>
      <c r="G78" s="260">
        <v>768.00000000000045</v>
      </c>
      <c r="H78" s="260">
        <v>798.20000000000027</v>
      </c>
      <c r="I78" s="260">
        <v>804.05</v>
      </c>
      <c r="J78" s="260">
        <v>813.30000000000018</v>
      </c>
      <c r="K78" s="259">
        <v>794.8</v>
      </c>
      <c r="L78" s="259">
        <v>779.7</v>
      </c>
      <c r="M78" s="259">
        <v>35.194159999999997</v>
      </c>
      <c r="N78" s="1"/>
      <c r="O78" s="1"/>
    </row>
    <row r="79" spans="1:15" ht="12.75" customHeight="1">
      <c r="A79" s="30">
        <v>69</v>
      </c>
      <c r="B79" s="269" t="s">
        <v>77</v>
      </c>
      <c r="C79" s="259">
        <v>277.39999999999998</v>
      </c>
      <c r="D79" s="260">
        <v>277.88333333333333</v>
      </c>
      <c r="E79" s="260">
        <v>275.61666666666667</v>
      </c>
      <c r="F79" s="260">
        <v>273.83333333333337</v>
      </c>
      <c r="G79" s="260">
        <v>271.56666666666672</v>
      </c>
      <c r="H79" s="260">
        <v>279.66666666666663</v>
      </c>
      <c r="I79" s="260">
        <v>281.93333333333328</v>
      </c>
      <c r="J79" s="260">
        <v>283.71666666666658</v>
      </c>
      <c r="K79" s="259">
        <v>280.14999999999998</v>
      </c>
      <c r="L79" s="259">
        <v>276.10000000000002</v>
      </c>
      <c r="M79" s="259">
        <v>19.708839999999999</v>
      </c>
      <c r="N79" s="1"/>
      <c r="O79" s="1"/>
    </row>
    <row r="80" spans="1:15" ht="12.75" customHeight="1">
      <c r="A80" s="30">
        <v>70</v>
      </c>
      <c r="B80" s="269" t="s">
        <v>313</v>
      </c>
      <c r="C80" s="259">
        <v>926.7</v>
      </c>
      <c r="D80" s="260">
        <v>928.91666666666663</v>
      </c>
      <c r="E80" s="260">
        <v>917.88333333333321</v>
      </c>
      <c r="F80" s="260">
        <v>909.06666666666661</v>
      </c>
      <c r="G80" s="260">
        <v>898.03333333333319</v>
      </c>
      <c r="H80" s="260">
        <v>937.73333333333323</v>
      </c>
      <c r="I80" s="260">
        <v>948.76666666666677</v>
      </c>
      <c r="J80" s="260">
        <v>957.58333333333326</v>
      </c>
      <c r="K80" s="259">
        <v>939.95</v>
      </c>
      <c r="L80" s="259">
        <v>920.1</v>
      </c>
      <c r="M80" s="259">
        <v>0.61902999999999997</v>
      </c>
      <c r="N80" s="1"/>
      <c r="O80" s="1"/>
    </row>
    <row r="81" spans="1:15" ht="12.75" customHeight="1">
      <c r="A81" s="30">
        <v>71</v>
      </c>
      <c r="B81" s="269" t="s">
        <v>314</v>
      </c>
      <c r="C81" s="259">
        <v>289.10000000000002</v>
      </c>
      <c r="D81" s="260">
        <v>286.18333333333334</v>
      </c>
      <c r="E81" s="260">
        <v>282.51666666666665</v>
      </c>
      <c r="F81" s="260">
        <v>275.93333333333334</v>
      </c>
      <c r="G81" s="260">
        <v>272.26666666666665</v>
      </c>
      <c r="H81" s="260">
        <v>292.76666666666665</v>
      </c>
      <c r="I81" s="260">
        <v>296.43333333333328</v>
      </c>
      <c r="J81" s="260">
        <v>303.01666666666665</v>
      </c>
      <c r="K81" s="259">
        <v>289.85000000000002</v>
      </c>
      <c r="L81" s="259">
        <v>279.60000000000002</v>
      </c>
      <c r="M81" s="259">
        <v>44.794249999999998</v>
      </c>
      <c r="N81" s="1"/>
      <c r="O81" s="1"/>
    </row>
    <row r="82" spans="1:15" ht="12.75" customHeight="1">
      <c r="A82" s="30">
        <v>72</v>
      </c>
      <c r="B82" s="269" t="s">
        <v>315</v>
      </c>
      <c r="C82" s="259">
        <v>9036.2000000000007</v>
      </c>
      <c r="D82" s="260">
        <v>9066.0500000000011</v>
      </c>
      <c r="E82" s="260">
        <v>8980.1500000000015</v>
      </c>
      <c r="F82" s="260">
        <v>8924.1</v>
      </c>
      <c r="G82" s="260">
        <v>8838.2000000000007</v>
      </c>
      <c r="H82" s="260">
        <v>9122.1000000000022</v>
      </c>
      <c r="I82" s="260">
        <v>9208</v>
      </c>
      <c r="J82" s="260">
        <v>9264.0500000000029</v>
      </c>
      <c r="K82" s="259">
        <v>9151.9500000000007</v>
      </c>
      <c r="L82" s="259">
        <v>9010</v>
      </c>
      <c r="M82" s="259">
        <v>0.14968000000000001</v>
      </c>
      <c r="N82" s="1"/>
      <c r="O82" s="1"/>
    </row>
    <row r="83" spans="1:15" ht="12.75" customHeight="1">
      <c r="A83" s="30">
        <v>73</v>
      </c>
      <c r="B83" s="269" t="s">
        <v>316</v>
      </c>
      <c r="C83" s="259">
        <v>1156.5</v>
      </c>
      <c r="D83" s="260">
        <v>1150.8833333333334</v>
      </c>
      <c r="E83" s="260">
        <v>1140.7666666666669</v>
      </c>
      <c r="F83" s="260">
        <v>1125.0333333333335</v>
      </c>
      <c r="G83" s="260">
        <v>1114.916666666667</v>
      </c>
      <c r="H83" s="260">
        <v>1166.6166666666668</v>
      </c>
      <c r="I83" s="260">
        <v>1176.7333333333331</v>
      </c>
      <c r="J83" s="260">
        <v>1192.4666666666667</v>
      </c>
      <c r="K83" s="259">
        <v>1161</v>
      </c>
      <c r="L83" s="259">
        <v>1135.1500000000001</v>
      </c>
      <c r="M83" s="259">
        <v>3.55905</v>
      </c>
      <c r="N83" s="1"/>
      <c r="O83" s="1"/>
    </row>
    <row r="84" spans="1:15" ht="12.75" customHeight="1">
      <c r="A84" s="30">
        <v>74</v>
      </c>
      <c r="B84" s="269" t="s">
        <v>246</v>
      </c>
      <c r="C84" s="259">
        <v>924.45</v>
      </c>
      <c r="D84" s="260">
        <v>931.1</v>
      </c>
      <c r="E84" s="260">
        <v>914.25</v>
      </c>
      <c r="F84" s="260">
        <v>904.05</v>
      </c>
      <c r="G84" s="260">
        <v>887.19999999999993</v>
      </c>
      <c r="H84" s="260">
        <v>941.30000000000007</v>
      </c>
      <c r="I84" s="260">
        <v>958.1500000000002</v>
      </c>
      <c r="J84" s="260">
        <v>968.35000000000014</v>
      </c>
      <c r="K84" s="259">
        <v>947.95</v>
      </c>
      <c r="L84" s="259">
        <v>920.9</v>
      </c>
      <c r="M84" s="259">
        <v>0.26435999999999998</v>
      </c>
      <c r="N84" s="1"/>
      <c r="O84" s="1"/>
    </row>
    <row r="85" spans="1:15" ht="12.75" customHeight="1">
      <c r="A85" s="30">
        <v>75</v>
      </c>
      <c r="B85" s="269" t="s">
        <v>835</v>
      </c>
      <c r="C85" s="259">
        <v>584.75</v>
      </c>
      <c r="D85" s="260">
        <v>583.4</v>
      </c>
      <c r="E85" s="260">
        <v>579.19999999999993</v>
      </c>
      <c r="F85" s="260">
        <v>573.65</v>
      </c>
      <c r="G85" s="260">
        <v>569.44999999999993</v>
      </c>
      <c r="H85" s="260">
        <v>588.94999999999993</v>
      </c>
      <c r="I85" s="260">
        <v>593.15</v>
      </c>
      <c r="J85" s="260">
        <v>598.69999999999993</v>
      </c>
      <c r="K85" s="259">
        <v>587.6</v>
      </c>
      <c r="L85" s="259">
        <v>577.85</v>
      </c>
      <c r="M85" s="259">
        <v>1.4969600000000001</v>
      </c>
      <c r="N85" s="1"/>
      <c r="O85" s="1"/>
    </row>
    <row r="86" spans="1:15" ht="12.75" customHeight="1">
      <c r="A86" s="30">
        <v>76</v>
      </c>
      <c r="B86" s="269" t="s">
        <v>78</v>
      </c>
      <c r="C86" s="259">
        <v>15757.85</v>
      </c>
      <c r="D86" s="260">
        <v>15723.016666666668</v>
      </c>
      <c r="E86" s="260">
        <v>15616.233333333337</v>
      </c>
      <c r="F86" s="260">
        <v>15474.616666666669</v>
      </c>
      <c r="G86" s="260">
        <v>15367.833333333338</v>
      </c>
      <c r="H86" s="260">
        <v>15864.633333333337</v>
      </c>
      <c r="I86" s="260">
        <v>15971.416666666666</v>
      </c>
      <c r="J86" s="260">
        <v>16113.033333333336</v>
      </c>
      <c r="K86" s="259">
        <v>15829.8</v>
      </c>
      <c r="L86" s="259">
        <v>15581.4</v>
      </c>
      <c r="M86" s="259">
        <v>0.13100000000000001</v>
      </c>
      <c r="N86" s="1"/>
      <c r="O86" s="1"/>
    </row>
    <row r="87" spans="1:15" ht="12.75" customHeight="1">
      <c r="A87" s="30">
        <v>77</v>
      </c>
      <c r="B87" s="269" t="s">
        <v>317</v>
      </c>
      <c r="C87" s="259">
        <v>513.15</v>
      </c>
      <c r="D87" s="260">
        <v>514.35</v>
      </c>
      <c r="E87" s="260">
        <v>509.20000000000005</v>
      </c>
      <c r="F87" s="260">
        <v>505.25</v>
      </c>
      <c r="G87" s="260">
        <v>500.1</v>
      </c>
      <c r="H87" s="260">
        <v>518.30000000000007</v>
      </c>
      <c r="I87" s="260">
        <v>523.44999999999993</v>
      </c>
      <c r="J87" s="260">
        <v>527.40000000000009</v>
      </c>
      <c r="K87" s="259">
        <v>519.5</v>
      </c>
      <c r="L87" s="259">
        <v>510.4</v>
      </c>
      <c r="M87" s="259">
        <v>0.85279000000000005</v>
      </c>
      <c r="N87" s="1"/>
      <c r="O87" s="1"/>
    </row>
    <row r="88" spans="1:15" ht="12.75" customHeight="1">
      <c r="A88" s="30">
        <v>78</v>
      </c>
      <c r="B88" s="269" t="s">
        <v>836</v>
      </c>
      <c r="C88" s="259">
        <v>41.45</v>
      </c>
      <c r="D88" s="260">
        <v>40.083333333333336</v>
      </c>
      <c r="E88" s="260">
        <v>37.866666666666674</v>
      </c>
      <c r="F88" s="260">
        <v>34.283333333333339</v>
      </c>
      <c r="G88" s="260">
        <v>32.066666666666677</v>
      </c>
      <c r="H88" s="260">
        <v>43.666666666666671</v>
      </c>
      <c r="I88" s="260">
        <v>45.883333333333326</v>
      </c>
      <c r="J88" s="260">
        <v>49.466666666666669</v>
      </c>
      <c r="K88" s="259">
        <v>42.3</v>
      </c>
      <c r="L88" s="259">
        <v>36.5</v>
      </c>
      <c r="M88" s="259">
        <v>418.95792999999998</v>
      </c>
      <c r="N88" s="1"/>
      <c r="O88" s="1"/>
    </row>
    <row r="89" spans="1:15" ht="12.75" customHeight="1">
      <c r="A89" s="30">
        <v>79</v>
      </c>
      <c r="B89" s="269" t="s">
        <v>81</v>
      </c>
      <c r="C89" s="259">
        <v>3797.85</v>
      </c>
      <c r="D89" s="260">
        <v>3775.6166666666668</v>
      </c>
      <c r="E89" s="260">
        <v>3739.2333333333336</v>
      </c>
      <c r="F89" s="260">
        <v>3680.6166666666668</v>
      </c>
      <c r="G89" s="260">
        <v>3644.2333333333336</v>
      </c>
      <c r="H89" s="260">
        <v>3834.2333333333336</v>
      </c>
      <c r="I89" s="260">
        <v>3870.6166666666668</v>
      </c>
      <c r="J89" s="260">
        <v>3929.2333333333336</v>
      </c>
      <c r="K89" s="259">
        <v>3812</v>
      </c>
      <c r="L89" s="259">
        <v>3717</v>
      </c>
      <c r="M89" s="259">
        <v>1.85199</v>
      </c>
      <c r="N89" s="1"/>
      <c r="O89" s="1"/>
    </row>
    <row r="90" spans="1:15" ht="12.75" customHeight="1">
      <c r="A90" s="30">
        <v>80</v>
      </c>
      <c r="B90" s="269" t="s">
        <v>837</v>
      </c>
      <c r="C90" s="259">
        <v>1403.55</v>
      </c>
      <c r="D90" s="260">
        <v>1396.8500000000001</v>
      </c>
      <c r="E90" s="260">
        <v>1377.9000000000003</v>
      </c>
      <c r="F90" s="260">
        <v>1352.2500000000002</v>
      </c>
      <c r="G90" s="260">
        <v>1333.3000000000004</v>
      </c>
      <c r="H90" s="260">
        <v>1422.5000000000002</v>
      </c>
      <c r="I90" s="260">
        <v>1441.45</v>
      </c>
      <c r="J90" s="260">
        <v>1467.1000000000001</v>
      </c>
      <c r="K90" s="259">
        <v>1415.8</v>
      </c>
      <c r="L90" s="259">
        <v>1371.2</v>
      </c>
      <c r="M90" s="259">
        <v>0.67757000000000001</v>
      </c>
      <c r="N90" s="1"/>
      <c r="O90" s="1"/>
    </row>
    <row r="91" spans="1:15" ht="12.75" customHeight="1">
      <c r="A91" s="30">
        <v>81</v>
      </c>
      <c r="B91" s="269" t="s">
        <v>318</v>
      </c>
      <c r="C91" s="259">
        <v>498.25</v>
      </c>
      <c r="D91" s="260">
        <v>499.75</v>
      </c>
      <c r="E91" s="260">
        <v>492.55</v>
      </c>
      <c r="F91" s="260">
        <v>486.85</v>
      </c>
      <c r="G91" s="260">
        <v>479.65000000000003</v>
      </c>
      <c r="H91" s="260">
        <v>505.45</v>
      </c>
      <c r="I91" s="260">
        <v>512.65000000000009</v>
      </c>
      <c r="J91" s="260">
        <v>518.34999999999991</v>
      </c>
      <c r="K91" s="259">
        <v>506.95</v>
      </c>
      <c r="L91" s="259">
        <v>494.05</v>
      </c>
      <c r="M91" s="259">
        <v>2.0025599999999999</v>
      </c>
      <c r="N91" s="1"/>
      <c r="O91" s="1"/>
    </row>
    <row r="92" spans="1:15" ht="12.75" customHeight="1">
      <c r="A92" s="30">
        <v>82</v>
      </c>
      <c r="B92" s="269" t="s">
        <v>247</v>
      </c>
      <c r="C92" s="259">
        <v>78.349999999999994</v>
      </c>
      <c r="D92" s="260">
        <v>78.683333333333337</v>
      </c>
      <c r="E92" s="260">
        <v>77.866666666666674</v>
      </c>
      <c r="F92" s="260">
        <v>77.38333333333334</v>
      </c>
      <c r="G92" s="260">
        <v>76.566666666666677</v>
      </c>
      <c r="H92" s="260">
        <v>79.166666666666671</v>
      </c>
      <c r="I92" s="260">
        <v>79.983333333333334</v>
      </c>
      <c r="J92" s="260">
        <v>80.466666666666669</v>
      </c>
      <c r="K92" s="259">
        <v>79.5</v>
      </c>
      <c r="L92" s="259">
        <v>78.2</v>
      </c>
      <c r="M92" s="259">
        <v>7.6935900000000004</v>
      </c>
      <c r="N92" s="1"/>
      <c r="O92" s="1"/>
    </row>
    <row r="93" spans="1:15" ht="12.75" customHeight="1">
      <c r="A93" s="30">
        <v>83</v>
      </c>
      <c r="B93" s="269" t="s">
        <v>791</v>
      </c>
      <c r="C93" s="259">
        <v>254.9</v>
      </c>
      <c r="D93" s="260">
        <v>252.56666666666669</v>
      </c>
      <c r="E93" s="260">
        <v>249.33333333333337</v>
      </c>
      <c r="F93" s="260">
        <v>243.76666666666668</v>
      </c>
      <c r="G93" s="260">
        <v>240.53333333333336</v>
      </c>
      <c r="H93" s="260">
        <v>258.13333333333338</v>
      </c>
      <c r="I93" s="260">
        <v>261.36666666666667</v>
      </c>
      <c r="J93" s="260">
        <v>266.93333333333339</v>
      </c>
      <c r="K93" s="259">
        <v>255.8</v>
      </c>
      <c r="L93" s="259">
        <v>247</v>
      </c>
      <c r="M93" s="259">
        <v>16.794440000000002</v>
      </c>
      <c r="N93" s="1"/>
      <c r="O93" s="1"/>
    </row>
    <row r="94" spans="1:15" ht="12.75" customHeight="1">
      <c r="A94" s="30">
        <v>84</v>
      </c>
      <c r="B94" s="269" t="s">
        <v>319</v>
      </c>
      <c r="C94" s="259">
        <v>3133.7</v>
      </c>
      <c r="D94" s="260">
        <v>3152.6</v>
      </c>
      <c r="E94" s="260">
        <v>3081.2</v>
      </c>
      <c r="F94" s="260">
        <v>3028.7</v>
      </c>
      <c r="G94" s="260">
        <v>2957.2999999999997</v>
      </c>
      <c r="H94" s="260">
        <v>3205.1</v>
      </c>
      <c r="I94" s="260">
        <v>3276.5000000000005</v>
      </c>
      <c r="J94" s="260">
        <v>3329</v>
      </c>
      <c r="K94" s="259">
        <v>3224</v>
      </c>
      <c r="L94" s="259">
        <v>3100.1</v>
      </c>
      <c r="M94" s="259">
        <v>0.59997999999999996</v>
      </c>
      <c r="N94" s="1"/>
      <c r="O94" s="1"/>
    </row>
    <row r="95" spans="1:15" ht="12.75" customHeight="1">
      <c r="A95" s="30">
        <v>85</v>
      </c>
      <c r="B95" s="269" t="s">
        <v>320</v>
      </c>
      <c r="C95" s="259">
        <v>236.65</v>
      </c>
      <c r="D95" s="260">
        <v>237.21666666666667</v>
      </c>
      <c r="E95" s="260">
        <v>234.43333333333334</v>
      </c>
      <c r="F95" s="260">
        <v>232.21666666666667</v>
      </c>
      <c r="G95" s="260">
        <v>229.43333333333334</v>
      </c>
      <c r="H95" s="260">
        <v>239.43333333333334</v>
      </c>
      <c r="I95" s="260">
        <v>242.2166666666667</v>
      </c>
      <c r="J95" s="260">
        <v>244.43333333333334</v>
      </c>
      <c r="K95" s="259">
        <v>240</v>
      </c>
      <c r="L95" s="259">
        <v>235</v>
      </c>
      <c r="M95" s="259">
        <v>1.94241</v>
      </c>
      <c r="N95" s="1"/>
      <c r="O95" s="1"/>
    </row>
    <row r="96" spans="1:15" ht="12.75" customHeight="1">
      <c r="A96" s="30">
        <v>86</v>
      </c>
      <c r="B96" s="269" t="s">
        <v>321</v>
      </c>
      <c r="C96" s="259">
        <v>497.2</v>
      </c>
      <c r="D96" s="260">
        <v>496.56666666666666</v>
      </c>
      <c r="E96" s="260">
        <v>490.63333333333333</v>
      </c>
      <c r="F96" s="260">
        <v>484.06666666666666</v>
      </c>
      <c r="G96" s="260">
        <v>478.13333333333333</v>
      </c>
      <c r="H96" s="260">
        <v>503.13333333333333</v>
      </c>
      <c r="I96" s="260">
        <v>509.06666666666661</v>
      </c>
      <c r="J96" s="260">
        <v>515.63333333333333</v>
      </c>
      <c r="K96" s="259">
        <v>502.5</v>
      </c>
      <c r="L96" s="259">
        <v>490</v>
      </c>
      <c r="M96" s="259">
        <v>8.9207300000000007</v>
      </c>
      <c r="N96" s="1"/>
      <c r="O96" s="1"/>
    </row>
    <row r="97" spans="1:15" ht="12.75" customHeight="1">
      <c r="A97" s="30">
        <v>87</v>
      </c>
      <c r="B97" s="269" t="s">
        <v>82</v>
      </c>
      <c r="C97" s="259">
        <v>227.65</v>
      </c>
      <c r="D97" s="260">
        <v>226.9</v>
      </c>
      <c r="E97" s="260">
        <v>223.95000000000002</v>
      </c>
      <c r="F97" s="260">
        <v>220.25</v>
      </c>
      <c r="G97" s="260">
        <v>217.3</v>
      </c>
      <c r="H97" s="260">
        <v>230.60000000000002</v>
      </c>
      <c r="I97" s="260">
        <v>233.55</v>
      </c>
      <c r="J97" s="260">
        <v>237.25000000000003</v>
      </c>
      <c r="K97" s="259">
        <v>229.85</v>
      </c>
      <c r="L97" s="259">
        <v>223.2</v>
      </c>
      <c r="M97" s="259">
        <v>53.601889999999997</v>
      </c>
      <c r="N97" s="1"/>
      <c r="O97" s="1"/>
    </row>
    <row r="98" spans="1:15" ht="12.75" customHeight="1">
      <c r="A98" s="30">
        <v>88</v>
      </c>
      <c r="B98" s="269" t="s">
        <v>322</v>
      </c>
      <c r="C98" s="259">
        <v>729.25</v>
      </c>
      <c r="D98" s="260">
        <v>730.63333333333333</v>
      </c>
      <c r="E98" s="260">
        <v>724.51666666666665</v>
      </c>
      <c r="F98" s="260">
        <v>719.7833333333333</v>
      </c>
      <c r="G98" s="260">
        <v>713.66666666666663</v>
      </c>
      <c r="H98" s="260">
        <v>735.36666666666667</v>
      </c>
      <c r="I98" s="260">
        <v>741.48333333333323</v>
      </c>
      <c r="J98" s="260">
        <v>746.2166666666667</v>
      </c>
      <c r="K98" s="259">
        <v>736.75</v>
      </c>
      <c r="L98" s="259">
        <v>725.9</v>
      </c>
      <c r="M98" s="259">
        <v>0.21096999999999999</v>
      </c>
      <c r="N98" s="1"/>
      <c r="O98" s="1"/>
    </row>
    <row r="99" spans="1:15" ht="12.75" customHeight="1">
      <c r="A99" s="30">
        <v>89</v>
      </c>
      <c r="B99" s="269" t="s">
        <v>323</v>
      </c>
      <c r="C99" s="259">
        <v>729.5</v>
      </c>
      <c r="D99" s="260">
        <v>731.18333333333339</v>
      </c>
      <c r="E99" s="260">
        <v>725.36666666666679</v>
      </c>
      <c r="F99" s="260">
        <v>721.23333333333335</v>
      </c>
      <c r="G99" s="260">
        <v>715.41666666666674</v>
      </c>
      <c r="H99" s="260">
        <v>735.31666666666683</v>
      </c>
      <c r="I99" s="260">
        <v>741.13333333333344</v>
      </c>
      <c r="J99" s="260">
        <v>745.26666666666688</v>
      </c>
      <c r="K99" s="259">
        <v>737</v>
      </c>
      <c r="L99" s="259">
        <v>727.05</v>
      </c>
      <c r="M99" s="259">
        <v>1.3079000000000001</v>
      </c>
      <c r="N99" s="1"/>
      <c r="O99" s="1"/>
    </row>
    <row r="100" spans="1:15" ht="12.75" customHeight="1">
      <c r="A100" s="30">
        <v>90</v>
      </c>
      <c r="B100" s="269" t="s">
        <v>324</v>
      </c>
      <c r="C100" s="259">
        <v>895.65</v>
      </c>
      <c r="D100" s="260">
        <v>895.55000000000007</v>
      </c>
      <c r="E100" s="260">
        <v>886.10000000000014</v>
      </c>
      <c r="F100" s="260">
        <v>876.55000000000007</v>
      </c>
      <c r="G100" s="260">
        <v>867.10000000000014</v>
      </c>
      <c r="H100" s="260">
        <v>905.10000000000014</v>
      </c>
      <c r="I100" s="260">
        <v>914.55000000000018</v>
      </c>
      <c r="J100" s="260">
        <v>924.10000000000014</v>
      </c>
      <c r="K100" s="259">
        <v>905</v>
      </c>
      <c r="L100" s="259">
        <v>886</v>
      </c>
      <c r="M100" s="259">
        <v>0.69247999999999998</v>
      </c>
      <c r="N100" s="1"/>
      <c r="O100" s="1"/>
    </row>
    <row r="101" spans="1:15" ht="12.75" customHeight="1">
      <c r="A101" s="30">
        <v>91</v>
      </c>
      <c r="B101" s="269" t="s">
        <v>248</v>
      </c>
      <c r="C101" s="259">
        <v>115.5</v>
      </c>
      <c r="D101" s="260">
        <v>113.8</v>
      </c>
      <c r="E101" s="260">
        <v>111.64999999999999</v>
      </c>
      <c r="F101" s="260">
        <v>107.8</v>
      </c>
      <c r="G101" s="260">
        <v>105.64999999999999</v>
      </c>
      <c r="H101" s="260">
        <v>117.64999999999999</v>
      </c>
      <c r="I101" s="260">
        <v>119.8</v>
      </c>
      <c r="J101" s="260">
        <v>123.64999999999999</v>
      </c>
      <c r="K101" s="259">
        <v>115.95</v>
      </c>
      <c r="L101" s="259">
        <v>109.95</v>
      </c>
      <c r="M101" s="259">
        <v>56.121119999999998</v>
      </c>
      <c r="N101" s="1"/>
      <c r="O101" s="1"/>
    </row>
    <row r="102" spans="1:15" ht="12.75" customHeight="1">
      <c r="A102" s="30">
        <v>92</v>
      </c>
      <c r="B102" s="269" t="s">
        <v>325</v>
      </c>
      <c r="C102" s="259">
        <v>1562.9</v>
      </c>
      <c r="D102" s="260">
        <v>1559.2833333333335</v>
      </c>
      <c r="E102" s="260">
        <v>1550.616666666667</v>
      </c>
      <c r="F102" s="260">
        <v>1538.3333333333335</v>
      </c>
      <c r="G102" s="260">
        <v>1529.666666666667</v>
      </c>
      <c r="H102" s="260">
        <v>1571.5666666666671</v>
      </c>
      <c r="I102" s="260">
        <v>1580.2333333333336</v>
      </c>
      <c r="J102" s="260">
        <v>1592.5166666666671</v>
      </c>
      <c r="K102" s="259">
        <v>1567.95</v>
      </c>
      <c r="L102" s="259">
        <v>1547</v>
      </c>
      <c r="M102" s="259">
        <v>0.45498</v>
      </c>
      <c r="N102" s="1"/>
      <c r="O102" s="1"/>
    </row>
    <row r="103" spans="1:15" ht="12.75" customHeight="1">
      <c r="A103" s="30">
        <v>93</v>
      </c>
      <c r="B103" s="269" t="s">
        <v>326</v>
      </c>
      <c r="C103" s="259">
        <v>19.899999999999999</v>
      </c>
      <c r="D103" s="260">
        <v>19.916666666666664</v>
      </c>
      <c r="E103" s="260">
        <v>19.633333333333329</v>
      </c>
      <c r="F103" s="260">
        <v>19.366666666666664</v>
      </c>
      <c r="G103" s="260">
        <v>19.083333333333329</v>
      </c>
      <c r="H103" s="260">
        <v>20.18333333333333</v>
      </c>
      <c r="I103" s="260">
        <v>20.466666666666661</v>
      </c>
      <c r="J103" s="260">
        <v>20.733333333333331</v>
      </c>
      <c r="K103" s="259">
        <v>20.2</v>
      </c>
      <c r="L103" s="259">
        <v>19.649999999999999</v>
      </c>
      <c r="M103" s="259">
        <v>27.120709999999999</v>
      </c>
      <c r="N103" s="1"/>
      <c r="O103" s="1"/>
    </row>
    <row r="104" spans="1:15" ht="12.75" customHeight="1">
      <c r="A104" s="30">
        <v>94</v>
      </c>
      <c r="B104" s="269" t="s">
        <v>327</v>
      </c>
      <c r="C104" s="259">
        <v>1251.55</v>
      </c>
      <c r="D104" s="260">
        <v>1252.1833333333334</v>
      </c>
      <c r="E104" s="260">
        <v>1245.4166666666667</v>
      </c>
      <c r="F104" s="260">
        <v>1239.2833333333333</v>
      </c>
      <c r="G104" s="260">
        <v>1232.5166666666667</v>
      </c>
      <c r="H104" s="260">
        <v>1258.3166666666668</v>
      </c>
      <c r="I104" s="260">
        <v>1265.0833333333333</v>
      </c>
      <c r="J104" s="260">
        <v>1271.2166666666669</v>
      </c>
      <c r="K104" s="259">
        <v>1258.95</v>
      </c>
      <c r="L104" s="259">
        <v>1246.05</v>
      </c>
      <c r="M104" s="259">
        <v>2.2416700000000001</v>
      </c>
      <c r="N104" s="1"/>
      <c r="O104" s="1"/>
    </row>
    <row r="105" spans="1:15" ht="12.75" customHeight="1">
      <c r="A105" s="30">
        <v>95</v>
      </c>
      <c r="B105" s="269" t="s">
        <v>328</v>
      </c>
      <c r="C105" s="259">
        <v>619.95000000000005</v>
      </c>
      <c r="D105" s="260">
        <v>622.48333333333335</v>
      </c>
      <c r="E105" s="260">
        <v>614.41666666666674</v>
      </c>
      <c r="F105" s="260">
        <v>608.88333333333344</v>
      </c>
      <c r="G105" s="260">
        <v>600.81666666666683</v>
      </c>
      <c r="H105" s="260">
        <v>628.01666666666665</v>
      </c>
      <c r="I105" s="260">
        <v>636.08333333333326</v>
      </c>
      <c r="J105" s="260">
        <v>641.61666666666656</v>
      </c>
      <c r="K105" s="259">
        <v>630.54999999999995</v>
      </c>
      <c r="L105" s="259">
        <v>616.95000000000005</v>
      </c>
      <c r="M105" s="259">
        <v>2.5630700000000002</v>
      </c>
      <c r="N105" s="1"/>
      <c r="O105" s="1"/>
    </row>
    <row r="106" spans="1:15" ht="12.75" customHeight="1">
      <c r="A106" s="30">
        <v>96</v>
      </c>
      <c r="B106" s="269" t="s">
        <v>329</v>
      </c>
      <c r="C106" s="259">
        <v>830.3</v>
      </c>
      <c r="D106" s="260">
        <v>829.08333333333337</v>
      </c>
      <c r="E106" s="260">
        <v>820.16666666666674</v>
      </c>
      <c r="F106" s="260">
        <v>810.03333333333342</v>
      </c>
      <c r="G106" s="260">
        <v>801.11666666666679</v>
      </c>
      <c r="H106" s="260">
        <v>839.2166666666667</v>
      </c>
      <c r="I106" s="260">
        <v>848.13333333333344</v>
      </c>
      <c r="J106" s="260">
        <v>858.26666666666665</v>
      </c>
      <c r="K106" s="259">
        <v>838</v>
      </c>
      <c r="L106" s="259">
        <v>818.95</v>
      </c>
      <c r="M106" s="259">
        <v>0.71347000000000005</v>
      </c>
      <c r="N106" s="1"/>
      <c r="O106" s="1"/>
    </row>
    <row r="107" spans="1:15" ht="12.75" customHeight="1">
      <c r="A107" s="30">
        <v>97</v>
      </c>
      <c r="B107" s="269" t="s">
        <v>330</v>
      </c>
      <c r="C107" s="259">
        <v>5511.7</v>
      </c>
      <c r="D107" s="260">
        <v>5479.55</v>
      </c>
      <c r="E107" s="260">
        <v>5412.1500000000005</v>
      </c>
      <c r="F107" s="260">
        <v>5312.6</v>
      </c>
      <c r="G107" s="260">
        <v>5245.2000000000007</v>
      </c>
      <c r="H107" s="260">
        <v>5579.1</v>
      </c>
      <c r="I107" s="260">
        <v>5646.5</v>
      </c>
      <c r="J107" s="260">
        <v>5746.05</v>
      </c>
      <c r="K107" s="259">
        <v>5546.95</v>
      </c>
      <c r="L107" s="259">
        <v>5380</v>
      </c>
      <c r="M107" s="259">
        <v>8.3470000000000003E-2</v>
      </c>
      <c r="N107" s="1"/>
      <c r="O107" s="1"/>
    </row>
    <row r="108" spans="1:15" ht="12.75" customHeight="1">
      <c r="A108" s="30">
        <v>98</v>
      </c>
      <c r="B108" s="269" t="s">
        <v>331</v>
      </c>
      <c r="C108" s="259">
        <v>384.2</v>
      </c>
      <c r="D108" s="260">
        <v>383.18333333333334</v>
      </c>
      <c r="E108" s="260">
        <v>377.31666666666666</v>
      </c>
      <c r="F108" s="260">
        <v>370.43333333333334</v>
      </c>
      <c r="G108" s="260">
        <v>364.56666666666666</v>
      </c>
      <c r="H108" s="260">
        <v>390.06666666666666</v>
      </c>
      <c r="I108" s="260">
        <v>395.93333333333334</v>
      </c>
      <c r="J108" s="260">
        <v>402.81666666666666</v>
      </c>
      <c r="K108" s="259">
        <v>389.05</v>
      </c>
      <c r="L108" s="259">
        <v>376.3</v>
      </c>
      <c r="M108" s="259">
        <v>2.19625</v>
      </c>
      <c r="N108" s="1"/>
      <c r="O108" s="1"/>
    </row>
    <row r="109" spans="1:15" ht="12.75" customHeight="1">
      <c r="A109" s="30">
        <v>99</v>
      </c>
      <c r="B109" s="269" t="s">
        <v>332</v>
      </c>
      <c r="C109" s="259">
        <v>318.55</v>
      </c>
      <c r="D109" s="260">
        <v>317.06666666666666</v>
      </c>
      <c r="E109" s="260">
        <v>314.73333333333335</v>
      </c>
      <c r="F109" s="260">
        <v>310.91666666666669</v>
      </c>
      <c r="G109" s="260">
        <v>308.58333333333337</v>
      </c>
      <c r="H109" s="260">
        <v>320.88333333333333</v>
      </c>
      <c r="I109" s="260">
        <v>323.2166666666667</v>
      </c>
      <c r="J109" s="260">
        <v>327.0333333333333</v>
      </c>
      <c r="K109" s="259">
        <v>319.39999999999998</v>
      </c>
      <c r="L109" s="259">
        <v>313.25</v>
      </c>
      <c r="M109" s="259">
        <v>8.3380799999999997</v>
      </c>
      <c r="N109" s="1"/>
      <c r="O109" s="1"/>
    </row>
    <row r="110" spans="1:15" ht="12.75" customHeight="1">
      <c r="A110" s="30">
        <v>100</v>
      </c>
      <c r="B110" s="269" t="s">
        <v>838</v>
      </c>
      <c r="C110" s="259">
        <v>411.2</v>
      </c>
      <c r="D110" s="260">
        <v>410.61666666666662</v>
      </c>
      <c r="E110" s="260">
        <v>406.83333333333326</v>
      </c>
      <c r="F110" s="260">
        <v>402.46666666666664</v>
      </c>
      <c r="G110" s="260">
        <v>398.68333333333328</v>
      </c>
      <c r="H110" s="260">
        <v>414.98333333333323</v>
      </c>
      <c r="I110" s="260">
        <v>418.76666666666665</v>
      </c>
      <c r="J110" s="260">
        <v>423.13333333333321</v>
      </c>
      <c r="K110" s="259">
        <v>414.4</v>
      </c>
      <c r="L110" s="259">
        <v>406.25</v>
      </c>
      <c r="M110" s="259">
        <v>0.60816999999999999</v>
      </c>
      <c r="N110" s="1"/>
      <c r="O110" s="1"/>
    </row>
    <row r="111" spans="1:15" ht="12.75" customHeight="1">
      <c r="A111" s="30">
        <v>101</v>
      </c>
      <c r="B111" s="269" t="s">
        <v>333</v>
      </c>
      <c r="C111" s="259">
        <v>636.9</v>
      </c>
      <c r="D111" s="260">
        <v>639.29999999999995</v>
      </c>
      <c r="E111" s="260">
        <v>631.64999999999986</v>
      </c>
      <c r="F111" s="260">
        <v>626.39999999999986</v>
      </c>
      <c r="G111" s="260">
        <v>618.74999999999977</v>
      </c>
      <c r="H111" s="260">
        <v>644.54999999999995</v>
      </c>
      <c r="I111" s="260">
        <v>652.20000000000005</v>
      </c>
      <c r="J111" s="260">
        <v>657.45</v>
      </c>
      <c r="K111" s="259">
        <v>646.95000000000005</v>
      </c>
      <c r="L111" s="259">
        <v>634.04999999999995</v>
      </c>
      <c r="M111" s="259">
        <v>2.6381100000000002</v>
      </c>
      <c r="N111" s="1"/>
      <c r="O111" s="1"/>
    </row>
    <row r="112" spans="1:15" ht="12.75" customHeight="1">
      <c r="A112" s="30">
        <v>102</v>
      </c>
      <c r="B112" s="269" t="s">
        <v>83</v>
      </c>
      <c r="C112" s="259">
        <v>729.85</v>
      </c>
      <c r="D112" s="260">
        <v>729.68333333333339</v>
      </c>
      <c r="E112" s="260">
        <v>722.06666666666683</v>
      </c>
      <c r="F112" s="260">
        <v>714.28333333333342</v>
      </c>
      <c r="G112" s="260">
        <v>706.66666666666686</v>
      </c>
      <c r="H112" s="260">
        <v>737.46666666666681</v>
      </c>
      <c r="I112" s="260">
        <v>745.08333333333337</v>
      </c>
      <c r="J112" s="260">
        <v>752.86666666666679</v>
      </c>
      <c r="K112" s="259">
        <v>737.3</v>
      </c>
      <c r="L112" s="259">
        <v>721.9</v>
      </c>
      <c r="M112" s="259">
        <v>8.6613500000000005</v>
      </c>
      <c r="N112" s="1"/>
      <c r="O112" s="1"/>
    </row>
    <row r="113" spans="1:15" ht="12.75" customHeight="1">
      <c r="A113" s="30">
        <v>103</v>
      </c>
      <c r="B113" s="269" t="s">
        <v>84</v>
      </c>
      <c r="C113" s="259">
        <v>1118.8499999999999</v>
      </c>
      <c r="D113" s="260">
        <v>1120.1166666666666</v>
      </c>
      <c r="E113" s="260">
        <v>1108.7333333333331</v>
      </c>
      <c r="F113" s="260">
        <v>1098.6166666666666</v>
      </c>
      <c r="G113" s="260">
        <v>1087.2333333333331</v>
      </c>
      <c r="H113" s="260">
        <v>1130.2333333333331</v>
      </c>
      <c r="I113" s="260">
        <v>1141.6166666666668</v>
      </c>
      <c r="J113" s="260">
        <v>1151.7333333333331</v>
      </c>
      <c r="K113" s="259">
        <v>1131.5</v>
      </c>
      <c r="L113" s="259">
        <v>1110</v>
      </c>
      <c r="M113" s="259">
        <v>15.83891</v>
      </c>
      <c r="N113" s="1"/>
      <c r="O113" s="1"/>
    </row>
    <row r="114" spans="1:15" ht="12.75" customHeight="1">
      <c r="A114" s="30">
        <v>104</v>
      </c>
      <c r="B114" s="269" t="s">
        <v>91</v>
      </c>
      <c r="C114" s="259">
        <v>179</v>
      </c>
      <c r="D114" s="260">
        <v>178</v>
      </c>
      <c r="E114" s="260">
        <v>176</v>
      </c>
      <c r="F114" s="260">
        <v>173</v>
      </c>
      <c r="G114" s="260">
        <v>171</v>
      </c>
      <c r="H114" s="260">
        <v>181</v>
      </c>
      <c r="I114" s="260">
        <v>183</v>
      </c>
      <c r="J114" s="260">
        <v>186</v>
      </c>
      <c r="K114" s="259">
        <v>180</v>
      </c>
      <c r="L114" s="259">
        <v>175</v>
      </c>
      <c r="M114" s="259">
        <v>34.217039999999997</v>
      </c>
      <c r="N114" s="1"/>
      <c r="O114" s="1"/>
    </row>
    <row r="115" spans="1:15" ht="12.75" customHeight="1">
      <c r="A115" s="30">
        <v>105</v>
      </c>
      <c r="B115" s="269" t="s">
        <v>828</v>
      </c>
      <c r="C115" s="259">
        <v>1665.2</v>
      </c>
      <c r="D115" s="260">
        <v>1667.05</v>
      </c>
      <c r="E115" s="260">
        <v>1656.1499999999999</v>
      </c>
      <c r="F115" s="260">
        <v>1647.1</v>
      </c>
      <c r="G115" s="260">
        <v>1636.1999999999998</v>
      </c>
      <c r="H115" s="260">
        <v>1676.1</v>
      </c>
      <c r="I115" s="260">
        <v>1687</v>
      </c>
      <c r="J115" s="260">
        <v>1696.05</v>
      </c>
      <c r="K115" s="259">
        <v>1677.95</v>
      </c>
      <c r="L115" s="259">
        <v>1658</v>
      </c>
      <c r="M115" s="259">
        <v>1.08839</v>
      </c>
      <c r="N115" s="1"/>
      <c r="O115" s="1"/>
    </row>
    <row r="116" spans="1:15" ht="12.75" customHeight="1">
      <c r="A116" s="30">
        <v>106</v>
      </c>
      <c r="B116" s="269" t="s">
        <v>85</v>
      </c>
      <c r="C116" s="259">
        <v>229.85</v>
      </c>
      <c r="D116" s="260">
        <v>229.48333333333335</v>
      </c>
      <c r="E116" s="260">
        <v>226.9666666666667</v>
      </c>
      <c r="F116" s="260">
        <v>224.08333333333334</v>
      </c>
      <c r="G116" s="260">
        <v>221.56666666666669</v>
      </c>
      <c r="H116" s="260">
        <v>232.3666666666667</v>
      </c>
      <c r="I116" s="260">
        <v>234.88333333333335</v>
      </c>
      <c r="J116" s="260">
        <v>237.76666666666671</v>
      </c>
      <c r="K116" s="259">
        <v>232</v>
      </c>
      <c r="L116" s="259">
        <v>226.6</v>
      </c>
      <c r="M116" s="259">
        <v>108.50668</v>
      </c>
      <c r="N116" s="1"/>
      <c r="O116" s="1"/>
    </row>
    <row r="117" spans="1:15" ht="12.75" customHeight="1">
      <c r="A117" s="30">
        <v>107</v>
      </c>
      <c r="B117" s="269" t="s">
        <v>334</v>
      </c>
      <c r="C117" s="259">
        <v>527.1</v>
      </c>
      <c r="D117" s="260">
        <v>535.98333333333335</v>
      </c>
      <c r="E117" s="260">
        <v>512.11666666666667</v>
      </c>
      <c r="F117" s="260">
        <v>497.13333333333333</v>
      </c>
      <c r="G117" s="260">
        <v>473.26666666666665</v>
      </c>
      <c r="H117" s="260">
        <v>550.9666666666667</v>
      </c>
      <c r="I117" s="260">
        <v>574.83333333333348</v>
      </c>
      <c r="J117" s="260">
        <v>589.81666666666672</v>
      </c>
      <c r="K117" s="259">
        <v>559.85</v>
      </c>
      <c r="L117" s="259">
        <v>521</v>
      </c>
      <c r="M117" s="259">
        <v>74.219759999999994</v>
      </c>
      <c r="N117" s="1"/>
      <c r="O117" s="1"/>
    </row>
    <row r="118" spans="1:15" ht="12.75" customHeight="1">
      <c r="A118" s="30">
        <v>108</v>
      </c>
      <c r="B118" s="269" t="s">
        <v>87</v>
      </c>
      <c r="C118" s="259">
        <v>3638.05</v>
      </c>
      <c r="D118" s="260">
        <v>3599.75</v>
      </c>
      <c r="E118" s="260">
        <v>3545.5</v>
      </c>
      <c r="F118" s="260">
        <v>3452.95</v>
      </c>
      <c r="G118" s="260">
        <v>3398.7</v>
      </c>
      <c r="H118" s="260">
        <v>3692.3</v>
      </c>
      <c r="I118" s="260">
        <v>3746.55</v>
      </c>
      <c r="J118" s="260">
        <v>3839.1000000000004</v>
      </c>
      <c r="K118" s="259">
        <v>3654</v>
      </c>
      <c r="L118" s="259">
        <v>3507.2</v>
      </c>
      <c r="M118" s="259">
        <v>2.0158299999999998</v>
      </c>
      <c r="N118" s="1"/>
      <c r="O118" s="1"/>
    </row>
    <row r="119" spans="1:15" ht="12.75" customHeight="1">
      <c r="A119" s="30">
        <v>109</v>
      </c>
      <c r="B119" s="269" t="s">
        <v>88</v>
      </c>
      <c r="C119" s="259">
        <v>1582.95</v>
      </c>
      <c r="D119" s="260">
        <v>1575.6499999999999</v>
      </c>
      <c r="E119" s="260">
        <v>1564.2999999999997</v>
      </c>
      <c r="F119" s="260">
        <v>1545.6499999999999</v>
      </c>
      <c r="G119" s="260">
        <v>1534.2999999999997</v>
      </c>
      <c r="H119" s="260">
        <v>1594.2999999999997</v>
      </c>
      <c r="I119" s="260">
        <v>1605.6499999999996</v>
      </c>
      <c r="J119" s="260">
        <v>1624.2999999999997</v>
      </c>
      <c r="K119" s="259">
        <v>1587</v>
      </c>
      <c r="L119" s="259">
        <v>1557</v>
      </c>
      <c r="M119" s="259">
        <v>1.5261199999999999</v>
      </c>
      <c r="N119" s="1"/>
      <c r="O119" s="1"/>
    </row>
    <row r="120" spans="1:15" ht="12.75" customHeight="1">
      <c r="A120" s="30">
        <v>110</v>
      </c>
      <c r="B120" s="269" t="s">
        <v>335</v>
      </c>
      <c r="C120" s="259">
        <v>2535.35</v>
      </c>
      <c r="D120" s="260">
        <v>2512.9333333333334</v>
      </c>
      <c r="E120" s="260">
        <v>2465.8666666666668</v>
      </c>
      <c r="F120" s="260">
        <v>2396.3833333333332</v>
      </c>
      <c r="G120" s="260">
        <v>2349.3166666666666</v>
      </c>
      <c r="H120" s="260">
        <v>2582.416666666667</v>
      </c>
      <c r="I120" s="260">
        <v>2629.4833333333336</v>
      </c>
      <c r="J120" s="260">
        <v>2698.9666666666672</v>
      </c>
      <c r="K120" s="259">
        <v>2560</v>
      </c>
      <c r="L120" s="259">
        <v>2443.4499999999998</v>
      </c>
      <c r="M120" s="259">
        <v>1.96458</v>
      </c>
      <c r="N120" s="1"/>
      <c r="O120" s="1"/>
    </row>
    <row r="121" spans="1:15" ht="12.75" customHeight="1">
      <c r="A121" s="30">
        <v>111</v>
      </c>
      <c r="B121" s="269" t="s">
        <v>89</v>
      </c>
      <c r="C121" s="259">
        <v>689.95</v>
      </c>
      <c r="D121" s="260">
        <v>688.93333333333339</v>
      </c>
      <c r="E121" s="260">
        <v>685.01666666666677</v>
      </c>
      <c r="F121" s="260">
        <v>680.08333333333337</v>
      </c>
      <c r="G121" s="260">
        <v>676.16666666666674</v>
      </c>
      <c r="H121" s="260">
        <v>693.86666666666679</v>
      </c>
      <c r="I121" s="260">
        <v>697.7833333333333</v>
      </c>
      <c r="J121" s="260">
        <v>702.71666666666681</v>
      </c>
      <c r="K121" s="259">
        <v>692.85</v>
      </c>
      <c r="L121" s="259">
        <v>684</v>
      </c>
      <c r="M121" s="259">
        <v>7.00631</v>
      </c>
      <c r="N121" s="1"/>
      <c r="O121" s="1"/>
    </row>
    <row r="122" spans="1:15" ht="12.75" customHeight="1">
      <c r="A122" s="30">
        <v>112</v>
      </c>
      <c r="B122" s="269" t="s">
        <v>90</v>
      </c>
      <c r="C122" s="259">
        <v>976.3</v>
      </c>
      <c r="D122" s="260">
        <v>981.81666666666661</v>
      </c>
      <c r="E122" s="260">
        <v>964.98333333333323</v>
      </c>
      <c r="F122" s="260">
        <v>953.66666666666663</v>
      </c>
      <c r="G122" s="260">
        <v>936.83333333333326</v>
      </c>
      <c r="H122" s="260">
        <v>993.13333333333321</v>
      </c>
      <c r="I122" s="260">
        <v>1009.9666666666667</v>
      </c>
      <c r="J122" s="260">
        <v>1021.2833333333332</v>
      </c>
      <c r="K122" s="259">
        <v>998.65</v>
      </c>
      <c r="L122" s="259">
        <v>970.5</v>
      </c>
      <c r="M122" s="259">
        <v>2.18628</v>
      </c>
      <c r="N122" s="1"/>
      <c r="O122" s="1"/>
    </row>
    <row r="123" spans="1:15" ht="12.75" customHeight="1">
      <c r="A123" s="30">
        <v>113</v>
      </c>
      <c r="B123" s="269" t="s">
        <v>336</v>
      </c>
      <c r="C123" s="259">
        <v>995.65</v>
      </c>
      <c r="D123" s="260">
        <v>996.68333333333339</v>
      </c>
      <c r="E123" s="260">
        <v>988.96666666666681</v>
      </c>
      <c r="F123" s="260">
        <v>982.28333333333342</v>
      </c>
      <c r="G123" s="260">
        <v>974.56666666666683</v>
      </c>
      <c r="H123" s="260">
        <v>1003.3666666666668</v>
      </c>
      <c r="I123" s="260">
        <v>1011.0833333333335</v>
      </c>
      <c r="J123" s="260">
        <v>1017.7666666666668</v>
      </c>
      <c r="K123" s="259">
        <v>1004.4</v>
      </c>
      <c r="L123" s="259">
        <v>990</v>
      </c>
      <c r="M123" s="259">
        <v>0.22885</v>
      </c>
      <c r="N123" s="1"/>
      <c r="O123" s="1"/>
    </row>
    <row r="124" spans="1:15" ht="12.75" customHeight="1">
      <c r="A124" s="30">
        <v>114</v>
      </c>
      <c r="B124" s="269" t="s">
        <v>249</v>
      </c>
      <c r="C124" s="259">
        <v>390.75</v>
      </c>
      <c r="D124" s="260">
        <v>391.68333333333334</v>
      </c>
      <c r="E124" s="260">
        <v>386.26666666666665</v>
      </c>
      <c r="F124" s="260">
        <v>381.7833333333333</v>
      </c>
      <c r="G124" s="260">
        <v>376.36666666666662</v>
      </c>
      <c r="H124" s="260">
        <v>396.16666666666669</v>
      </c>
      <c r="I124" s="260">
        <v>401.58333333333331</v>
      </c>
      <c r="J124" s="260">
        <v>406.06666666666672</v>
      </c>
      <c r="K124" s="259">
        <v>397.1</v>
      </c>
      <c r="L124" s="259">
        <v>387.2</v>
      </c>
      <c r="M124" s="259">
        <v>7.7578800000000001</v>
      </c>
      <c r="N124" s="1"/>
      <c r="O124" s="1"/>
    </row>
    <row r="125" spans="1:15" ht="12.75" customHeight="1">
      <c r="A125" s="30">
        <v>115</v>
      </c>
      <c r="B125" s="269" t="s">
        <v>92</v>
      </c>
      <c r="C125" s="259">
        <v>1224.7</v>
      </c>
      <c r="D125" s="260">
        <v>1220.0333333333335</v>
      </c>
      <c r="E125" s="260">
        <v>1190.666666666667</v>
      </c>
      <c r="F125" s="260">
        <v>1156.6333333333334</v>
      </c>
      <c r="G125" s="260">
        <v>1127.2666666666669</v>
      </c>
      <c r="H125" s="260">
        <v>1254.0666666666671</v>
      </c>
      <c r="I125" s="260">
        <v>1283.4333333333334</v>
      </c>
      <c r="J125" s="260">
        <v>1317.4666666666672</v>
      </c>
      <c r="K125" s="259">
        <v>1249.4000000000001</v>
      </c>
      <c r="L125" s="259">
        <v>1186</v>
      </c>
      <c r="M125" s="259">
        <v>7.2426300000000001</v>
      </c>
      <c r="N125" s="1"/>
      <c r="O125" s="1"/>
    </row>
    <row r="126" spans="1:15" ht="12.75" customHeight="1">
      <c r="A126" s="30">
        <v>116</v>
      </c>
      <c r="B126" s="269" t="s">
        <v>337</v>
      </c>
      <c r="C126" s="259">
        <v>797.45</v>
      </c>
      <c r="D126" s="260">
        <v>793.08333333333337</v>
      </c>
      <c r="E126" s="260">
        <v>785.2166666666667</v>
      </c>
      <c r="F126" s="260">
        <v>772.98333333333335</v>
      </c>
      <c r="G126" s="260">
        <v>765.11666666666667</v>
      </c>
      <c r="H126" s="260">
        <v>805.31666666666672</v>
      </c>
      <c r="I126" s="260">
        <v>813.18333333333328</v>
      </c>
      <c r="J126" s="260">
        <v>825.41666666666674</v>
      </c>
      <c r="K126" s="259">
        <v>800.95</v>
      </c>
      <c r="L126" s="259">
        <v>780.85</v>
      </c>
      <c r="M126" s="259">
        <v>0.92579999999999996</v>
      </c>
      <c r="N126" s="1"/>
      <c r="O126" s="1"/>
    </row>
    <row r="127" spans="1:15" ht="12.75" customHeight="1">
      <c r="A127" s="30">
        <v>117</v>
      </c>
      <c r="B127" s="269" t="s">
        <v>339</v>
      </c>
      <c r="C127" s="259">
        <v>1047.7</v>
      </c>
      <c r="D127" s="260">
        <v>1040.2166666666665</v>
      </c>
      <c r="E127" s="260">
        <v>1025.4333333333329</v>
      </c>
      <c r="F127" s="260">
        <v>1003.1666666666665</v>
      </c>
      <c r="G127" s="260">
        <v>988.38333333333298</v>
      </c>
      <c r="H127" s="260">
        <v>1062.4833333333329</v>
      </c>
      <c r="I127" s="260">
        <v>1077.2666666666662</v>
      </c>
      <c r="J127" s="260">
        <v>1099.5333333333328</v>
      </c>
      <c r="K127" s="259">
        <v>1055</v>
      </c>
      <c r="L127" s="259">
        <v>1017.95</v>
      </c>
      <c r="M127" s="259">
        <v>0.87692000000000003</v>
      </c>
      <c r="N127" s="1"/>
      <c r="O127" s="1"/>
    </row>
    <row r="128" spans="1:15" ht="12.75" customHeight="1">
      <c r="A128" s="30">
        <v>118</v>
      </c>
      <c r="B128" s="269" t="s">
        <v>97</v>
      </c>
      <c r="C128" s="259">
        <v>366.25</v>
      </c>
      <c r="D128" s="260">
        <v>364.40000000000003</v>
      </c>
      <c r="E128" s="260">
        <v>360.85000000000008</v>
      </c>
      <c r="F128" s="260">
        <v>355.45000000000005</v>
      </c>
      <c r="G128" s="260">
        <v>351.90000000000009</v>
      </c>
      <c r="H128" s="260">
        <v>369.80000000000007</v>
      </c>
      <c r="I128" s="260">
        <v>373.35</v>
      </c>
      <c r="J128" s="260">
        <v>378.75000000000006</v>
      </c>
      <c r="K128" s="259">
        <v>367.95</v>
      </c>
      <c r="L128" s="259">
        <v>359</v>
      </c>
      <c r="M128" s="259">
        <v>31.369109999999999</v>
      </c>
      <c r="N128" s="1"/>
      <c r="O128" s="1"/>
    </row>
    <row r="129" spans="1:15" ht="12.75" customHeight="1">
      <c r="A129" s="30">
        <v>119</v>
      </c>
      <c r="B129" s="269" t="s">
        <v>93</v>
      </c>
      <c r="C129" s="259">
        <v>529.1</v>
      </c>
      <c r="D129" s="260">
        <v>531.15</v>
      </c>
      <c r="E129" s="260">
        <v>524.5</v>
      </c>
      <c r="F129" s="260">
        <v>519.9</v>
      </c>
      <c r="G129" s="260">
        <v>513.25</v>
      </c>
      <c r="H129" s="260">
        <v>535.75</v>
      </c>
      <c r="I129" s="260">
        <v>542.39999999999986</v>
      </c>
      <c r="J129" s="260">
        <v>547</v>
      </c>
      <c r="K129" s="259">
        <v>537.79999999999995</v>
      </c>
      <c r="L129" s="259">
        <v>526.54999999999995</v>
      </c>
      <c r="M129" s="259">
        <v>36.018320000000003</v>
      </c>
      <c r="N129" s="1"/>
      <c r="O129" s="1"/>
    </row>
    <row r="130" spans="1:15" ht="12.75" customHeight="1">
      <c r="A130" s="30">
        <v>120</v>
      </c>
      <c r="B130" s="269" t="s">
        <v>250</v>
      </c>
      <c r="C130" s="259">
        <v>1532.45</v>
      </c>
      <c r="D130" s="260">
        <v>1526.1499999999999</v>
      </c>
      <c r="E130" s="260">
        <v>1506.3499999999997</v>
      </c>
      <c r="F130" s="260">
        <v>1480.2499999999998</v>
      </c>
      <c r="G130" s="260">
        <v>1460.4499999999996</v>
      </c>
      <c r="H130" s="260">
        <v>1552.2499999999998</v>
      </c>
      <c r="I130" s="260">
        <v>1572.05</v>
      </c>
      <c r="J130" s="260">
        <v>1598.1499999999999</v>
      </c>
      <c r="K130" s="259">
        <v>1545.95</v>
      </c>
      <c r="L130" s="259">
        <v>1500.05</v>
      </c>
      <c r="M130" s="259">
        <v>1.81271</v>
      </c>
      <c r="N130" s="1"/>
      <c r="O130" s="1"/>
    </row>
    <row r="131" spans="1:15" ht="12.75" customHeight="1">
      <c r="A131" s="30">
        <v>121</v>
      </c>
      <c r="B131" s="269" t="s">
        <v>94</v>
      </c>
      <c r="C131" s="259">
        <v>2206.65</v>
      </c>
      <c r="D131" s="260">
        <v>2199.5333333333333</v>
      </c>
      <c r="E131" s="260">
        <v>2177.1166666666668</v>
      </c>
      <c r="F131" s="260">
        <v>2147.5833333333335</v>
      </c>
      <c r="G131" s="260">
        <v>2125.166666666667</v>
      </c>
      <c r="H131" s="260">
        <v>2229.0666666666666</v>
      </c>
      <c r="I131" s="260">
        <v>2251.4833333333336</v>
      </c>
      <c r="J131" s="260">
        <v>2281.0166666666664</v>
      </c>
      <c r="K131" s="259">
        <v>2221.9499999999998</v>
      </c>
      <c r="L131" s="259">
        <v>2170</v>
      </c>
      <c r="M131" s="259">
        <v>6.2808700000000002</v>
      </c>
      <c r="N131" s="1"/>
      <c r="O131" s="1"/>
    </row>
    <row r="132" spans="1:15" ht="12.75" customHeight="1">
      <c r="A132" s="30">
        <v>122</v>
      </c>
      <c r="B132" s="269" t="s">
        <v>340</v>
      </c>
      <c r="C132" s="259">
        <v>228.7</v>
      </c>
      <c r="D132" s="260">
        <v>227.20000000000002</v>
      </c>
      <c r="E132" s="260">
        <v>223.50000000000003</v>
      </c>
      <c r="F132" s="260">
        <v>218.3</v>
      </c>
      <c r="G132" s="260">
        <v>214.60000000000002</v>
      </c>
      <c r="H132" s="260">
        <v>232.40000000000003</v>
      </c>
      <c r="I132" s="260">
        <v>236.10000000000002</v>
      </c>
      <c r="J132" s="260">
        <v>241.30000000000004</v>
      </c>
      <c r="K132" s="259">
        <v>230.9</v>
      </c>
      <c r="L132" s="259">
        <v>222</v>
      </c>
      <c r="M132" s="259">
        <v>64.905730000000005</v>
      </c>
      <c r="N132" s="1"/>
      <c r="O132" s="1"/>
    </row>
    <row r="133" spans="1:15" ht="12.75" customHeight="1">
      <c r="A133" s="30">
        <v>123</v>
      </c>
      <c r="B133" s="269" t="s">
        <v>839</v>
      </c>
      <c r="C133" s="259">
        <v>193.8</v>
      </c>
      <c r="D133" s="260">
        <v>194.93333333333331</v>
      </c>
      <c r="E133" s="260">
        <v>191.56666666666661</v>
      </c>
      <c r="F133" s="260">
        <v>189.33333333333329</v>
      </c>
      <c r="G133" s="260">
        <v>185.96666666666658</v>
      </c>
      <c r="H133" s="260">
        <v>197.16666666666663</v>
      </c>
      <c r="I133" s="260">
        <v>200.53333333333336</v>
      </c>
      <c r="J133" s="260">
        <v>202.76666666666665</v>
      </c>
      <c r="K133" s="259">
        <v>198.3</v>
      </c>
      <c r="L133" s="259">
        <v>192.7</v>
      </c>
      <c r="M133" s="259">
        <v>20.141079999999999</v>
      </c>
      <c r="N133" s="1"/>
      <c r="O133" s="1"/>
    </row>
    <row r="134" spans="1:15" ht="12.75" customHeight="1">
      <c r="A134" s="30">
        <v>124</v>
      </c>
      <c r="B134" s="269" t="s">
        <v>251</v>
      </c>
      <c r="C134" s="259">
        <v>46.55</v>
      </c>
      <c r="D134" s="260">
        <v>46.699999999999996</v>
      </c>
      <c r="E134" s="260">
        <v>45.899999999999991</v>
      </c>
      <c r="F134" s="260">
        <v>45.249999999999993</v>
      </c>
      <c r="G134" s="260">
        <v>44.449999999999989</v>
      </c>
      <c r="H134" s="260">
        <v>47.349999999999994</v>
      </c>
      <c r="I134" s="260">
        <v>48.149999999999991</v>
      </c>
      <c r="J134" s="260">
        <v>48.8</v>
      </c>
      <c r="K134" s="259">
        <v>47.5</v>
      </c>
      <c r="L134" s="259">
        <v>46.05</v>
      </c>
      <c r="M134" s="259">
        <v>5.57782</v>
      </c>
      <c r="N134" s="1"/>
      <c r="O134" s="1"/>
    </row>
    <row r="135" spans="1:15" ht="12.75" customHeight="1">
      <c r="A135" s="30">
        <v>125</v>
      </c>
      <c r="B135" s="269" t="s">
        <v>341</v>
      </c>
      <c r="C135" s="259">
        <v>223.15</v>
      </c>
      <c r="D135" s="260">
        <v>223.85000000000002</v>
      </c>
      <c r="E135" s="260">
        <v>220.90000000000003</v>
      </c>
      <c r="F135" s="260">
        <v>218.65</v>
      </c>
      <c r="G135" s="260">
        <v>215.70000000000002</v>
      </c>
      <c r="H135" s="260">
        <v>226.10000000000005</v>
      </c>
      <c r="I135" s="260">
        <v>229.05000000000004</v>
      </c>
      <c r="J135" s="260">
        <v>231.30000000000007</v>
      </c>
      <c r="K135" s="259">
        <v>226.8</v>
      </c>
      <c r="L135" s="259">
        <v>221.6</v>
      </c>
      <c r="M135" s="259">
        <v>2.2940999999999998</v>
      </c>
      <c r="N135" s="1"/>
      <c r="O135" s="1"/>
    </row>
    <row r="136" spans="1:15" ht="12.75" customHeight="1">
      <c r="A136" s="30">
        <v>126</v>
      </c>
      <c r="B136" s="269" t="s">
        <v>95</v>
      </c>
      <c r="C136" s="259">
        <v>3686.6</v>
      </c>
      <c r="D136" s="260">
        <v>3692.1</v>
      </c>
      <c r="E136" s="260">
        <v>3644.6</v>
      </c>
      <c r="F136" s="260">
        <v>3602.6</v>
      </c>
      <c r="G136" s="260">
        <v>3555.1</v>
      </c>
      <c r="H136" s="260">
        <v>3734.1</v>
      </c>
      <c r="I136" s="260">
        <v>3781.6</v>
      </c>
      <c r="J136" s="260">
        <v>3823.6</v>
      </c>
      <c r="K136" s="259">
        <v>3739.6</v>
      </c>
      <c r="L136" s="259">
        <v>3650.1</v>
      </c>
      <c r="M136" s="259">
        <v>2.9075299999999999</v>
      </c>
      <c r="N136" s="1"/>
      <c r="O136" s="1"/>
    </row>
    <row r="137" spans="1:15" ht="12.75" customHeight="1">
      <c r="A137" s="30">
        <v>127</v>
      </c>
      <c r="B137" s="269" t="s">
        <v>252</v>
      </c>
      <c r="C137" s="259">
        <v>4235.6000000000004</v>
      </c>
      <c r="D137" s="260">
        <v>4246.7</v>
      </c>
      <c r="E137" s="260">
        <v>4203.3999999999996</v>
      </c>
      <c r="F137" s="260">
        <v>4171.2</v>
      </c>
      <c r="G137" s="260">
        <v>4127.8999999999996</v>
      </c>
      <c r="H137" s="260">
        <v>4278.8999999999996</v>
      </c>
      <c r="I137" s="260">
        <v>4322.2000000000007</v>
      </c>
      <c r="J137" s="260">
        <v>4354.3999999999996</v>
      </c>
      <c r="K137" s="259">
        <v>4290</v>
      </c>
      <c r="L137" s="259">
        <v>4214.5</v>
      </c>
      <c r="M137" s="259">
        <v>2.8148300000000002</v>
      </c>
      <c r="N137" s="1"/>
      <c r="O137" s="1"/>
    </row>
    <row r="138" spans="1:15" ht="12.75" customHeight="1">
      <c r="A138" s="30">
        <v>128</v>
      </c>
      <c r="B138" s="269" t="s">
        <v>143</v>
      </c>
      <c r="C138" s="259">
        <v>2374.5</v>
      </c>
      <c r="D138" s="260">
        <v>2389.7166666666667</v>
      </c>
      <c r="E138" s="260">
        <v>2350.0833333333335</v>
      </c>
      <c r="F138" s="260">
        <v>2325.666666666667</v>
      </c>
      <c r="G138" s="260">
        <v>2286.0333333333338</v>
      </c>
      <c r="H138" s="260">
        <v>2414.1333333333332</v>
      </c>
      <c r="I138" s="260">
        <v>2453.7666666666664</v>
      </c>
      <c r="J138" s="260">
        <v>2478.1833333333329</v>
      </c>
      <c r="K138" s="259">
        <v>2429.35</v>
      </c>
      <c r="L138" s="259">
        <v>2365.3000000000002</v>
      </c>
      <c r="M138" s="259">
        <v>2.34002</v>
      </c>
      <c r="N138" s="1"/>
      <c r="O138" s="1"/>
    </row>
    <row r="139" spans="1:15" ht="12.75" customHeight="1">
      <c r="A139" s="30">
        <v>129</v>
      </c>
      <c r="B139" s="269" t="s">
        <v>98</v>
      </c>
      <c r="C139" s="259">
        <v>4380</v>
      </c>
      <c r="D139" s="260">
        <v>4362.666666666667</v>
      </c>
      <c r="E139" s="260">
        <v>4337.3333333333339</v>
      </c>
      <c r="F139" s="260">
        <v>4294.666666666667</v>
      </c>
      <c r="G139" s="260">
        <v>4269.3333333333339</v>
      </c>
      <c r="H139" s="260">
        <v>4405.3333333333339</v>
      </c>
      <c r="I139" s="260">
        <v>4430.6666666666679</v>
      </c>
      <c r="J139" s="260">
        <v>4473.3333333333339</v>
      </c>
      <c r="K139" s="259">
        <v>4388</v>
      </c>
      <c r="L139" s="259">
        <v>4320</v>
      </c>
      <c r="M139" s="259">
        <v>2.4374899999999999</v>
      </c>
      <c r="N139" s="1"/>
      <c r="O139" s="1"/>
    </row>
    <row r="140" spans="1:15" ht="12.75" customHeight="1">
      <c r="A140" s="30">
        <v>130</v>
      </c>
      <c r="B140" s="269" t="s">
        <v>342</v>
      </c>
      <c r="C140" s="259">
        <v>605.79999999999995</v>
      </c>
      <c r="D140" s="260">
        <v>611.13333333333333</v>
      </c>
      <c r="E140" s="260">
        <v>595.81666666666661</v>
      </c>
      <c r="F140" s="260">
        <v>585.83333333333326</v>
      </c>
      <c r="G140" s="260">
        <v>570.51666666666654</v>
      </c>
      <c r="H140" s="260">
        <v>621.11666666666667</v>
      </c>
      <c r="I140" s="260">
        <v>636.43333333333351</v>
      </c>
      <c r="J140" s="260">
        <v>646.41666666666674</v>
      </c>
      <c r="K140" s="259">
        <v>626.45000000000005</v>
      </c>
      <c r="L140" s="259">
        <v>601.15</v>
      </c>
      <c r="M140" s="259">
        <v>5.1715299999999997</v>
      </c>
      <c r="N140" s="1"/>
      <c r="O140" s="1"/>
    </row>
    <row r="141" spans="1:15" ht="12.75" customHeight="1">
      <c r="A141" s="30">
        <v>131</v>
      </c>
      <c r="B141" s="269" t="s">
        <v>343</v>
      </c>
      <c r="C141" s="259">
        <v>187.3</v>
      </c>
      <c r="D141" s="260">
        <v>190.1</v>
      </c>
      <c r="E141" s="260">
        <v>183.39999999999998</v>
      </c>
      <c r="F141" s="260">
        <v>179.49999999999997</v>
      </c>
      <c r="G141" s="260">
        <v>172.79999999999995</v>
      </c>
      <c r="H141" s="260">
        <v>194</v>
      </c>
      <c r="I141" s="260">
        <v>200.7</v>
      </c>
      <c r="J141" s="260">
        <v>204.60000000000002</v>
      </c>
      <c r="K141" s="259">
        <v>196.8</v>
      </c>
      <c r="L141" s="259">
        <v>186.2</v>
      </c>
      <c r="M141" s="259">
        <v>9.1034600000000001</v>
      </c>
      <c r="N141" s="1"/>
      <c r="O141" s="1"/>
    </row>
    <row r="142" spans="1:15" ht="12.75" customHeight="1">
      <c r="A142" s="30">
        <v>132</v>
      </c>
      <c r="B142" s="269" t="s">
        <v>344</v>
      </c>
      <c r="C142" s="259">
        <v>164.4</v>
      </c>
      <c r="D142" s="260">
        <v>163.96666666666667</v>
      </c>
      <c r="E142" s="260">
        <v>162.08333333333334</v>
      </c>
      <c r="F142" s="260">
        <v>159.76666666666668</v>
      </c>
      <c r="G142" s="260">
        <v>157.88333333333335</v>
      </c>
      <c r="H142" s="260">
        <v>166.28333333333333</v>
      </c>
      <c r="I142" s="260">
        <v>168.16666666666666</v>
      </c>
      <c r="J142" s="260">
        <v>170.48333333333332</v>
      </c>
      <c r="K142" s="259">
        <v>165.85</v>
      </c>
      <c r="L142" s="259">
        <v>161.65</v>
      </c>
      <c r="M142" s="259">
        <v>2.0876299999999999</v>
      </c>
      <c r="N142" s="1"/>
      <c r="O142" s="1"/>
    </row>
    <row r="143" spans="1:15" ht="12.75" customHeight="1">
      <c r="A143" s="30">
        <v>133</v>
      </c>
      <c r="B143" s="269" t="s">
        <v>840</v>
      </c>
      <c r="C143" s="259">
        <v>406.8</v>
      </c>
      <c r="D143" s="260">
        <v>412.59999999999997</v>
      </c>
      <c r="E143" s="260">
        <v>397.19999999999993</v>
      </c>
      <c r="F143" s="260">
        <v>387.59999999999997</v>
      </c>
      <c r="G143" s="260">
        <v>372.19999999999993</v>
      </c>
      <c r="H143" s="260">
        <v>422.19999999999993</v>
      </c>
      <c r="I143" s="260">
        <v>437.59999999999991</v>
      </c>
      <c r="J143" s="260">
        <v>447.19999999999993</v>
      </c>
      <c r="K143" s="259">
        <v>428</v>
      </c>
      <c r="L143" s="259">
        <v>403</v>
      </c>
      <c r="M143" s="259">
        <v>73.280199999999994</v>
      </c>
      <c r="N143" s="1"/>
      <c r="O143" s="1"/>
    </row>
    <row r="144" spans="1:15" ht="12.75" customHeight="1">
      <c r="A144" s="30">
        <v>134</v>
      </c>
      <c r="B144" s="269" t="s">
        <v>345</v>
      </c>
      <c r="C144" s="259">
        <v>63.05</v>
      </c>
      <c r="D144" s="260">
        <v>62.449999999999996</v>
      </c>
      <c r="E144" s="260">
        <v>61.399999999999991</v>
      </c>
      <c r="F144" s="260">
        <v>59.749999999999993</v>
      </c>
      <c r="G144" s="260">
        <v>58.699999999999989</v>
      </c>
      <c r="H144" s="260">
        <v>64.099999999999994</v>
      </c>
      <c r="I144" s="260">
        <v>65.149999999999991</v>
      </c>
      <c r="J144" s="260">
        <v>66.8</v>
      </c>
      <c r="K144" s="259">
        <v>63.5</v>
      </c>
      <c r="L144" s="259">
        <v>60.8</v>
      </c>
      <c r="M144" s="259">
        <v>10.51079</v>
      </c>
      <c r="N144" s="1"/>
      <c r="O144" s="1"/>
    </row>
    <row r="145" spans="1:15" ht="12.75" customHeight="1">
      <c r="A145" s="30">
        <v>135</v>
      </c>
      <c r="B145" s="269" t="s">
        <v>99</v>
      </c>
      <c r="C145" s="259">
        <v>3531.6</v>
      </c>
      <c r="D145" s="260">
        <v>3508.3000000000006</v>
      </c>
      <c r="E145" s="260">
        <v>3474.6000000000013</v>
      </c>
      <c r="F145" s="260">
        <v>3417.6000000000008</v>
      </c>
      <c r="G145" s="260">
        <v>3383.9000000000015</v>
      </c>
      <c r="H145" s="260">
        <v>3565.3000000000011</v>
      </c>
      <c r="I145" s="260">
        <v>3599.0000000000009</v>
      </c>
      <c r="J145" s="260">
        <v>3656.0000000000009</v>
      </c>
      <c r="K145" s="259">
        <v>3542</v>
      </c>
      <c r="L145" s="259">
        <v>3451.3</v>
      </c>
      <c r="M145" s="259">
        <v>4.1273600000000004</v>
      </c>
      <c r="N145" s="1"/>
      <c r="O145" s="1"/>
    </row>
    <row r="146" spans="1:15" ht="12.75" customHeight="1">
      <c r="A146" s="30">
        <v>136</v>
      </c>
      <c r="B146" s="269" t="s">
        <v>346</v>
      </c>
      <c r="C146" s="259">
        <v>410.05</v>
      </c>
      <c r="D146" s="260">
        <v>411.48333333333335</v>
      </c>
      <c r="E146" s="260">
        <v>405.56666666666672</v>
      </c>
      <c r="F146" s="260">
        <v>401.08333333333337</v>
      </c>
      <c r="G146" s="260">
        <v>395.16666666666674</v>
      </c>
      <c r="H146" s="260">
        <v>415.9666666666667</v>
      </c>
      <c r="I146" s="260">
        <v>421.88333333333333</v>
      </c>
      <c r="J146" s="260">
        <v>426.36666666666667</v>
      </c>
      <c r="K146" s="259">
        <v>417.4</v>
      </c>
      <c r="L146" s="259">
        <v>407</v>
      </c>
      <c r="M146" s="259">
        <v>2.9887899999999998</v>
      </c>
      <c r="N146" s="1"/>
      <c r="O146" s="1"/>
    </row>
    <row r="147" spans="1:15" ht="12.75" customHeight="1">
      <c r="A147" s="30">
        <v>137</v>
      </c>
      <c r="B147" s="269" t="s">
        <v>253</v>
      </c>
      <c r="C147" s="259">
        <v>475.6</v>
      </c>
      <c r="D147" s="260">
        <v>478.86666666666662</v>
      </c>
      <c r="E147" s="260">
        <v>470.03333333333325</v>
      </c>
      <c r="F147" s="260">
        <v>464.46666666666664</v>
      </c>
      <c r="G147" s="260">
        <v>455.63333333333327</v>
      </c>
      <c r="H147" s="260">
        <v>484.43333333333322</v>
      </c>
      <c r="I147" s="260">
        <v>493.26666666666659</v>
      </c>
      <c r="J147" s="260">
        <v>498.8333333333332</v>
      </c>
      <c r="K147" s="259">
        <v>487.7</v>
      </c>
      <c r="L147" s="259">
        <v>473.3</v>
      </c>
      <c r="M147" s="259">
        <v>1.3219399999999999</v>
      </c>
      <c r="N147" s="1"/>
      <c r="O147" s="1"/>
    </row>
    <row r="148" spans="1:15" ht="12.75" customHeight="1">
      <c r="A148" s="30">
        <v>138</v>
      </c>
      <c r="B148" s="269" t="s">
        <v>254</v>
      </c>
      <c r="C148" s="259">
        <v>1355</v>
      </c>
      <c r="D148" s="260">
        <v>1355.25</v>
      </c>
      <c r="E148" s="260">
        <v>1335.9</v>
      </c>
      <c r="F148" s="260">
        <v>1316.8000000000002</v>
      </c>
      <c r="G148" s="260">
        <v>1297.4500000000003</v>
      </c>
      <c r="H148" s="260">
        <v>1374.35</v>
      </c>
      <c r="I148" s="260">
        <v>1393.6999999999998</v>
      </c>
      <c r="J148" s="260">
        <v>1412.7999999999997</v>
      </c>
      <c r="K148" s="259">
        <v>1374.6</v>
      </c>
      <c r="L148" s="259">
        <v>1336.15</v>
      </c>
      <c r="M148" s="259">
        <v>0.38533000000000001</v>
      </c>
      <c r="N148" s="1"/>
      <c r="O148" s="1"/>
    </row>
    <row r="149" spans="1:15" ht="12.75" customHeight="1">
      <c r="A149" s="30">
        <v>139</v>
      </c>
      <c r="B149" s="269" t="s">
        <v>347</v>
      </c>
      <c r="C149" s="259">
        <v>63.45</v>
      </c>
      <c r="D149" s="260">
        <v>63.733333333333327</v>
      </c>
      <c r="E149" s="260">
        <v>63.11666666666666</v>
      </c>
      <c r="F149" s="260">
        <v>62.783333333333331</v>
      </c>
      <c r="G149" s="260">
        <v>62.166666666666664</v>
      </c>
      <c r="H149" s="260">
        <v>64.066666666666663</v>
      </c>
      <c r="I149" s="260">
        <v>64.683333333333309</v>
      </c>
      <c r="J149" s="260">
        <v>65.016666666666652</v>
      </c>
      <c r="K149" s="259">
        <v>64.349999999999994</v>
      </c>
      <c r="L149" s="259">
        <v>63.4</v>
      </c>
      <c r="M149" s="259">
        <v>4.8215399999999997</v>
      </c>
      <c r="N149" s="1"/>
      <c r="O149" s="1"/>
    </row>
    <row r="150" spans="1:15" ht="12.75" customHeight="1">
      <c r="A150" s="30">
        <v>140</v>
      </c>
      <c r="B150" s="269" t="s">
        <v>348</v>
      </c>
      <c r="C150" s="259">
        <v>102.65</v>
      </c>
      <c r="D150" s="260">
        <v>101.88333333333333</v>
      </c>
      <c r="E150" s="260">
        <v>99.266666666666652</v>
      </c>
      <c r="F150" s="260">
        <v>95.883333333333326</v>
      </c>
      <c r="G150" s="260">
        <v>93.266666666666652</v>
      </c>
      <c r="H150" s="260">
        <v>105.26666666666665</v>
      </c>
      <c r="I150" s="260">
        <v>107.88333333333333</v>
      </c>
      <c r="J150" s="260">
        <v>111.26666666666665</v>
      </c>
      <c r="K150" s="259">
        <v>104.5</v>
      </c>
      <c r="L150" s="259">
        <v>98.5</v>
      </c>
      <c r="M150" s="259">
        <v>10.4941</v>
      </c>
      <c r="N150" s="1"/>
      <c r="O150" s="1"/>
    </row>
    <row r="151" spans="1:15" ht="12.75" customHeight="1">
      <c r="A151" s="30">
        <v>141</v>
      </c>
      <c r="B151" s="269" t="s">
        <v>792</v>
      </c>
      <c r="C151" s="259">
        <v>50.1</v>
      </c>
      <c r="D151" s="260">
        <v>50.25</v>
      </c>
      <c r="E151" s="260">
        <v>49.35</v>
      </c>
      <c r="F151" s="260">
        <v>48.6</v>
      </c>
      <c r="G151" s="260">
        <v>47.7</v>
      </c>
      <c r="H151" s="260">
        <v>51</v>
      </c>
      <c r="I151" s="260">
        <v>51.900000000000006</v>
      </c>
      <c r="J151" s="260">
        <v>52.65</v>
      </c>
      <c r="K151" s="259">
        <v>51.15</v>
      </c>
      <c r="L151" s="259">
        <v>49.5</v>
      </c>
      <c r="M151" s="259">
        <v>9.7800799999999999</v>
      </c>
      <c r="N151" s="1"/>
      <c r="O151" s="1"/>
    </row>
    <row r="152" spans="1:15" ht="12.75" customHeight="1">
      <c r="A152" s="30">
        <v>142</v>
      </c>
      <c r="B152" s="269" t="s">
        <v>349</v>
      </c>
      <c r="C152" s="259">
        <v>721.25</v>
      </c>
      <c r="D152" s="260">
        <v>718.63333333333333</v>
      </c>
      <c r="E152" s="260">
        <v>702.26666666666665</v>
      </c>
      <c r="F152" s="260">
        <v>683.2833333333333</v>
      </c>
      <c r="G152" s="260">
        <v>666.91666666666663</v>
      </c>
      <c r="H152" s="260">
        <v>737.61666666666667</v>
      </c>
      <c r="I152" s="260">
        <v>753.98333333333323</v>
      </c>
      <c r="J152" s="260">
        <v>772.9666666666667</v>
      </c>
      <c r="K152" s="259">
        <v>735</v>
      </c>
      <c r="L152" s="259">
        <v>699.65</v>
      </c>
      <c r="M152" s="259">
        <v>0.73289000000000004</v>
      </c>
      <c r="N152" s="1"/>
      <c r="O152" s="1"/>
    </row>
    <row r="153" spans="1:15" ht="12.75" customHeight="1">
      <c r="A153" s="30">
        <v>143</v>
      </c>
      <c r="B153" s="269" t="s">
        <v>100</v>
      </c>
      <c r="C153" s="259">
        <v>2098.6999999999998</v>
      </c>
      <c r="D153" s="260">
        <v>2102.3666666666663</v>
      </c>
      <c r="E153" s="260">
        <v>2077.1333333333328</v>
      </c>
      <c r="F153" s="260">
        <v>2055.5666666666666</v>
      </c>
      <c r="G153" s="260">
        <v>2030.333333333333</v>
      </c>
      <c r="H153" s="260">
        <v>2123.9333333333325</v>
      </c>
      <c r="I153" s="260">
        <v>2149.1666666666661</v>
      </c>
      <c r="J153" s="260">
        <v>2170.7333333333322</v>
      </c>
      <c r="K153" s="259">
        <v>2127.6</v>
      </c>
      <c r="L153" s="259">
        <v>2080.8000000000002</v>
      </c>
      <c r="M153" s="259">
        <v>1.7820199999999999</v>
      </c>
      <c r="N153" s="1"/>
      <c r="O153" s="1"/>
    </row>
    <row r="154" spans="1:15" ht="12.75" customHeight="1">
      <c r="A154" s="30">
        <v>144</v>
      </c>
      <c r="B154" s="269" t="s">
        <v>101</v>
      </c>
      <c r="C154" s="259">
        <v>156.94999999999999</v>
      </c>
      <c r="D154" s="260">
        <v>156.29999999999998</v>
      </c>
      <c r="E154" s="260">
        <v>154.99999999999997</v>
      </c>
      <c r="F154" s="260">
        <v>153.04999999999998</v>
      </c>
      <c r="G154" s="260">
        <v>151.74999999999997</v>
      </c>
      <c r="H154" s="260">
        <v>158.24999999999997</v>
      </c>
      <c r="I154" s="260">
        <v>159.54999999999998</v>
      </c>
      <c r="J154" s="260">
        <v>161.49999999999997</v>
      </c>
      <c r="K154" s="259">
        <v>157.6</v>
      </c>
      <c r="L154" s="259">
        <v>154.35</v>
      </c>
      <c r="M154" s="259">
        <v>16.82424</v>
      </c>
      <c r="N154" s="1"/>
      <c r="O154" s="1"/>
    </row>
    <row r="155" spans="1:15" ht="12.75" customHeight="1">
      <c r="A155" s="30">
        <v>145</v>
      </c>
      <c r="B155" s="269" t="s">
        <v>350</v>
      </c>
      <c r="C155" s="259">
        <v>277.35000000000002</v>
      </c>
      <c r="D155" s="260">
        <v>278.66666666666669</v>
      </c>
      <c r="E155" s="260">
        <v>274.33333333333337</v>
      </c>
      <c r="F155" s="260">
        <v>271.31666666666666</v>
      </c>
      <c r="G155" s="260">
        <v>266.98333333333335</v>
      </c>
      <c r="H155" s="260">
        <v>281.68333333333339</v>
      </c>
      <c r="I155" s="260">
        <v>286.01666666666677</v>
      </c>
      <c r="J155" s="260">
        <v>289.03333333333342</v>
      </c>
      <c r="K155" s="259">
        <v>283</v>
      </c>
      <c r="L155" s="259">
        <v>275.64999999999998</v>
      </c>
      <c r="M155" s="259">
        <v>1.01241</v>
      </c>
      <c r="N155" s="1"/>
      <c r="O155" s="1"/>
    </row>
    <row r="156" spans="1:15" ht="12.75" customHeight="1">
      <c r="A156" s="30">
        <v>146</v>
      </c>
      <c r="B156" s="269" t="s">
        <v>829</v>
      </c>
      <c r="C156" s="259">
        <v>1286.8499999999999</v>
      </c>
      <c r="D156" s="260">
        <v>1288.05</v>
      </c>
      <c r="E156" s="260">
        <v>1266.1999999999998</v>
      </c>
      <c r="F156" s="260">
        <v>1245.55</v>
      </c>
      <c r="G156" s="260">
        <v>1223.6999999999998</v>
      </c>
      <c r="H156" s="260">
        <v>1308.6999999999998</v>
      </c>
      <c r="I156" s="260">
        <v>1330.5499999999997</v>
      </c>
      <c r="J156" s="260">
        <v>1351.1999999999998</v>
      </c>
      <c r="K156" s="259">
        <v>1309.9000000000001</v>
      </c>
      <c r="L156" s="259">
        <v>1267.4000000000001</v>
      </c>
      <c r="M156" s="259">
        <v>6.3209600000000004</v>
      </c>
      <c r="N156" s="1"/>
      <c r="O156" s="1"/>
    </row>
    <row r="157" spans="1:15" ht="12.75" customHeight="1">
      <c r="A157" s="30">
        <v>147</v>
      </c>
      <c r="B157" s="269" t="s">
        <v>102</v>
      </c>
      <c r="C157" s="259">
        <v>121.35</v>
      </c>
      <c r="D157" s="260">
        <v>121.14999999999999</v>
      </c>
      <c r="E157" s="260">
        <v>120.29999999999998</v>
      </c>
      <c r="F157" s="260">
        <v>119.24999999999999</v>
      </c>
      <c r="G157" s="260">
        <v>118.39999999999998</v>
      </c>
      <c r="H157" s="260">
        <v>122.19999999999999</v>
      </c>
      <c r="I157" s="260">
        <v>123.04999999999998</v>
      </c>
      <c r="J157" s="260">
        <v>124.1</v>
      </c>
      <c r="K157" s="259">
        <v>122</v>
      </c>
      <c r="L157" s="259">
        <v>120.1</v>
      </c>
      <c r="M157" s="259">
        <v>89.852220000000003</v>
      </c>
      <c r="N157" s="1"/>
      <c r="O157" s="1"/>
    </row>
    <row r="158" spans="1:15" ht="12.75" customHeight="1">
      <c r="A158" s="30">
        <v>148</v>
      </c>
      <c r="B158" s="269" t="s">
        <v>793</v>
      </c>
      <c r="C158" s="259">
        <v>120.85</v>
      </c>
      <c r="D158" s="260">
        <v>121.28333333333335</v>
      </c>
      <c r="E158" s="260">
        <v>119.9666666666667</v>
      </c>
      <c r="F158" s="260">
        <v>119.08333333333336</v>
      </c>
      <c r="G158" s="260">
        <v>117.76666666666671</v>
      </c>
      <c r="H158" s="260">
        <v>122.16666666666669</v>
      </c>
      <c r="I158" s="260">
        <v>123.48333333333332</v>
      </c>
      <c r="J158" s="260">
        <v>124.36666666666667</v>
      </c>
      <c r="K158" s="259">
        <v>122.6</v>
      </c>
      <c r="L158" s="259">
        <v>120.4</v>
      </c>
      <c r="M158" s="259">
        <v>1.56854</v>
      </c>
      <c r="N158" s="1"/>
      <c r="O158" s="1"/>
    </row>
    <row r="159" spans="1:15" ht="12.75" customHeight="1">
      <c r="A159" s="30">
        <v>149</v>
      </c>
      <c r="B159" s="269" t="s">
        <v>351</v>
      </c>
      <c r="C159" s="259">
        <v>6849.75</v>
      </c>
      <c r="D159" s="260">
        <v>6826.583333333333</v>
      </c>
      <c r="E159" s="260">
        <v>6733.1666666666661</v>
      </c>
      <c r="F159" s="260">
        <v>6616.583333333333</v>
      </c>
      <c r="G159" s="260">
        <v>6523.1666666666661</v>
      </c>
      <c r="H159" s="260">
        <v>6943.1666666666661</v>
      </c>
      <c r="I159" s="260">
        <v>7036.5833333333321</v>
      </c>
      <c r="J159" s="260">
        <v>7153.1666666666661</v>
      </c>
      <c r="K159" s="259">
        <v>6920</v>
      </c>
      <c r="L159" s="259">
        <v>6710</v>
      </c>
      <c r="M159" s="259">
        <v>0.33706000000000003</v>
      </c>
      <c r="N159" s="1"/>
      <c r="O159" s="1"/>
    </row>
    <row r="160" spans="1:15" ht="12.75" customHeight="1">
      <c r="A160" s="30">
        <v>150</v>
      </c>
      <c r="B160" s="269" t="s">
        <v>352</v>
      </c>
      <c r="C160" s="259">
        <v>452.25</v>
      </c>
      <c r="D160" s="260">
        <v>455.31666666666666</v>
      </c>
      <c r="E160" s="260">
        <v>446.93333333333334</v>
      </c>
      <c r="F160" s="260">
        <v>441.61666666666667</v>
      </c>
      <c r="G160" s="260">
        <v>433.23333333333335</v>
      </c>
      <c r="H160" s="260">
        <v>460.63333333333333</v>
      </c>
      <c r="I160" s="260">
        <v>469.01666666666665</v>
      </c>
      <c r="J160" s="260">
        <v>474.33333333333331</v>
      </c>
      <c r="K160" s="259">
        <v>463.7</v>
      </c>
      <c r="L160" s="259">
        <v>450</v>
      </c>
      <c r="M160" s="259">
        <v>1.01511</v>
      </c>
      <c r="N160" s="1"/>
      <c r="O160" s="1"/>
    </row>
    <row r="161" spans="1:15" ht="12.75" customHeight="1">
      <c r="A161" s="30">
        <v>151</v>
      </c>
      <c r="B161" s="269" t="s">
        <v>353</v>
      </c>
      <c r="C161" s="259">
        <v>139.85</v>
      </c>
      <c r="D161" s="260">
        <v>140.95000000000002</v>
      </c>
      <c r="E161" s="260">
        <v>138.40000000000003</v>
      </c>
      <c r="F161" s="260">
        <v>136.95000000000002</v>
      </c>
      <c r="G161" s="260">
        <v>134.40000000000003</v>
      </c>
      <c r="H161" s="260">
        <v>142.40000000000003</v>
      </c>
      <c r="I161" s="260">
        <v>144.95000000000005</v>
      </c>
      <c r="J161" s="260">
        <v>146.40000000000003</v>
      </c>
      <c r="K161" s="259">
        <v>143.5</v>
      </c>
      <c r="L161" s="259">
        <v>139.5</v>
      </c>
      <c r="M161" s="259">
        <v>3.7445400000000002</v>
      </c>
      <c r="N161" s="1"/>
      <c r="O161" s="1"/>
    </row>
    <row r="162" spans="1:15" ht="12.75" customHeight="1">
      <c r="A162" s="30">
        <v>152</v>
      </c>
      <c r="B162" s="269" t="s">
        <v>354</v>
      </c>
      <c r="C162" s="259">
        <v>104.9</v>
      </c>
      <c r="D162" s="260">
        <v>104.46666666666668</v>
      </c>
      <c r="E162" s="260">
        <v>103.73333333333336</v>
      </c>
      <c r="F162" s="260">
        <v>102.56666666666668</v>
      </c>
      <c r="G162" s="260">
        <v>101.83333333333336</v>
      </c>
      <c r="H162" s="260">
        <v>105.63333333333337</v>
      </c>
      <c r="I162" s="260">
        <v>106.36666666666669</v>
      </c>
      <c r="J162" s="260">
        <v>107.53333333333337</v>
      </c>
      <c r="K162" s="259">
        <v>105.2</v>
      </c>
      <c r="L162" s="259">
        <v>103.3</v>
      </c>
      <c r="M162" s="259">
        <v>14.327669999999999</v>
      </c>
      <c r="N162" s="1"/>
      <c r="O162" s="1"/>
    </row>
    <row r="163" spans="1:15" ht="12.75" customHeight="1">
      <c r="A163" s="30">
        <v>153</v>
      </c>
      <c r="B163" s="269" t="s">
        <v>255</v>
      </c>
      <c r="C163" s="259">
        <v>271.39999999999998</v>
      </c>
      <c r="D163" s="260">
        <v>270.96666666666664</v>
      </c>
      <c r="E163" s="260">
        <v>268.23333333333329</v>
      </c>
      <c r="F163" s="260">
        <v>265.06666666666666</v>
      </c>
      <c r="G163" s="260">
        <v>262.33333333333331</v>
      </c>
      <c r="H163" s="260">
        <v>274.13333333333327</v>
      </c>
      <c r="I163" s="260">
        <v>276.86666666666662</v>
      </c>
      <c r="J163" s="260">
        <v>280.03333333333325</v>
      </c>
      <c r="K163" s="259">
        <v>273.7</v>
      </c>
      <c r="L163" s="259">
        <v>267.8</v>
      </c>
      <c r="M163" s="259">
        <v>4.4877399999999996</v>
      </c>
      <c r="N163" s="1"/>
      <c r="O163" s="1"/>
    </row>
    <row r="164" spans="1:15" ht="12.75" customHeight="1">
      <c r="A164" s="30">
        <v>154</v>
      </c>
      <c r="B164" s="269" t="s">
        <v>841</v>
      </c>
      <c r="C164" s="259">
        <v>1245.5999999999999</v>
      </c>
      <c r="D164" s="260">
        <v>1236.4833333333333</v>
      </c>
      <c r="E164" s="260">
        <v>1208.9666666666667</v>
      </c>
      <c r="F164" s="260">
        <v>1172.3333333333333</v>
      </c>
      <c r="G164" s="260">
        <v>1144.8166666666666</v>
      </c>
      <c r="H164" s="260">
        <v>1273.1166666666668</v>
      </c>
      <c r="I164" s="260">
        <v>1300.6333333333337</v>
      </c>
      <c r="J164" s="260">
        <v>1337.2666666666669</v>
      </c>
      <c r="K164" s="259">
        <v>1264</v>
      </c>
      <c r="L164" s="259">
        <v>1199.8499999999999</v>
      </c>
      <c r="M164" s="259">
        <v>0.54510999999999998</v>
      </c>
      <c r="N164" s="1"/>
      <c r="O164" s="1"/>
    </row>
    <row r="165" spans="1:15" ht="12.75" customHeight="1">
      <c r="A165" s="30">
        <v>155</v>
      </c>
      <c r="B165" s="269" t="s">
        <v>103</v>
      </c>
      <c r="C165" s="259">
        <v>89.2</v>
      </c>
      <c r="D165" s="260">
        <v>88.066666666666663</v>
      </c>
      <c r="E165" s="260">
        <v>86.633333333333326</v>
      </c>
      <c r="F165" s="260">
        <v>84.066666666666663</v>
      </c>
      <c r="G165" s="260">
        <v>82.633333333333326</v>
      </c>
      <c r="H165" s="260">
        <v>90.633333333333326</v>
      </c>
      <c r="I165" s="260">
        <v>92.066666666666663</v>
      </c>
      <c r="J165" s="260">
        <v>94.633333333333326</v>
      </c>
      <c r="K165" s="259">
        <v>89.5</v>
      </c>
      <c r="L165" s="259">
        <v>85.5</v>
      </c>
      <c r="M165" s="259">
        <v>111.58338000000001</v>
      </c>
      <c r="N165" s="1"/>
      <c r="O165" s="1"/>
    </row>
    <row r="166" spans="1:15" ht="12.75" customHeight="1">
      <c r="A166" s="30">
        <v>156</v>
      </c>
      <c r="B166" s="269" t="s">
        <v>356</v>
      </c>
      <c r="C166" s="259">
        <v>1893.95</v>
      </c>
      <c r="D166" s="260">
        <v>1901.3166666666666</v>
      </c>
      <c r="E166" s="260">
        <v>1875.6833333333332</v>
      </c>
      <c r="F166" s="260">
        <v>1857.4166666666665</v>
      </c>
      <c r="G166" s="260">
        <v>1831.7833333333331</v>
      </c>
      <c r="H166" s="260">
        <v>1919.5833333333333</v>
      </c>
      <c r="I166" s="260">
        <v>1945.2166666666665</v>
      </c>
      <c r="J166" s="260">
        <v>1963.4833333333333</v>
      </c>
      <c r="K166" s="259">
        <v>1926.95</v>
      </c>
      <c r="L166" s="259">
        <v>1883.05</v>
      </c>
      <c r="M166" s="259">
        <v>0.43064000000000002</v>
      </c>
      <c r="N166" s="1"/>
      <c r="O166" s="1"/>
    </row>
    <row r="167" spans="1:15" ht="12.75" customHeight="1">
      <c r="A167" s="30">
        <v>157</v>
      </c>
      <c r="B167" s="269" t="s">
        <v>106</v>
      </c>
      <c r="C167" s="259">
        <v>35.15</v>
      </c>
      <c r="D167" s="260">
        <v>35.016666666666673</v>
      </c>
      <c r="E167" s="260">
        <v>34.783333333333346</v>
      </c>
      <c r="F167" s="260">
        <v>34.416666666666671</v>
      </c>
      <c r="G167" s="260">
        <v>34.183333333333344</v>
      </c>
      <c r="H167" s="260">
        <v>35.383333333333347</v>
      </c>
      <c r="I167" s="260">
        <v>35.616666666666681</v>
      </c>
      <c r="J167" s="260">
        <v>35.983333333333348</v>
      </c>
      <c r="K167" s="259">
        <v>35.25</v>
      </c>
      <c r="L167" s="259">
        <v>34.65</v>
      </c>
      <c r="M167" s="259">
        <v>36.480240000000002</v>
      </c>
      <c r="N167" s="1"/>
      <c r="O167" s="1"/>
    </row>
    <row r="168" spans="1:15" ht="12.75" customHeight="1">
      <c r="A168" s="30">
        <v>158</v>
      </c>
      <c r="B168" s="269" t="s">
        <v>357</v>
      </c>
      <c r="C168" s="259">
        <v>2971.2</v>
      </c>
      <c r="D168" s="260">
        <v>2981.6333333333332</v>
      </c>
      <c r="E168" s="260">
        <v>2953.3166666666666</v>
      </c>
      <c r="F168" s="260">
        <v>2935.4333333333334</v>
      </c>
      <c r="G168" s="260">
        <v>2907.1166666666668</v>
      </c>
      <c r="H168" s="260">
        <v>2999.5166666666664</v>
      </c>
      <c r="I168" s="260">
        <v>3027.833333333333</v>
      </c>
      <c r="J168" s="260">
        <v>3045.7166666666662</v>
      </c>
      <c r="K168" s="259">
        <v>3009.95</v>
      </c>
      <c r="L168" s="259">
        <v>2963.75</v>
      </c>
      <c r="M168" s="259">
        <v>6.0089999999999998E-2</v>
      </c>
      <c r="N168" s="1"/>
      <c r="O168" s="1"/>
    </row>
    <row r="169" spans="1:15" ht="12.75" customHeight="1">
      <c r="A169" s="30">
        <v>159</v>
      </c>
      <c r="B169" s="269" t="s">
        <v>358</v>
      </c>
      <c r="C169" s="259">
        <v>3413.2</v>
      </c>
      <c r="D169" s="260">
        <v>3428.4</v>
      </c>
      <c r="E169" s="260">
        <v>3366.8</v>
      </c>
      <c r="F169" s="260">
        <v>3320.4</v>
      </c>
      <c r="G169" s="260">
        <v>3258.8</v>
      </c>
      <c r="H169" s="260">
        <v>3474.8</v>
      </c>
      <c r="I169" s="260">
        <v>3536.3999999999996</v>
      </c>
      <c r="J169" s="260">
        <v>3582.8</v>
      </c>
      <c r="K169" s="259">
        <v>3490</v>
      </c>
      <c r="L169" s="259">
        <v>3382</v>
      </c>
      <c r="M169" s="259">
        <v>4.8770000000000001E-2</v>
      </c>
      <c r="N169" s="1"/>
      <c r="O169" s="1"/>
    </row>
    <row r="170" spans="1:15" ht="12.75" customHeight="1">
      <c r="A170" s="30">
        <v>160</v>
      </c>
      <c r="B170" s="269" t="s">
        <v>359</v>
      </c>
      <c r="C170" s="259">
        <v>124.35</v>
      </c>
      <c r="D170" s="260">
        <v>124.11666666666667</v>
      </c>
      <c r="E170" s="260">
        <v>123.28333333333335</v>
      </c>
      <c r="F170" s="260">
        <v>122.21666666666667</v>
      </c>
      <c r="G170" s="260">
        <v>121.38333333333334</v>
      </c>
      <c r="H170" s="260">
        <v>125.18333333333335</v>
      </c>
      <c r="I170" s="260">
        <v>126.01666666666667</v>
      </c>
      <c r="J170" s="260">
        <v>127.08333333333336</v>
      </c>
      <c r="K170" s="259">
        <v>124.95</v>
      </c>
      <c r="L170" s="259">
        <v>123.05</v>
      </c>
      <c r="M170" s="259">
        <v>0.78244999999999998</v>
      </c>
      <c r="N170" s="1"/>
      <c r="O170" s="1"/>
    </row>
    <row r="171" spans="1:15" ht="12.75" customHeight="1">
      <c r="A171" s="30">
        <v>161</v>
      </c>
      <c r="B171" s="269" t="s">
        <v>256</v>
      </c>
      <c r="C171" s="259">
        <v>2051.1</v>
      </c>
      <c r="D171" s="260">
        <v>2056.7000000000003</v>
      </c>
      <c r="E171" s="260">
        <v>2025.4000000000005</v>
      </c>
      <c r="F171" s="260">
        <v>1999.7000000000003</v>
      </c>
      <c r="G171" s="260">
        <v>1968.4000000000005</v>
      </c>
      <c r="H171" s="260">
        <v>2082.4000000000005</v>
      </c>
      <c r="I171" s="260">
        <v>2113.7000000000007</v>
      </c>
      <c r="J171" s="260">
        <v>2139.4000000000005</v>
      </c>
      <c r="K171" s="259">
        <v>2088</v>
      </c>
      <c r="L171" s="259">
        <v>2031</v>
      </c>
      <c r="M171" s="259">
        <v>3.9982000000000002</v>
      </c>
      <c r="N171" s="1"/>
      <c r="O171" s="1"/>
    </row>
    <row r="172" spans="1:15" ht="12.75" customHeight="1">
      <c r="A172" s="30">
        <v>162</v>
      </c>
      <c r="B172" s="269" t="s">
        <v>360</v>
      </c>
      <c r="C172" s="259">
        <v>1393.45</v>
      </c>
      <c r="D172" s="260">
        <v>1394.9333333333334</v>
      </c>
      <c r="E172" s="260">
        <v>1384.7666666666669</v>
      </c>
      <c r="F172" s="260">
        <v>1376.0833333333335</v>
      </c>
      <c r="G172" s="260">
        <v>1365.916666666667</v>
      </c>
      <c r="H172" s="260">
        <v>1403.6166666666668</v>
      </c>
      <c r="I172" s="260">
        <v>1413.7833333333333</v>
      </c>
      <c r="J172" s="260">
        <v>1422.4666666666667</v>
      </c>
      <c r="K172" s="259">
        <v>1405.1</v>
      </c>
      <c r="L172" s="259">
        <v>1386.25</v>
      </c>
      <c r="M172" s="259">
        <v>0.47537000000000001</v>
      </c>
      <c r="N172" s="1"/>
      <c r="O172" s="1"/>
    </row>
    <row r="173" spans="1:15" ht="12.75" customHeight="1">
      <c r="A173" s="30">
        <v>163</v>
      </c>
      <c r="B173" s="269" t="s">
        <v>842</v>
      </c>
      <c r="C173" s="259">
        <v>386.45</v>
      </c>
      <c r="D173" s="260">
        <v>387.68333333333334</v>
      </c>
      <c r="E173" s="260">
        <v>379.76666666666665</v>
      </c>
      <c r="F173" s="260">
        <v>373.08333333333331</v>
      </c>
      <c r="G173" s="260">
        <v>365.16666666666663</v>
      </c>
      <c r="H173" s="260">
        <v>394.36666666666667</v>
      </c>
      <c r="I173" s="260">
        <v>402.2833333333333</v>
      </c>
      <c r="J173" s="260">
        <v>408.9666666666667</v>
      </c>
      <c r="K173" s="259">
        <v>395.6</v>
      </c>
      <c r="L173" s="259">
        <v>381</v>
      </c>
      <c r="M173" s="259">
        <v>17.250509999999998</v>
      </c>
      <c r="N173" s="1"/>
      <c r="O173" s="1"/>
    </row>
    <row r="174" spans="1:15" ht="12.75" customHeight="1">
      <c r="A174" s="30">
        <v>164</v>
      </c>
      <c r="B174" s="269" t="s">
        <v>104</v>
      </c>
      <c r="C174" s="259">
        <v>393.1</v>
      </c>
      <c r="D174" s="260">
        <v>393.15000000000003</v>
      </c>
      <c r="E174" s="260">
        <v>386.95000000000005</v>
      </c>
      <c r="F174" s="260">
        <v>380.8</v>
      </c>
      <c r="G174" s="260">
        <v>374.6</v>
      </c>
      <c r="H174" s="260">
        <v>399.30000000000007</v>
      </c>
      <c r="I174" s="260">
        <v>405.5</v>
      </c>
      <c r="J174" s="260">
        <v>411.65000000000009</v>
      </c>
      <c r="K174" s="259">
        <v>399.35</v>
      </c>
      <c r="L174" s="259">
        <v>387</v>
      </c>
      <c r="M174" s="259">
        <v>9.9660200000000003</v>
      </c>
      <c r="N174" s="1"/>
      <c r="O174" s="1"/>
    </row>
    <row r="175" spans="1:15" ht="12.75" customHeight="1">
      <c r="A175" s="30">
        <v>165</v>
      </c>
      <c r="B175" s="269" t="s">
        <v>843</v>
      </c>
      <c r="C175" s="259">
        <v>1351.35</v>
      </c>
      <c r="D175" s="260">
        <v>1361.3500000000001</v>
      </c>
      <c r="E175" s="260">
        <v>1330.0500000000002</v>
      </c>
      <c r="F175" s="260">
        <v>1308.75</v>
      </c>
      <c r="G175" s="260">
        <v>1277.45</v>
      </c>
      <c r="H175" s="260">
        <v>1382.6500000000003</v>
      </c>
      <c r="I175" s="260">
        <v>1413.95</v>
      </c>
      <c r="J175" s="260">
        <v>1435.2500000000005</v>
      </c>
      <c r="K175" s="259">
        <v>1392.65</v>
      </c>
      <c r="L175" s="259">
        <v>1340.05</v>
      </c>
      <c r="M175" s="259">
        <v>0.29943999999999998</v>
      </c>
      <c r="N175" s="1"/>
      <c r="O175" s="1"/>
    </row>
    <row r="176" spans="1:15" ht="12.75" customHeight="1">
      <c r="A176" s="30">
        <v>166</v>
      </c>
      <c r="B176" s="269" t="s">
        <v>361</v>
      </c>
      <c r="C176" s="259">
        <v>1332.5</v>
      </c>
      <c r="D176" s="260">
        <v>1325.8333333333333</v>
      </c>
      <c r="E176" s="260">
        <v>1306.6666666666665</v>
      </c>
      <c r="F176" s="260">
        <v>1280.8333333333333</v>
      </c>
      <c r="G176" s="260">
        <v>1261.6666666666665</v>
      </c>
      <c r="H176" s="260">
        <v>1351.6666666666665</v>
      </c>
      <c r="I176" s="260">
        <v>1370.833333333333</v>
      </c>
      <c r="J176" s="260">
        <v>1396.6666666666665</v>
      </c>
      <c r="K176" s="259">
        <v>1345</v>
      </c>
      <c r="L176" s="259">
        <v>1300</v>
      </c>
      <c r="M176" s="259">
        <v>2.3365999999999998</v>
      </c>
      <c r="N176" s="1"/>
      <c r="O176" s="1"/>
    </row>
    <row r="177" spans="1:15" ht="12.75" customHeight="1">
      <c r="A177" s="30">
        <v>167</v>
      </c>
      <c r="B177" s="269" t="s">
        <v>257</v>
      </c>
      <c r="C177" s="259">
        <v>514.79999999999995</v>
      </c>
      <c r="D177" s="260">
        <v>515.44999999999993</v>
      </c>
      <c r="E177" s="260">
        <v>512.89999999999986</v>
      </c>
      <c r="F177" s="260">
        <v>510.99999999999989</v>
      </c>
      <c r="G177" s="260">
        <v>508.44999999999982</v>
      </c>
      <c r="H177" s="260">
        <v>517.34999999999991</v>
      </c>
      <c r="I177" s="260">
        <v>519.89999999999986</v>
      </c>
      <c r="J177" s="260">
        <v>521.79999999999995</v>
      </c>
      <c r="K177" s="259">
        <v>518</v>
      </c>
      <c r="L177" s="259">
        <v>513.54999999999995</v>
      </c>
      <c r="M177" s="259">
        <v>0.39040999999999998</v>
      </c>
      <c r="N177" s="1"/>
      <c r="O177" s="1"/>
    </row>
    <row r="178" spans="1:15" ht="12.75" customHeight="1">
      <c r="A178" s="30">
        <v>168</v>
      </c>
      <c r="B178" s="269" t="s">
        <v>107</v>
      </c>
      <c r="C178" s="259">
        <v>832.25</v>
      </c>
      <c r="D178" s="260">
        <v>825.19999999999993</v>
      </c>
      <c r="E178" s="260">
        <v>814.39999999999986</v>
      </c>
      <c r="F178" s="260">
        <v>796.55</v>
      </c>
      <c r="G178" s="260">
        <v>785.74999999999989</v>
      </c>
      <c r="H178" s="260">
        <v>843.04999999999984</v>
      </c>
      <c r="I178" s="260">
        <v>853.8499999999998</v>
      </c>
      <c r="J178" s="260">
        <v>871.69999999999982</v>
      </c>
      <c r="K178" s="259">
        <v>836</v>
      </c>
      <c r="L178" s="259">
        <v>807.35</v>
      </c>
      <c r="M178" s="259">
        <v>14.867839999999999</v>
      </c>
      <c r="N178" s="1"/>
      <c r="O178" s="1"/>
    </row>
    <row r="179" spans="1:15" ht="12.75" customHeight="1">
      <c r="A179" s="30">
        <v>169</v>
      </c>
      <c r="B179" s="269" t="s">
        <v>258</v>
      </c>
      <c r="C179" s="259">
        <v>430.05</v>
      </c>
      <c r="D179" s="260">
        <v>430.01666666666665</v>
      </c>
      <c r="E179" s="260">
        <v>428.0333333333333</v>
      </c>
      <c r="F179" s="260">
        <v>426.01666666666665</v>
      </c>
      <c r="G179" s="260">
        <v>424.0333333333333</v>
      </c>
      <c r="H179" s="260">
        <v>432.0333333333333</v>
      </c>
      <c r="I179" s="260">
        <v>434.01666666666665</v>
      </c>
      <c r="J179" s="260">
        <v>436.0333333333333</v>
      </c>
      <c r="K179" s="259">
        <v>432</v>
      </c>
      <c r="L179" s="259">
        <v>428</v>
      </c>
      <c r="M179" s="259">
        <v>1.29132</v>
      </c>
      <c r="N179" s="1"/>
      <c r="O179" s="1"/>
    </row>
    <row r="180" spans="1:15" ht="12.75" customHeight="1">
      <c r="A180" s="30">
        <v>170</v>
      </c>
      <c r="B180" s="269" t="s">
        <v>108</v>
      </c>
      <c r="C180" s="259">
        <v>1218.8499999999999</v>
      </c>
      <c r="D180" s="260">
        <v>1216.1333333333332</v>
      </c>
      <c r="E180" s="260">
        <v>1206.2666666666664</v>
      </c>
      <c r="F180" s="260">
        <v>1193.6833333333332</v>
      </c>
      <c r="G180" s="260">
        <v>1183.8166666666664</v>
      </c>
      <c r="H180" s="260">
        <v>1228.7166666666665</v>
      </c>
      <c r="I180" s="260">
        <v>1238.5833333333333</v>
      </c>
      <c r="J180" s="260">
        <v>1251.1666666666665</v>
      </c>
      <c r="K180" s="259">
        <v>1226</v>
      </c>
      <c r="L180" s="259">
        <v>1203.55</v>
      </c>
      <c r="M180" s="259">
        <v>2.5618400000000001</v>
      </c>
      <c r="N180" s="1"/>
      <c r="O180" s="1"/>
    </row>
    <row r="181" spans="1:15" ht="12.75" customHeight="1">
      <c r="A181" s="30">
        <v>171</v>
      </c>
      <c r="B181" s="269" t="s">
        <v>109</v>
      </c>
      <c r="C181" s="259">
        <v>347.05</v>
      </c>
      <c r="D181" s="260">
        <v>345.09999999999997</v>
      </c>
      <c r="E181" s="260">
        <v>341.99999999999994</v>
      </c>
      <c r="F181" s="260">
        <v>336.95</v>
      </c>
      <c r="G181" s="260">
        <v>333.84999999999997</v>
      </c>
      <c r="H181" s="260">
        <v>350.14999999999992</v>
      </c>
      <c r="I181" s="260">
        <v>353.24999999999994</v>
      </c>
      <c r="J181" s="260">
        <v>358.2999999999999</v>
      </c>
      <c r="K181" s="259">
        <v>348.2</v>
      </c>
      <c r="L181" s="259">
        <v>340.05</v>
      </c>
      <c r="M181" s="259">
        <v>8.5742700000000003</v>
      </c>
      <c r="N181" s="1"/>
      <c r="O181" s="1"/>
    </row>
    <row r="182" spans="1:15" ht="12.75" customHeight="1">
      <c r="A182" s="30">
        <v>172</v>
      </c>
      <c r="B182" s="269" t="s">
        <v>362</v>
      </c>
      <c r="C182" s="259">
        <v>365.05</v>
      </c>
      <c r="D182" s="260">
        <v>366.93333333333334</v>
      </c>
      <c r="E182" s="260">
        <v>362.36666666666667</v>
      </c>
      <c r="F182" s="260">
        <v>359.68333333333334</v>
      </c>
      <c r="G182" s="260">
        <v>355.11666666666667</v>
      </c>
      <c r="H182" s="260">
        <v>369.61666666666667</v>
      </c>
      <c r="I182" s="260">
        <v>374.18333333333339</v>
      </c>
      <c r="J182" s="260">
        <v>376.86666666666667</v>
      </c>
      <c r="K182" s="259">
        <v>371.5</v>
      </c>
      <c r="L182" s="259">
        <v>364.25</v>
      </c>
      <c r="M182" s="259">
        <v>3.1970700000000001</v>
      </c>
      <c r="N182" s="1"/>
      <c r="O182" s="1"/>
    </row>
    <row r="183" spans="1:15" ht="12.75" customHeight="1">
      <c r="A183" s="30">
        <v>173</v>
      </c>
      <c r="B183" s="269" t="s">
        <v>110</v>
      </c>
      <c r="C183" s="259">
        <v>1673.95</v>
      </c>
      <c r="D183" s="260">
        <v>1673.0333333333335</v>
      </c>
      <c r="E183" s="260">
        <v>1658.116666666667</v>
      </c>
      <c r="F183" s="260">
        <v>1642.2833333333335</v>
      </c>
      <c r="G183" s="260">
        <v>1627.366666666667</v>
      </c>
      <c r="H183" s="260">
        <v>1688.866666666667</v>
      </c>
      <c r="I183" s="260">
        <v>1703.7833333333335</v>
      </c>
      <c r="J183" s="260">
        <v>1719.616666666667</v>
      </c>
      <c r="K183" s="259">
        <v>1687.95</v>
      </c>
      <c r="L183" s="259">
        <v>1657.2</v>
      </c>
      <c r="M183" s="259">
        <v>7.6833</v>
      </c>
      <c r="N183" s="1"/>
      <c r="O183" s="1"/>
    </row>
    <row r="184" spans="1:15" ht="12.75" customHeight="1">
      <c r="A184" s="30">
        <v>174</v>
      </c>
      <c r="B184" s="269" t="s">
        <v>363</v>
      </c>
      <c r="C184" s="259">
        <v>531.4</v>
      </c>
      <c r="D184" s="260">
        <v>536.53333333333342</v>
      </c>
      <c r="E184" s="260">
        <v>521.06666666666683</v>
      </c>
      <c r="F184" s="260">
        <v>510.73333333333346</v>
      </c>
      <c r="G184" s="260">
        <v>495.26666666666688</v>
      </c>
      <c r="H184" s="260">
        <v>546.86666666666679</v>
      </c>
      <c r="I184" s="260">
        <v>562.33333333333326</v>
      </c>
      <c r="J184" s="260">
        <v>572.66666666666674</v>
      </c>
      <c r="K184" s="259">
        <v>552</v>
      </c>
      <c r="L184" s="259">
        <v>526.20000000000005</v>
      </c>
      <c r="M184" s="259">
        <v>2.3793799999999998</v>
      </c>
      <c r="N184" s="1"/>
      <c r="O184" s="1"/>
    </row>
    <row r="185" spans="1:15" ht="12.75" customHeight="1">
      <c r="A185" s="30">
        <v>175</v>
      </c>
      <c r="B185" s="269" t="s">
        <v>365</v>
      </c>
      <c r="C185" s="259">
        <v>2019.35</v>
      </c>
      <c r="D185" s="260">
        <v>2037.2666666666664</v>
      </c>
      <c r="E185" s="260">
        <v>1997.083333333333</v>
      </c>
      <c r="F185" s="260">
        <v>1974.8166666666666</v>
      </c>
      <c r="G185" s="260">
        <v>1934.6333333333332</v>
      </c>
      <c r="H185" s="260">
        <v>2059.5333333333328</v>
      </c>
      <c r="I185" s="260">
        <v>2099.7166666666662</v>
      </c>
      <c r="J185" s="260">
        <v>2121.9833333333327</v>
      </c>
      <c r="K185" s="259">
        <v>2077.4499999999998</v>
      </c>
      <c r="L185" s="259">
        <v>2015</v>
      </c>
      <c r="M185" s="259">
        <v>0.29729</v>
      </c>
      <c r="N185" s="1"/>
      <c r="O185" s="1"/>
    </row>
    <row r="186" spans="1:15" ht="12.75" customHeight="1">
      <c r="A186" s="30">
        <v>176</v>
      </c>
      <c r="B186" s="269" t="s">
        <v>366</v>
      </c>
      <c r="C186" s="259">
        <v>910.2</v>
      </c>
      <c r="D186" s="260">
        <v>914.68333333333339</v>
      </c>
      <c r="E186" s="260">
        <v>895.36666666666679</v>
      </c>
      <c r="F186" s="260">
        <v>880.53333333333342</v>
      </c>
      <c r="G186" s="260">
        <v>861.21666666666681</v>
      </c>
      <c r="H186" s="260">
        <v>929.51666666666677</v>
      </c>
      <c r="I186" s="260">
        <v>948.83333333333337</v>
      </c>
      <c r="J186" s="260">
        <v>963.66666666666674</v>
      </c>
      <c r="K186" s="259">
        <v>934</v>
      </c>
      <c r="L186" s="259">
        <v>899.85</v>
      </c>
      <c r="M186" s="259">
        <v>4.2670000000000003</v>
      </c>
      <c r="N186" s="1"/>
      <c r="O186" s="1"/>
    </row>
    <row r="187" spans="1:15" ht="12.75" customHeight="1">
      <c r="A187" s="30">
        <v>177</v>
      </c>
      <c r="B187" s="269" t="s">
        <v>367</v>
      </c>
      <c r="C187" s="259">
        <v>270.55</v>
      </c>
      <c r="D187" s="260">
        <v>273.45000000000005</v>
      </c>
      <c r="E187" s="260">
        <v>266.55000000000007</v>
      </c>
      <c r="F187" s="260">
        <v>262.55</v>
      </c>
      <c r="G187" s="260">
        <v>255.65000000000003</v>
      </c>
      <c r="H187" s="260">
        <v>277.4500000000001</v>
      </c>
      <c r="I187" s="260">
        <v>284.35000000000008</v>
      </c>
      <c r="J187" s="260">
        <v>288.35000000000014</v>
      </c>
      <c r="K187" s="259">
        <v>280.35000000000002</v>
      </c>
      <c r="L187" s="259">
        <v>269.45</v>
      </c>
      <c r="M187" s="259">
        <v>3.2158600000000002</v>
      </c>
      <c r="N187" s="1"/>
      <c r="O187" s="1"/>
    </row>
    <row r="188" spans="1:15" ht="12.75" customHeight="1">
      <c r="A188" s="30">
        <v>178</v>
      </c>
      <c r="B188" s="269" t="s">
        <v>368</v>
      </c>
      <c r="C188" s="259">
        <v>4038.35</v>
      </c>
      <c r="D188" s="260">
        <v>4054.4500000000003</v>
      </c>
      <c r="E188" s="260">
        <v>4008.9000000000005</v>
      </c>
      <c r="F188" s="260">
        <v>3979.4500000000003</v>
      </c>
      <c r="G188" s="260">
        <v>3933.9000000000005</v>
      </c>
      <c r="H188" s="260">
        <v>4083.9000000000005</v>
      </c>
      <c r="I188" s="260">
        <v>4129.4500000000007</v>
      </c>
      <c r="J188" s="260">
        <v>4158.9000000000005</v>
      </c>
      <c r="K188" s="259">
        <v>4100</v>
      </c>
      <c r="L188" s="259">
        <v>4025</v>
      </c>
      <c r="M188" s="259">
        <v>0.96235000000000004</v>
      </c>
      <c r="N188" s="1"/>
      <c r="O188" s="1"/>
    </row>
    <row r="189" spans="1:15" ht="12.75" customHeight="1">
      <c r="A189" s="30">
        <v>179</v>
      </c>
      <c r="B189" s="269" t="s">
        <v>111</v>
      </c>
      <c r="C189" s="259">
        <v>490.95</v>
      </c>
      <c r="D189" s="260">
        <v>490.09999999999997</v>
      </c>
      <c r="E189" s="260">
        <v>484.39999999999992</v>
      </c>
      <c r="F189" s="260">
        <v>477.84999999999997</v>
      </c>
      <c r="G189" s="260">
        <v>472.14999999999992</v>
      </c>
      <c r="H189" s="260">
        <v>496.64999999999992</v>
      </c>
      <c r="I189" s="260">
        <v>502.34999999999997</v>
      </c>
      <c r="J189" s="260">
        <v>508.89999999999992</v>
      </c>
      <c r="K189" s="259">
        <v>495.8</v>
      </c>
      <c r="L189" s="259">
        <v>483.55</v>
      </c>
      <c r="M189" s="259">
        <v>8.6866900000000005</v>
      </c>
      <c r="N189" s="1"/>
      <c r="O189" s="1"/>
    </row>
    <row r="190" spans="1:15" ht="12.75" customHeight="1">
      <c r="A190" s="30">
        <v>180</v>
      </c>
      <c r="B190" s="269" t="s">
        <v>369</v>
      </c>
      <c r="C190" s="259">
        <v>666.7</v>
      </c>
      <c r="D190" s="260">
        <v>663.2166666666667</v>
      </c>
      <c r="E190" s="260">
        <v>653.48333333333335</v>
      </c>
      <c r="F190" s="260">
        <v>640.26666666666665</v>
      </c>
      <c r="G190" s="260">
        <v>630.5333333333333</v>
      </c>
      <c r="H190" s="260">
        <v>676.43333333333339</v>
      </c>
      <c r="I190" s="260">
        <v>686.16666666666674</v>
      </c>
      <c r="J190" s="260">
        <v>699.38333333333344</v>
      </c>
      <c r="K190" s="259">
        <v>672.95</v>
      </c>
      <c r="L190" s="259">
        <v>650</v>
      </c>
      <c r="M190" s="259">
        <v>8.8146000000000004</v>
      </c>
      <c r="N190" s="1"/>
      <c r="O190" s="1"/>
    </row>
    <row r="191" spans="1:15" ht="12.75" customHeight="1">
      <c r="A191" s="30">
        <v>181</v>
      </c>
      <c r="B191" s="269" t="s">
        <v>370</v>
      </c>
      <c r="C191" s="259">
        <v>89</v>
      </c>
      <c r="D191" s="260">
        <v>89.266666666666666</v>
      </c>
      <c r="E191" s="260">
        <v>87.883333333333326</v>
      </c>
      <c r="F191" s="260">
        <v>86.766666666666666</v>
      </c>
      <c r="G191" s="260">
        <v>85.383333333333326</v>
      </c>
      <c r="H191" s="260">
        <v>90.383333333333326</v>
      </c>
      <c r="I191" s="260">
        <v>91.76666666666668</v>
      </c>
      <c r="J191" s="260">
        <v>92.883333333333326</v>
      </c>
      <c r="K191" s="259">
        <v>90.65</v>
      </c>
      <c r="L191" s="259">
        <v>88.15</v>
      </c>
      <c r="M191" s="259">
        <v>4.8643299999999998</v>
      </c>
      <c r="N191" s="1"/>
      <c r="O191" s="1"/>
    </row>
    <row r="192" spans="1:15" ht="12.75" customHeight="1">
      <c r="A192" s="30">
        <v>182</v>
      </c>
      <c r="B192" s="269" t="s">
        <v>371</v>
      </c>
      <c r="C192" s="259">
        <v>130.9</v>
      </c>
      <c r="D192" s="260">
        <v>131.26666666666668</v>
      </c>
      <c r="E192" s="260">
        <v>129.83333333333337</v>
      </c>
      <c r="F192" s="260">
        <v>128.76666666666668</v>
      </c>
      <c r="G192" s="260">
        <v>127.33333333333337</v>
      </c>
      <c r="H192" s="260">
        <v>132.33333333333337</v>
      </c>
      <c r="I192" s="260">
        <v>133.76666666666671</v>
      </c>
      <c r="J192" s="260">
        <v>134.83333333333337</v>
      </c>
      <c r="K192" s="259">
        <v>132.69999999999999</v>
      </c>
      <c r="L192" s="259">
        <v>130.19999999999999</v>
      </c>
      <c r="M192" s="259">
        <v>13.599740000000001</v>
      </c>
      <c r="N192" s="1"/>
      <c r="O192" s="1"/>
    </row>
    <row r="193" spans="1:15" ht="12.75" customHeight="1">
      <c r="A193" s="30">
        <v>183</v>
      </c>
      <c r="B193" s="269" t="s">
        <v>259</v>
      </c>
      <c r="C193" s="259">
        <v>220.7</v>
      </c>
      <c r="D193" s="260">
        <v>221.75</v>
      </c>
      <c r="E193" s="260">
        <v>218.55</v>
      </c>
      <c r="F193" s="260">
        <v>216.4</v>
      </c>
      <c r="G193" s="260">
        <v>213.20000000000002</v>
      </c>
      <c r="H193" s="260">
        <v>223.9</v>
      </c>
      <c r="I193" s="260">
        <v>227.1</v>
      </c>
      <c r="J193" s="260">
        <v>229.25</v>
      </c>
      <c r="K193" s="259">
        <v>224.95</v>
      </c>
      <c r="L193" s="259">
        <v>219.6</v>
      </c>
      <c r="M193" s="259">
        <v>6.1654200000000001</v>
      </c>
      <c r="N193" s="1"/>
      <c r="O193" s="1"/>
    </row>
    <row r="194" spans="1:15" ht="12.75" customHeight="1">
      <c r="A194" s="30">
        <v>184</v>
      </c>
      <c r="B194" s="269" t="s">
        <v>373</v>
      </c>
      <c r="C194" s="259">
        <v>1123.2</v>
      </c>
      <c r="D194" s="260">
        <v>1128.6000000000001</v>
      </c>
      <c r="E194" s="260">
        <v>1112.6000000000004</v>
      </c>
      <c r="F194" s="260">
        <v>1102.0000000000002</v>
      </c>
      <c r="G194" s="260">
        <v>1086.0000000000005</v>
      </c>
      <c r="H194" s="260">
        <v>1139.2000000000003</v>
      </c>
      <c r="I194" s="260">
        <v>1155.1999999999998</v>
      </c>
      <c r="J194" s="260">
        <v>1165.8000000000002</v>
      </c>
      <c r="K194" s="259">
        <v>1144.5999999999999</v>
      </c>
      <c r="L194" s="259">
        <v>1118</v>
      </c>
      <c r="M194" s="259">
        <v>1.2336499999999999</v>
      </c>
      <c r="N194" s="1"/>
      <c r="O194" s="1"/>
    </row>
    <row r="195" spans="1:15" ht="12.75" customHeight="1">
      <c r="A195" s="30">
        <v>185</v>
      </c>
      <c r="B195" s="269" t="s">
        <v>113</v>
      </c>
      <c r="C195" s="259">
        <v>963.25</v>
      </c>
      <c r="D195" s="260">
        <v>957.53333333333342</v>
      </c>
      <c r="E195" s="260">
        <v>947.91666666666686</v>
      </c>
      <c r="F195" s="260">
        <v>932.58333333333348</v>
      </c>
      <c r="G195" s="260">
        <v>922.96666666666692</v>
      </c>
      <c r="H195" s="260">
        <v>972.86666666666679</v>
      </c>
      <c r="I195" s="260">
        <v>982.48333333333335</v>
      </c>
      <c r="J195" s="260">
        <v>997.81666666666672</v>
      </c>
      <c r="K195" s="259">
        <v>967.15</v>
      </c>
      <c r="L195" s="259">
        <v>942.2</v>
      </c>
      <c r="M195" s="259">
        <v>27.58812</v>
      </c>
      <c r="N195" s="1"/>
      <c r="O195" s="1"/>
    </row>
    <row r="196" spans="1:15" ht="12.75" customHeight="1">
      <c r="A196" s="30">
        <v>186</v>
      </c>
      <c r="B196" s="269" t="s">
        <v>115</v>
      </c>
      <c r="C196" s="259">
        <v>1916.2</v>
      </c>
      <c r="D196" s="260">
        <v>1907.6666666666667</v>
      </c>
      <c r="E196" s="260">
        <v>1896.6333333333334</v>
      </c>
      <c r="F196" s="260">
        <v>1877.0666666666666</v>
      </c>
      <c r="G196" s="260">
        <v>1866.0333333333333</v>
      </c>
      <c r="H196" s="260">
        <v>1927.2333333333336</v>
      </c>
      <c r="I196" s="260">
        <v>1938.2666666666669</v>
      </c>
      <c r="J196" s="260">
        <v>1957.8333333333337</v>
      </c>
      <c r="K196" s="259">
        <v>1918.7</v>
      </c>
      <c r="L196" s="259">
        <v>1888.1</v>
      </c>
      <c r="M196" s="259">
        <v>2.2789600000000001</v>
      </c>
      <c r="N196" s="1"/>
      <c r="O196" s="1"/>
    </row>
    <row r="197" spans="1:15" ht="12.75" customHeight="1">
      <c r="A197" s="30">
        <v>187</v>
      </c>
      <c r="B197" s="269" t="s">
        <v>116</v>
      </c>
      <c r="C197" s="259">
        <v>1415</v>
      </c>
      <c r="D197" s="260">
        <v>1413.0666666666666</v>
      </c>
      <c r="E197" s="260">
        <v>1400.1333333333332</v>
      </c>
      <c r="F197" s="260">
        <v>1385.2666666666667</v>
      </c>
      <c r="G197" s="260">
        <v>1372.3333333333333</v>
      </c>
      <c r="H197" s="260">
        <v>1427.9333333333332</v>
      </c>
      <c r="I197" s="260">
        <v>1440.8666666666666</v>
      </c>
      <c r="J197" s="260">
        <v>1455.7333333333331</v>
      </c>
      <c r="K197" s="259">
        <v>1426</v>
      </c>
      <c r="L197" s="259">
        <v>1398.2</v>
      </c>
      <c r="M197" s="259">
        <v>65.546509999999998</v>
      </c>
      <c r="N197" s="1"/>
      <c r="O197" s="1"/>
    </row>
    <row r="198" spans="1:15" ht="12.75" customHeight="1">
      <c r="A198" s="30">
        <v>188</v>
      </c>
      <c r="B198" s="269" t="s">
        <v>117</v>
      </c>
      <c r="C198" s="259">
        <v>533.20000000000005</v>
      </c>
      <c r="D198" s="260">
        <v>529.23333333333335</v>
      </c>
      <c r="E198" s="260">
        <v>523.9666666666667</v>
      </c>
      <c r="F198" s="260">
        <v>514.73333333333335</v>
      </c>
      <c r="G198" s="260">
        <v>509.4666666666667</v>
      </c>
      <c r="H198" s="260">
        <v>538.4666666666667</v>
      </c>
      <c r="I198" s="260">
        <v>543.73333333333335</v>
      </c>
      <c r="J198" s="260">
        <v>552.9666666666667</v>
      </c>
      <c r="K198" s="259">
        <v>534.5</v>
      </c>
      <c r="L198" s="259">
        <v>520</v>
      </c>
      <c r="M198" s="259">
        <v>29.79552</v>
      </c>
      <c r="N198" s="1"/>
      <c r="O198" s="1"/>
    </row>
    <row r="199" spans="1:15" ht="12.75" customHeight="1">
      <c r="A199" s="30">
        <v>189</v>
      </c>
      <c r="B199" s="269" t="s">
        <v>374</v>
      </c>
      <c r="C199" s="259">
        <v>79.900000000000006</v>
      </c>
      <c r="D199" s="260">
        <v>79.433333333333337</v>
      </c>
      <c r="E199" s="260">
        <v>78.216666666666669</v>
      </c>
      <c r="F199" s="260">
        <v>76.533333333333331</v>
      </c>
      <c r="G199" s="260">
        <v>75.316666666666663</v>
      </c>
      <c r="H199" s="260">
        <v>81.116666666666674</v>
      </c>
      <c r="I199" s="260">
        <v>82.333333333333343</v>
      </c>
      <c r="J199" s="260">
        <v>84.01666666666668</v>
      </c>
      <c r="K199" s="259">
        <v>80.650000000000006</v>
      </c>
      <c r="L199" s="259">
        <v>77.75</v>
      </c>
      <c r="M199" s="259">
        <v>171.73119</v>
      </c>
      <c r="N199" s="1"/>
      <c r="O199" s="1"/>
    </row>
    <row r="200" spans="1:15" ht="12.75" customHeight="1">
      <c r="A200" s="30">
        <v>190</v>
      </c>
      <c r="B200" s="269" t="s">
        <v>844</v>
      </c>
      <c r="C200" s="259">
        <v>3608.8</v>
      </c>
      <c r="D200" s="260">
        <v>3578.9333333333329</v>
      </c>
      <c r="E200" s="260">
        <v>3509.9166666666661</v>
      </c>
      <c r="F200" s="260">
        <v>3411.0333333333333</v>
      </c>
      <c r="G200" s="260">
        <v>3342.0166666666664</v>
      </c>
      <c r="H200" s="260">
        <v>3677.8166666666657</v>
      </c>
      <c r="I200" s="260">
        <v>3746.833333333333</v>
      </c>
      <c r="J200" s="260">
        <v>3845.7166666666653</v>
      </c>
      <c r="K200" s="259">
        <v>3647.95</v>
      </c>
      <c r="L200" s="259">
        <v>3480.05</v>
      </c>
      <c r="M200" s="259">
        <v>0.67054000000000002</v>
      </c>
      <c r="N200" s="1"/>
      <c r="O200" s="1"/>
    </row>
    <row r="201" spans="1:15" ht="12.75" customHeight="1">
      <c r="A201" s="30">
        <v>191</v>
      </c>
      <c r="B201" s="269" t="s">
        <v>375</v>
      </c>
      <c r="C201" s="259">
        <v>1027.7</v>
      </c>
      <c r="D201" s="260">
        <v>1018.9</v>
      </c>
      <c r="E201" s="260">
        <v>1001.05</v>
      </c>
      <c r="F201" s="260">
        <v>974.4</v>
      </c>
      <c r="G201" s="260">
        <v>956.55</v>
      </c>
      <c r="H201" s="260">
        <v>1045.55</v>
      </c>
      <c r="I201" s="260">
        <v>1063.4000000000001</v>
      </c>
      <c r="J201" s="260">
        <v>1090.05</v>
      </c>
      <c r="K201" s="259">
        <v>1036.75</v>
      </c>
      <c r="L201" s="259">
        <v>992.25</v>
      </c>
      <c r="M201" s="259">
        <v>3.4973299999999998</v>
      </c>
      <c r="N201" s="1"/>
      <c r="O201" s="1"/>
    </row>
    <row r="202" spans="1:15" ht="12.75" customHeight="1">
      <c r="A202" s="30">
        <v>192</v>
      </c>
      <c r="B202" s="269" t="s">
        <v>794</v>
      </c>
      <c r="C202" s="259">
        <v>16.399999999999999</v>
      </c>
      <c r="D202" s="260">
        <v>16.433333333333334</v>
      </c>
      <c r="E202" s="260">
        <v>16.166666666666668</v>
      </c>
      <c r="F202" s="260">
        <v>15.933333333333334</v>
      </c>
      <c r="G202" s="260">
        <v>15.666666666666668</v>
      </c>
      <c r="H202" s="260">
        <v>16.666666666666668</v>
      </c>
      <c r="I202" s="260">
        <v>16.933333333333334</v>
      </c>
      <c r="J202" s="260">
        <v>17.166666666666668</v>
      </c>
      <c r="K202" s="259">
        <v>16.7</v>
      </c>
      <c r="L202" s="259">
        <v>16.2</v>
      </c>
      <c r="M202" s="259">
        <v>12.68873</v>
      </c>
      <c r="N202" s="1"/>
      <c r="O202" s="1"/>
    </row>
    <row r="203" spans="1:15" ht="12.75" customHeight="1">
      <c r="A203" s="30">
        <v>193</v>
      </c>
      <c r="B203" s="269" t="s">
        <v>376</v>
      </c>
      <c r="C203" s="259">
        <v>1029.5</v>
      </c>
      <c r="D203" s="260">
        <v>1037.5833333333333</v>
      </c>
      <c r="E203" s="260">
        <v>1012.1666666666665</v>
      </c>
      <c r="F203" s="260">
        <v>994.83333333333326</v>
      </c>
      <c r="G203" s="260">
        <v>969.41666666666652</v>
      </c>
      <c r="H203" s="260">
        <v>1054.9166666666665</v>
      </c>
      <c r="I203" s="260">
        <v>1080.333333333333</v>
      </c>
      <c r="J203" s="260">
        <v>1097.6666666666665</v>
      </c>
      <c r="K203" s="259">
        <v>1063</v>
      </c>
      <c r="L203" s="259">
        <v>1020.25</v>
      </c>
      <c r="M203" s="259">
        <v>0.17365</v>
      </c>
      <c r="N203" s="1"/>
      <c r="O203" s="1"/>
    </row>
    <row r="204" spans="1:15" ht="12.75" customHeight="1">
      <c r="A204" s="30">
        <v>194</v>
      </c>
      <c r="B204" s="269" t="s">
        <v>112</v>
      </c>
      <c r="C204" s="259">
        <v>1345.4</v>
      </c>
      <c r="D204" s="260">
        <v>1338.3666666666668</v>
      </c>
      <c r="E204" s="260">
        <v>1327.0333333333335</v>
      </c>
      <c r="F204" s="260">
        <v>1308.6666666666667</v>
      </c>
      <c r="G204" s="260">
        <v>1297.3333333333335</v>
      </c>
      <c r="H204" s="260">
        <v>1356.7333333333336</v>
      </c>
      <c r="I204" s="260">
        <v>1368.0666666666666</v>
      </c>
      <c r="J204" s="260">
        <v>1386.4333333333336</v>
      </c>
      <c r="K204" s="259">
        <v>1349.7</v>
      </c>
      <c r="L204" s="259">
        <v>1320</v>
      </c>
      <c r="M204" s="259">
        <v>3.9137400000000002</v>
      </c>
      <c r="N204" s="1"/>
      <c r="O204" s="1"/>
    </row>
    <row r="205" spans="1:15" ht="12.75" customHeight="1">
      <c r="A205" s="30">
        <v>195</v>
      </c>
      <c r="B205" s="269" t="s">
        <v>378</v>
      </c>
      <c r="C205" s="259">
        <v>100.2</v>
      </c>
      <c r="D205" s="260">
        <v>100.30000000000001</v>
      </c>
      <c r="E205" s="260">
        <v>99.700000000000017</v>
      </c>
      <c r="F205" s="260">
        <v>99.2</v>
      </c>
      <c r="G205" s="260">
        <v>98.600000000000009</v>
      </c>
      <c r="H205" s="260">
        <v>100.80000000000003</v>
      </c>
      <c r="I205" s="260">
        <v>101.40000000000002</v>
      </c>
      <c r="J205" s="260">
        <v>101.90000000000003</v>
      </c>
      <c r="K205" s="259">
        <v>100.9</v>
      </c>
      <c r="L205" s="259">
        <v>99.8</v>
      </c>
      <c r="M205" s="259">
        <v>3.6568100000000001</v>
      </c>
      <c r="N205" s="1"/>
      <c r="O205" s="1"/>
    </row>
    <row r="206" spans="1:15" ht="12.75" customHeight="1">
      <c r="A206" s="30">
        <v>196</v>
      </c>
      <c r="B206" s="269" t="s">
        <v>118</v>
      </c>
      <c r="C206" s="259">
        <v>2570.5</v>
      </c>
      <c r="D206" s="260">
        <v>2567.2333333333336</v>
      </c>
      <c r="E206" s="260">
        <v>2534.666666666667</v>
      </c>
      <c r="F206" s="260">
        <v>2498.8333333333335</v>
      </c>
      <c r="G206" s="260">
        <v>2466.2666666666669</v>
      </c>
      <c r="H206" s="260">
        <v>2603.0666666666671</v>
      </c>
      <c r="I206" s="260">
        <v>2635.6333333333337</v>
      </c>
      <c r="J206" s="260">
        <v>2671.4666666666672</v>
      </c>
      <c r="K206" s="259">
        <v>2599.8000000000002</v>
      </c>
      <c r="L206" s="259">
        <v>2531.4</v>
      </c>
      <c r="M206" s="259">
        <v>10.76512</v>
      </c>
      <c r="N206" s="1"/>
      <c r="O206" s="1"/>
    </row>
    <row r="207" spans="1:15" ht="12.75" customHeight="1">
      <c r="A207" s="30">
        <v>197</v>
      </c>
      <c r="B207" s="269" t="s">
        <v>785</v>
      </c>
      <c r="C207" s="259">
        <v>328.15</v>
      </c>
      <c r="D207" s="260">
        <v>329.79999999999995</v>
      </c>
      <c r="E207" s="260">
        <v>324.89999999999992</v>
      </c>
      <c r="F207" s="260">
        <v>321.64999999999998</v>
      </c>
      <c r="G207" s="260">
        <v>316.74999999999994</v>
      </c>
      <c r="H207" s="260">
        <v>333.0499999999999</v>
      </c>
      <c r="I207" s="260">
        <v>337.95</v>
      </c>
      <c r="J207" s="260">
        <v>341.19999999999987</v>
      </c>
      <c r="K207" s="259">
        <v>334.7</v>
      </c>
      <c r="L207" s="259">
        <v>326.55</v>
      </c>
      <c r="M207" s="259">
        <v>1.5379400000000001</v>
      </c>
      <c r="N207" s="1"/>
      <c r="O207" s="1"/>
    </row>
    <row r="208" spans="1:15" ht="12.75" customHeight="1">
      <c r="A208" s="30">
        <v>198</v>
      </c>
      <c r="B208" s="269" t="s">
        <v>120</v>
      </c>
      <c r="C208" s="259">
        <v>407.5</v>
      </c>
      <c r="D208" s="260">
        <v>405.55</v>
      </c>
      <c r="E208" s="260">
        <v>401.95000000000005</v>
      </c>
      <c r="F208" s="260">
        <v>396.40000000000003</v>
      </c>
      <c r="G208" s="260">
        <v>392.80000000000007</v>
      </c>
      <c r="H208" s="260">
        <v>411.1</v>
      </c>
      <c r="I208" s="260">
        <v>414.70000000000005</v>
      </c>
      <c r="J208" s="260">
        <v>420.25</v>
      </c>
      <c r="K208" s="259">
        <v>409.15</v>
      </c>
      <c r="L208" s="259">
        <v>400</v>
      </c>
      <c r="M208" s="259">
        <v>65.197370000000006</v>
      </c>
      <c r="N208" s="1"/>
      <c r="O208" s="1"/>
    </row>
    <row r="209" spans="1:15" ht="12.75" customHeight="1">
      <c r="A209" s="30">
        <v>199</v>
      </c>
      <c r="B209" s="269" t="s">
        <v>795</v>
      </c>
      <c r="C209" s="259">
        <v>1290.8499999999999</v>
      </c>
      <c r="D209" s="260">
        <v>1297.5</v>
      </c>
      <c r="E209" s="260">
        <v>1279.05</v>
      </c>
      <c r="F209" s="260">
        <v>1267.25</v>
      </c>
      <c r="G209" s="260">
        <v>1248.8</v>
      </c>
      <c r="H209" s="260">
        <v>1309.3</v>
      </c>
      <c r="I209" s="260">
        <v>1327.7499999999998</v>
      </c>
      <c r="J209" s="260">
        <v>1339.55</v>
      </c>
      <c r="K209" s="259">
        <v>1315.95</v>
      </c>
      <c r="L209" s="259">
        <v>1285.7</v>
      </c>
      <c r="M209" s="259">
        <v>0.22317000000000001</v>
      </c>
      <c r="N209" s="1"/>
      <c r="O209" s="1"/>
    </row>
    <row r="210" spans="1:15" ht="12.75" customHeight="1">
      <c r="A210" s="30">
        <v>200</v>
      </c>
      <c r="B210" s="269" t="s">
        <v>260</v>
      </c>
      <c r="C210" s="259">
        <v>2419.75</v>
      </c>
      <c r="D210" s="260">
        <v>2427.35</v>
      </c>
      <c r="E210" s="260">
        <v>2402.3999999999996</v>
      </c>
      <c r="F210" s="260">
        <v>2385.0499999999997</v>
      </c>
      <c r="G210" s="260">
        <v>2360.0999999999995</v>
      </c>
      <c r="H210" s="260">
        <v>2444.6999999999998</v>
      </c>
      <c r="I210" s="260">
        <v>2469.6499999999996</v>
      </c>
      <c r="J210" s="260">
        <v>2487</v>
      </c>
      <c r="K210" s="259">
        <v>2452.3000000000002</v>
      </c>
      <c r="L210" s="259">
        <v>2410</v>
      </c>
      <c r="M210" s="259">
        <v>6.7256600000000004</v>
      </c>
      <c r="N210" s="1"/>
      <c r="O210" s="1"/>
    </row>
    <row r="211" spans="1:15" ht="12.75" customHeight="1">
      <c r="A211" s="30">
        <v>201</v>
      </c>
      <c r="B211" s="269" t="s">
        <v>379</v>
      </c>
      <c r="C211" s="259">
        <v>110.45</v>
      </c>
      <c r="D211" s="260">
        <v>109.96666666666665</v>
      </c>
      <c r="E211" s="260">
        <v>109.08333333333331</v>
      </c>
      <c r="F211" s="260">
        <v>107.71666666666665</v>
      </c>
      <c r="G211" s="260">
        <v>106.83333333333331</v>
      </c>
      <c r="H211" s="260">
        <v>111.33333333333331</v>
      </c>
      <c r="I211" s="260">
        <v>112.21666666666667</v>
      </c>
      <c r="J211" s="260">
        <v>113.58333333333331</v>
      </c>
      <c r="K211" s="259">
        <v>110.85</v>
      </c>
      <c r="L211" s="259">
        <v>108.6</v>
      </c>
      <c r="M211" s="259">
        <v>13.47444</v>
      </c>
      <c r="N211" s="1"/>
      <c r="O211" s="1"/>
    </row>
    <row r="212" spans="1:15" ht="12.75" customHeight="1">
      <c r="A212" s="30">
        <v>202</v>
      </c>
      <c r="B212" s="269" t="s">
        <v>121</v>
      </c>
      <c r="C212" s="259">
        <v>214.9</v>
      </c>
      <c r="D212" s="260">
        <v>214.93333333333337</v>
      </c>
      <c r="E212" s="260">
        <v>213.56666666666672</v>
      </c>
      <c r="F212" s="260">
        <v>212.23333333333335</v>
      </c>
      <c r="G212" s="260">
        <v>210.8666666666667</v>
      </c>
      <c r="H212" s="260">
        <v>216.26666666666674</v>
      </c>
      <c r="I212" s="260">
        <v>217.63333333333335</v>
      </c>
      <c r="J212" s="260">
        <v>218.96666666666675</v>
      </c>
      <c r="K212" s="259">
        <v>216.3</v>
      </c>
      <c r="L212" s="259">
        <v>213.6</v>
      </c>
      <c r="M212" s="259">
        <v>22.469259999999998</v>
      </c>
      <c r="N212" s="1"/>
      <c r="O212" s="1"/>
    </row>
    <row r="213" spans="1:15" ht="12.75" customHeight="1">
      <c r="A213" s="30">
        <v>203</v>
      </c>
      <c r="B213" s="269" t="s">
        <v>122</v>
      </c>
      <c r="C213" s="259">
        <v>2605.6</v>
      </c>
      <c r="D213" s="260">
        <v>2586.1</v>
      </c>
      <c r="E213" s="260">
        <v>2561.5</v>
      </c>
      <c r="F213" s="260">
        <v>2517.4</v>
      </c>
      <c r="G213" s="260">
        <v>2492.8000000000002</v>
      </c>
      <c r="H213" s="260">
        <v>2630.2</v>
      </c>
      <c r="I213" s="260">
        <v>2654.7999999999993</v>
      </c>
      <c r="J213" s="260">
        <v>2698.8999999999996</v>
      </c>
      <c r="K213" s="259">
        <v>2610.6999999999998</v>
      </c>
      <c r="L213" s="259">
        <v>2542</v>
      </c>
      <c r="M213" s="259">
        <v>10.437279999999999</v>
      </c>
      <c r="N213" s="1"/>
      <c r="O213" s="1"/>
    </row>
    <row r="214" spans="1:15" ht="12.75" customHeight="1">
      <c r="A214" s="30">
        <v>204</v>
      </c>
      <c r="B214" s="269" t="s">
        <v>261</v>
      </c>
      <c r="C214" s="259">
        <v>289.75</v>
      </c>
      <c r="D214" s="260">
        <v>287.55</v>
      </c>
      <c r="E214" s="260">
        <v>284.65000000000003</v>
      </c>
      <c r="F214" s="260">
        <v>279.55</v>
      </c>
      <c r="G214" s="260">
        <v>276.65000000000003</v>
      </c>
      <c r="H214" s="260">
        <v>292.65000000000003</v>
      </c>
      <c r="I214" s="260">
        <v>295.55</v>
      </c>
      <c r="J214" s="260">
        <v>300.65000000000003</v>
      </c>
      <c r="K214" s="259">
        <v>290.45</v>
      </c>
      <c r="L214" s="259">
        <v>282.45</v>
      </c>
      <c r="M214" s="259">
        <v>4.3343400000000001</v>
      </c>
      <c r="N214" s="1"/>
      <c r="O214" s="1"/>
    </row>
    <row r="215" spans="1:15" ht="12.75" customHeight="1">
      <c r="A215" s="30">
        <v>205</v>
      </c>
      <c r="B215" s="269" t="s">
        <v>289</v>
      </c>
      <c r="C215" s="259">
        <v>3419.6</v>
      </c>
      <c r="D215" s="260">
        <v>3433.7999999999997</v>
      </c>
      <c r="E215" s="260">
        <v>3400.9999999999995</v>
      </c>
      <c r="F215" s="260">
        <v>3382.3999999999996</v>
      </c>
      <c r="G215" s="260">
        <v>3349.5999999999995</v>
      </c>
      <c r="H215" s="260">
        <v>3452.3999999999996</v>
      </c>
      <c r="I215" s="260">
        <v>3485.2</v>
      </c>
      <c r="J215" s="260">
        <v>3503.7999999999997</v>
      </c>
      <c r="K215" s="259">
        <v>3466.6</v>
      </c>
      <c r="L215" s="259">
        <v>3415.2</v>
      </c>
      <c r="M215" s="259">
        <v>0.12151000000000001</v>
      </c>
      <c r="N215" s="1"/>
      <c r="O215" s="1"/>
    </row>
    <row r="216" spans="1:15" ht="12.75" customHeight="1">
      <c r="A216" s="30">
        <v>206</v>
      </c>
      <c r="B216" s="269" t="s">
        <v>796</v>
      </c>
      <c r="C216" s="259">
        <v>862.1</v>
      </c>
      <c r="D216" s="260">
        <v>860.76666666666677</v>
      </c>
      <c r="E216" s="260">
        <v>852.53333333333353</v>
      </c>
      <c r="F216" s="260">
        <v>842.96666666666681</v>
      </c>
      <c r="G216" s="260">
        <v>834.73333333333358</v>
      </c>
      <c r="H216" s="260">
        <v>870.33333333333348</v>
      </c>
      <c r="I216" s="260">
        <v>878.56666666666683</v>
      </c>
      <c r="J216" s="260">
        <v>888.13333333333344</v>
      </c>
      <c r="K216" s="259">
        <v>869</v>
      </c>
      <c r="L216" s="259">
        <v>851.2</v>
      </c>
      <c r="M216" s="259">
        <v>0.45630999999999999</v>
      </c>
      <c r="N216" s="1"/>
      <c r="O216" s="1"/>
    </row>
    <row r="217" spans="1:15" ht="12.75" customHeight="1">
      <c r="A217" s="30">
        <v>207</v>
      </c>
      <c r="B217" s="269" t="s">
        <v>380</v>
      </c>
      <c r="C217" s="259">
        <v>38642.300000000003</v>
      </c>
      <c r="D217" s="260">
        <v>38890.75</v>
      </c>
      <c r="E217" s="260">
        <v>38251.550000000003</v>
      </c>
      <c r="F217" s="260">
        <v>37860.800000000003</v>
      </c>
      <c r="G217" s="260">
        <v>37221.600000000006</v>
      </c>
      <c r="H217" s="260">
        <v>39281.5</v>
      </c>
      <c r="I217" s="260">
        <v>39920.699999999997</v>
      </c>
      <c r="J217" s="260">
        <v>40311.449999999997</v>
      </c>
      <c r="K217" s="259">
        <v>39529.949999999997</v>
      </c>
      <c r="L217" s="259">
        <v>38500</v>
      </c>
      <c r="M217" s="259">
        <v>5.9880000000000003E-2</v>
      </c>
      <c r="N217" s="1"/>
      <c r="O217" s="1"/>
    </row>
    <row r="218" spans="1:15" ht="12.75" customHeight="1">
      <c r="A218" s="30">
        <v>208</v>
      </c>
      <c r="B218" s="269" t="s">
        <v>381</v>
      </c>
      <c r="C218" s="259">
        <v>36.450000000000003</v>
      </c>
      <c r="D218" s="260">
        <v>36.366666666666667</v>
      </c>
      <c r="E218" s="260">
        <v>35.983333333333334</v>
      </c>
      <c r="F218" s="260">
        <v>35.516666666666666</v>
      </c>
      <c r="G218" s="260">
        <v>35.133333333333333</v>
      </c>
      <c r="H218" s="260">
        <v>36.833333333333336</v>
      </c>
      <c r="I218" s="260">
        <v>37.216666666666676</v>
      </c>
      <c r="J218" s="260">
        <v>37.683333333333337</v>
      </c>
      <c r="K218" s="259">
        <v>36.75</v>
      </c>
      <c r="L218" s="259">
        <v>35.9</v>
      </c>
      <c r="M218" s="259">
        <v>23.69623</v>
      </c>
      <c r="N218" s="1"/>
      <c r="O218" s="1"/>
    </row>
    <row r="219" spans="1:15" ht="12.75" customHeight="1">
      <c r="A219" s="30">
        <v>209</v>
      </c>
      <c r="B219" s="269" t="s">
        <v>114</v>
      </c>
      <c r="C219" s="259">
        <v>2298.5</v>
      </c>
      <c r="D219" s="260">
        <v>2293.15</v>
      </c>
      <c r="E219" s="260">
        <v>2269.9</v>
      </c>
      <c r="F219" s="260">
        <v>2241.3000000000002</v>
      </c>
      <c r="G219" s="260">
        <v>2218.0500000000002</v>
      </c>
      <c r="H219" s="260">
        <v>2321.75</v>
      </c>
      <c r="I219" s="260">
        <v>2345</v>
      </c>
      <c r="J219" s="260">
        <v>2373.6</v>
      </c>
      <c r="K219" s="259">
        <v>2316.4</v>
      </c>
      <c r="L219" s="259">
        <v>2264.5500000000002</v>
      </c>
      <c r="M219" s="259">
        <v>17.746670000000002</v>
      </c>
      <c r="N219" s="1"/>
      <c r="O219" s="1"/>
    </row>
    <row r="220" spans="1:15" ht="12.75" customHeight="1">
      <c r="A220" s="30">
        <v>210</v>
      </c>
      <c r="B220" s="269" t="s">
        <v>124</v>
      </c>
      <c r="C220" s="259">
        <v>881.75</v>
      </c>
      <c r="D220" s="260">
        <v>880.75</v>
      </c>
      <c r="E220" s="260">
        <v>871.7</v>
      </c>
      <c r="F220" s="260">
        <v>861.65000000000009</v>
      </c>
      <c r="G220" s="260">
        <v>852.60000000000014</v>
      </c>
      <c r="H220" s="260">
        <v>890.8</v>
      </c>
      <c r="I220" s="260">
        <v>899.84999999999991</v>
      </c>
      <c r="J220" s="260">
        <v>909.89999999999986</v>
      </c>
      <c r="K220" s="259">
        <v>889.8</v>
      </c>
      <c r="L220" s="259">
        <v>870.7</v>
      </c>
      <c r="M220" s="259">
        <v>73.575879999999998</v>
      </c>
      <c r="N220" s="1"/>
      <c r="O220" s="1"/>
    </row>
    <row r="221" spans="1:15" ht="12.75" customHeight="1">
      <c r="A221" s="30">
        <v>211</v>
      </c>
      <c r="B221" s="269" t="s">
        <v>125</v>
      </c>
      <c r="C221" s="259">
        <v>1129.0999999999999</v>
      </c>
      <c r="D221" s="260">
        <v>1128.05</v>
      </c>
      <c r="E221" s="260">
        <v>1117.3499999999999</v>
      </c>
      <c r="F221" s="260">
        <v>1105.5999999999999</v>
      </c>
      <c r="G221" s="260">
        <v>1094.8999999999999</v>
      </c>
      <c r="H221" s="260">
        <v>1139.8</v>
      </c>
      <c r="I221" s="260">
        <v>1150.5000000000002</v>
      </c>
      <c r="J221" s="260">
        <v>1162.25</v>
      </c>
      <c r="K221" s="259">
        <v>1138.75</v>
      </c>
      <c r="L221" s="259">
        <v>1116.3</v>
      </c>
      <c r="M221" s="259">
        <v>10.530519999999999</v>
      </c>
      <c r="N221" s="1"/>
      <c r="O221" s="1"/>
    </row>
    <row r="222" spans="1:15" ht="12.75" customHeight="1">
      <c r="A222" s="30">
        <v>212</v>
      </c>
      <c r="B222" s="269" t="s">
        <v>126</v>
      </c>
      <c r="C222" s="259">
        <v>515.6</v>
      </c>
      <c r="D222" s="260">
        <v>516.19999999999993</v>
      </c>
      <c r="E222" s="260">
        <v>511.39999999999986</v>
      </c>
      <c r="F222" s="260">
        <v>507.19999999999993</v>
      </c>
      <c r="G222" s="260">
        <v>502.39999999999986</v>
      </c>
      <c r="H222" s="260">
        <v>520.39999999999986</v>
      </c>
      <c r="I222" s="260">
        <v>525.19999999999982</v>
      </c>
      <c r="J222" s="260">
        <v>529.39999999999986</v>
      </c>
      <c r="K222" s="259">
        <v>521</v>
      </c>
      <c r="L222" s="259">
        <v>512</v>
      </c>
      <c r="M222" s="259">
        <v>7.49885</v>
      </c>
      <c r="N222" s="1"/>
      <c r="O222" s="1"/>
    </row>
    <row r="223" spans="1:15" ht="12.75" customHeight="1">
      <c r="A223" s="30">
        <v>213</v>
      </c>
      <c r="B223" s="269" t="s">
        <v>262</v>
      </c>
      <c r="C223" s="259">
        <v>510.85</v>
      </c>
      <c r="D223" s="260">
        <v>512.53333333333342</v>
      </c>
      <c r="E223" s="260">
        <v>507.11666666666679</v>
      </c>
      <c r="F223" s="260">
        <v>503.38333333333338</v>
      </c>
      <c r="G223" s="260">
        <v>497.96666666666675</v>
      </c>
      <c r="H223" s="260">
        <v>516.26666666666688</v>
      </c>
      <c r="I223" s="260">
        <v>521.68333333333362</v>
      </c>
      <c r="J223" s="260">
        <v>525.41666666666686</v>
      </c>
      <c r="K223" s="259">
        <v>517.95000000000005</v>
      </c>
      <c r="L223" s="259">
        <v>508.8</v>
      </c>
      <c r="M223" s="259">
        <v>0.90478999999999998</v>
      </c>
      <c r="N223" s="1"/>
      <c r="O223" s="1"/>
    </row>
    <row r="224" spans="1:15" ht="12.75" customHeight="1">
      <c r="A224" s="30">
        <v>214</v>
      </c>
      <c r="B224" s="269" t="s">
        <v>383</v>
      </c>
      <c r="C224" s="259">
        <v>46.55</v>
      </c>
      <c r="D224" s="260">
        <v>46.416666666666664</v>
      </c>
      <c r="E224" s="260">
        <v>45.333333333333329</v>
      </c>
      <c r="F224" s="260">
        <v>44.116666666666667</v>
      </c>
      <c r="G224" s="260">
        <v>43.033333333333331</v>
      </c>
      <c r="H224" s="260">
        <v>47.633333333333326</v>
      </c>
      <c r="I224" s="260">
        <v>48.716666666666654</v>
      </c>
      <c r="J224" s="260">
        <v>49.933333333333323</v>
      </c>
      <c r="K224" s="259">
        <v>47.5</v>
      </c>
      <c r="L224" s="259">
        <v>45.2</v>
      </c>
      <c r="M224" s="259">
        <v>447.40508999999997</v>
      </c>
      <c r="N224" s="1"/>
      <c r="O224" s="1"/>
    </row>
    <row r="225" spans="1:15" ht="12.75" customHeight="1">
      <c r="A225" s="30">
        <v>215</v>
      </c>
      <c r="B225" s="269" t="s">
        <v>128</v>
      </c>
      <c r="C225" s="259">
        <v>53.75</v>
      </c>
      <c r="D225" s="260">
        <v>53.15</v>
      </c>
      <c r="E225" s="260">
        <v>51.9</v>
      </c>
      <c r="F225" s="260">
        <v>50.05</v>
      </c>
      <c r="G225" s="260">
        <v>48.8</v>
      </c>
      <c r="H225" s="260">
        <v>55</v>
      </c>
      <c r="I225" s="260">
        <v>56.25</v>
      </c>
      <c r="J225" s="260">
        <v>58.1</v>
      </c>
      <c r="K225" s="259">
        <v>54.4</v>
      </c>
      <c r="L225" s="259">
        <v>51.3</v>
      </c>
      <c r="M225" s="259">
        <v>474.20771999999999</v>
      </c>
      <c r="N225" s="1"/>
      <c r="O225" s="1"/>
    </row>
    <row r="226" spans="1:15" ht="12.75" customHeight="1">
      <c r="A226" s="30">
        <v>216</v>
      </c>
      <c r="B226" s="269" t="s">
        <v>384</v>
      </c>
      <c r="C226" s="259">
        <v>72.55</v>
      </c>
      <c r="D226" s="260">
        <v>71.933333333333337</v>
      </c>
      <c r="E226" s="260">
        <v>69.616666666666674</v>
      </c>
      <c r="F226" s="260">
        <v>66.683333333333337</v>
      </c>
      <c r="G226" s="260">
        <v>64.366666666666674</v>
      </c>
      <c r="H226" s="260">
        <v>74.866666666666674</v>
      </c>
      <c r="I226" s="260">
        <v>77.183333333333337</v>
      </c>
      <c r="J226" s="260">
        <v>80.116666666666674</v>
      </c>
      <c r="K226" s="259">
        <v>74.25</v>
      </c>
      <c r="L226" s="259">
        <v>69</v>
      </c>
      <c r="M226" s="259">
        <v>134.9282</v>
      </c>
      <c r="N226" s="1"/>
      <c r="O226" s="1"/>
    </row>
    <row r="227" spans="1:15" ht="12.75" customHeight="1">
      <c r="A227" s="30">
        <v>217</v>
      </c>
      <c r="B227" s="269" t="s">
        <v>385</v>
      </c>
      <c r="C227" s="259">
        <v>931.15</v>
      </c>
      <c r="D227" s="260">
        <v>933.0333333333333</v>
      </c>
      <c r="E227" s="260">
        <v>918.11666666666656</v>
      </c>
      <c r="F227" s="260">
        <v>905.08333333333326</v>
      </c>
      <c r="G227" s="260">
        <v>890.16666666666652</v>
      </c>
      <c r="H227" s="260">
        <v>946.06666666666661</v>
      </c>
      <c r="I227" s="260">
        <v>960.98333333333335</v>
      </c>
      <c r="J227" s="260">
        <v>974.01666666666665</v>
      </c>
      <c r="K227" s="259">
        <v>947.95</v>
      </c>
      <c r="L227" s="259">
        <v>920</v>
      </c>
      <c r="M227" s="259">
        <v>5.1360000000000003E-2</v>
      </c>
      <c r="N227" s="1"/>
      <c r="O227" s="1"/>
    </row>
    <row r="228" spans="1:15" ht="12.75" customHeight="1">
      <c r="A228" s="30">
        <v>218</v>
      </c>
      <c r="B228" s="269" t="s">
        <v>386</v>
      </c>
      <c r="C228" s="259">
        <v>361.1</v>
      </c>
      <c r="D228" s="260">
        <v>363.68333333333334</v>
      </c>
      <c r="E228" s="260">
        <v>357.41666666666669</v>
      </c>
      <c r="F228" s="260">
        <v>353.73333333333335</v>
      </c>
      <c r="G228" s="260">
        <v>347.4666666666667</v>
      </c>
      <c r="H228" s="260">
        <v>367.36666666666667</v>
      </c>
      <c r="I228" s="260">
        <v>373.63333333333333</v>
      </c>
      <c r="J228" s="260">
        <v>377.31666666666666</v>
      </c>
      <c r="K228" s="259">
        <v>369.95</v>
      </c>
      <c r="L228" s="259">
        <v>360</v>
      </c>
      <c r="M228" s="259">
        <v>2.6698300000000001</v>
      </c>
      <c r="N228" s="1"/>
      <c r="O228" s="1"/>
    </row>
    <row r="229" spans="1:15" ht="12.75" customHeight="1">
      <c r="A229" s="30">
        <v>219</v>
      </c>
      <c r="B229" s="269" t="s">
        <v>387</v>
      </c>
      <c r="C229" s="259">
        <v>1782.45</v>
      </c>
      <c r="D229" s="260">
        <v>1785.9333333333334</v>
      </c>
      <c r="E229" s="260">
        <v>1761.5166666666669</v>
      </c>
      <c r="F229" s="260">
        <v>1740.5833333333335</v>
      </c>
      <c r="G229" s="260">
        <v>1716.166666666667</v>
      </c>
      <c r="H229" s="260">
        <v>1806.8666666666668</v>
      </c>
      <c r="I229" s="260">
        <v>1831.2833333333333</v>
      </c>
      <c r="J229" s="260">
        <v>1852.2166666666667</v>
      </c>
      <c r="K229" s="259">
        <v>1810.35</v>
      </c>
      <c r="L229" s="259">
        <v>1765</v>
      </c>
      <c r="M229" s="259">
        <v>0.14158000000000001</v>
      </c>
      <c r="N229" s="1"/>
      <c r="O229" s="1"/>
    </row>
    <row r="230" spans="1:15" ht="12.75" customHeight="1">
      <c r="A230" s="30">
        <v>220</v>
      </c>
      <c r="B230" s="269" t="s">
        <v>388</v>
      </c>
      <c r="C230" s="259">
        <v>214.4</v>
      </c>
      <c r="D230" s="260">
        <v>213.28333333333333</v>
      </c>
      <c r="E230" s="260">
        <v>209.26666666666665</v>
      </c>
      <c r="F230" s="260">
        <v>204.13333333333333</v>
      </c>
      <c r="G230" s="260">
        <v>200.11666666666665</v>
      </c>
      <c r="H230" s="260">
        <v>218.41666666666666</v>
      </c>
      <c r="I230" s="260">
        <v>222.43333333333337</v>
      </c>
      <c r="J230" s="260">
        <v>227.56666666666666</v>
      </c>
      <c r="K230" s="259">
        <v>217.3</v>
      </c>
      <c r="L230" s="259">
        <v>208.15</v>
      </c>
      <c r="M230" s="259">
        <v>10.935499999999999</v>
      </c>
      <c r="N230" s="1"/>
      <c r="O230" s="1"/>
    </row>
    <row r="231" spans="1:15" ht="12.75" customHeight="1">
      <c r="A231" s="30">
        <v>221</v>
      </c>
      <c r="B231" s="269" t="s">
        <v>389</v>
      </c>
      <c r="C231" s="259">
        <v>44.3</v>
      </c>
      <c r="D231" s="260">
        <v>43.616666666666667</v>
      </c>
      <c r="E231" s="260">
        <v>42.183333333333337</v>
      </c>
      <c r="F231" s="260">
        <v>40.06666666666667</v>
      </c>
      <c r="G231" s="260">
        <v>38.63333333333334</v>
      </c>
      <c r="H231" s="260">
        <v>45.733333333333334</v>
      </c>
      <c r="I231" s="260">
        <v>47.166666666666657</v>
      </c>
      <c r="J231" s="260">
        <v>49.283333333333331</v>
      </c>
      <c r="K231" s="259">
        <v>45.05</v>
      </c>
      <c r="L231" s="259">
        <v>41.5</v>
      </c>
      <c r="M231" s="259">
        <v>104.90407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327.85</v>
      </c>
      <c r="D232" s="260">
        <v>328.45</v>
      </c>
      <c r="E232" s="260">
        <v>325.45</v>
      </c>
      <c r="F232" s="260">
        <v>323.05</v>
      </c>
      <c r="G232" s="260">
        <v>320.05</v>
      </c>
      <c r="H232" s="260">
        <v>330.84999999999997</v>
      </c>
      <c r="I232" s="260">
        <v>333.84999999999997</v>
      </c>
      <c r="J232" s="260">
        <v>336.24999999999994</v>
      </c>
      <c r="K232" s="259">
        <v>331.45</v>
      </c>
      <c r="L232" s="259">
        <v>326.05</v>
      </c>
      <c r="M232" s="259">
        <v>93.889960000000002</v>
      </c>
      <c r="N232" s="1"/>
      <c r="O232" s="1"/>
    </row>
    <row r="233" spans="1:15" ht="12.75" customHeight="1">
      <c r="A233" s="30">
        <v>223</v>
      </c>
      <c r="B233" s="269" t="s">
        <v>390</v>
      </c>
      <c r="C233" s="259">
        <v>108.2</v>
      </c>
      <c r="D233" s="260">
        <v>108.46666666666665</v>
      </c>
      <c r="E233" s="260">
        <v>106.73333333333331</v>
      </c>
      <c r="F233" s="260">
        <v>105.26666666666665</v>
      </c>
      <c r="G233" s="260">
        <v>103.5333333333333</v>
      </c>
      <c r="H233" s="260">
        <v>109.93333333333331</v>
      </c>
      <c r="I233" s="260">
        <v>111.66666666666666</v>
      </c>
      <c r="J233" s="260">
        <v>113.13333333333331</v>
      </c>
      <c r="K233" s="259">
        <v>110.2</v>
      </c>
      <c r="L233" s="259">
        <v>107</v>
      </c>
      <c r="M233" s="259">
        <v>5.7777000000000003</v>
      </c>
      <c r="N233" s="1"/>
      <c r="O233" s="1"/>
    </row>
    <row r="234" spans="1:15" ht="12.75" customHeight="1">
      <c r="A234" s="30">
        <v>224</v>
      </c>
      <c r="B234" s="269" t="s">
        <v>391</v>
      </c>
      <c r="C234" s="259">
        <v>275.25</v>
      </c>
      <c r="D234" s="260">
        <v>275.58333333333331</v>
      </c>
      <c r="E234" s="260">
        <v>268.66666666666663</v>
      </c>
      <c r="F234" s="260">
        <v>262.08333333333331</v>
      </c>
      <c r="G234" s="260">
        <v>255.16666666666663</v>
      </c>
      <c r="H234" s="260">
        <v>282.16666666666663</v>
      </c>
      <c r="I234" s="260">
        <v>289.08333333333326</v>
      </c>
      <c r="J234" s="260">
        <v>295.66666666666663</v>
      </c>
      <c r="K234" s="259">
        <v>282.5</v>
      </c>
      <c r="L234" s="259">
        <v>269</v>
      </c>
      <c r="M234" s="259">
        <v>145.87029000000001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127.6</v>
      </c>
      <c r="D235" s="260">
        <v>127.78333333333335</v>
      </c>
      <c r="E235" s="260">
        <v>121.81666666666669</v>
      </c>
      <c r="F235" s="260">
        <v>116.03333333333335</v>
      </c>
      <c r="G235" s="260">
        <v>110.06666666666669</v>
      </c>
      <c r="H235" s="260">
        <v>133.56666666666669</v>
      </c>
      <c r="I235" s="260">
        <v>139.53333333333336</v>
      </c>
      <c r="J235" s="260">
        <v>145.31666666666669</v>
      </c>
      <c r="K235" s="259">
        <v>133.75</v>
      </c>
      <c r="L235" s="259">
        <v>122</v>
      </c>
      <c r="M235" s="259">
        <v>408.63245999999998</v>
      </c>
      <c r="N235" s="1"/>
      <c r="O235" s="1"/>
    </row>
    <row r="236" spans="1:15" ht="12.75" customHeight="1">
      <c r="A236" s="30">
        <v>226</v>
      </c>
      <c r="B236" s="269" t="s">
        <v>392</v>
      </c>
      <c r="C236" s="259">
        <v>76.150000000000006</v>
      </c>
      <c r="D236" s="260">
        <v>76.216666666666669</v>
      </c>
      <c r="E236" s="260">
        <v>75.183333333333337</v>
      </c>
      <c r="F236" s="260">
        <v>74.216666666666669</v>
      </c>
      <c r="G236" s="260">
        <v>73.183333333333337</v>
      </c>
      <c r="H236" s="260">
        <v>77.183333333333337</v>
      </c>
      <c r="I236" s="260">
        <v>78.216666666666669</v>
      </c>
      <c r="J236" s="260">
        <v>79.183333333333337</v>
      </c>
      <c r="K236" s="259">
        <v>77.25</v>
      </c>
      <c r="L236" s="259">
        <v>75.25</v>
      </c>
      <c r="M236" s="259">
        <v>58.201390000000004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4472.75</v>
      </c>
      <c r="D237" s="260">
        <v>4448.3833333333332</v>
      </c>
      <c r="E237" s="260">
        <v>4406.7666666666664</v>
      </c>
      <c r="F237" s="260">
        <v>4340.7833333333328</v>
      </c>
      <c r="G237" s="260">
        <v>4299.1666666666661</v>
      </c>
      <c r="H237" s="260">
        <v>4514.3666666666668</v>
      </c>
      <c r="I237" s="260">
        <v>4555.9833333333336</v>
      </c>
      <c r="J237" s="260">
        <v>4621.9666666666672</v>
      </c>
      <c r="K237" s="259">
        <v>4490</v>
      </c>
      <c r="L237" s="259">
        <v>4382.3999999999996</v>
      </c>
      <c r="M237" s="259">
        <v>0.39177000000000001</v>
      </c>
      <c r="N237" s="1"/>
      <c r="O237" s="1"/>
    </row>
    <row r="238" spans="1:15" ht="12.75" customHeight="1">
      <c r="A238" s="30">
        <v>228</v>
      </c>
      <c r="B238" s="269" t="s">
        <v>393</v>
      </c>
      <c r="C238" s="259">
        <v>198.4</v>
      </c>
      <c r="D238" s="260">
        <v>199.35</v>
      </c>
      <c r="E238" s="260">
        <v>196.7</v>
      </c>
      <c r="F238" s="260">
        <v>195</v>
      </c>
      <c r="G238" s="260">
        <v>192.35</v>
      </c>
      <c r="H238" s="260">
        <v>201.04999999999998</v>
      </c>
      <c r="I238" s="260">
        <v>203.70000000000002</v>
      </c>
      <c r="J238" s="260">
        <v>205.39999999999998</v>
      </c>
      <c r="K238" s="259">
        <v>202</v>
      </c>
      <c r="L238" s="259">
        <v>197.65</v>
      </c>
      <c r="M238" s="259">
        <v>6.6337099999999998</v>
      </c>
      <c r="N238" s="1"/>
      <c r="O238" s="1"/>
    </row>
    <row r="239" spans="1:15" ht="12.75" customHeight="1">
      <c r="A239" s="30">
        <v>229</v>
      </c>
      <c r="B239" s="269" t="s">
        <v>394</v>
      </c>
      <c r="C239" s="259">
        <v>143.1</v>
      </c>
      <c r="D239" s="260">
        <v>143.33333333333334</v>
      </c>
      <c r="E239" s="260">
        <v>141.66666666666669</v>
      </c>
      <c r="F239" s="260">
        <v>140.23333333333335</v>
      </c>
      <c r="G239" s="260">
        <v>138.56666666666669</v>
      </c>
      <c r="H239" s="260">
        <v>144.76666666666668</v>
      </c>
      <c r="I239" s="260">
        <v>146.43333333333337</v>
      </c>
      <c r="J239" s="260">
        <v>147.86666666666667</v>
      </c>
      <c r="K239" s="259">
        <v>145</v>
      </c>
      <c r="L239" s="259">
        <v>141.9</v>
      </c>
      <c r="M239" s="259">
        <v>41.160490000000003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337.15</v>
      </c>
      <c r="D240" s="260">
        <v>338.88333333333338</v>
      </c>
      <c r="E240" s="260">
        <v>333.46666666666675</v>
      </c>
      <c r="F240" s="260">
        <v>329.78333333333336</v>
      </c>
      <c r="G240" s="260">
        <v>324.36666666666673</v>
      </c>
      <c r="H240" s="260">
        <v>342.56666666666678</v>
      </c>
      <c r="I240" s="260">
        <v>347.98333333333341</v>
      </c>
      <c r="J240" s="260">
        <v>351.6666666666668</v>
      </c>
      <c r="K240" s="259">
        <v>344.3</v>
      </c>
      <c r="L240" s="259">
        <v>335.2</v>
      </c>
      <c r="M240" s="259">
        <v>46.47522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67.55</v>
      </c>
      <c r="D241" s="260">
        <v>67.36666666666666</v>
      </c>
      <c r="E241" s="260">
        <v>67.033333333333317</v>
      </c>
      <c r="F241" s="260">
        <v>66.516666666666652</v>
      </c>
      <c r="G241" s="260">
        <v>66.183333333333309</v>
      </c>
      <c r="H241" s="260">
        <v>67.883333333333326</v>
      </c>
      <c r="I241" s="260">
        <v>68.216666666666669</v>
      </c>
      <c r="J241" s="260">
        <v>68.733333333333334</v>
      </c>
      <c r="K241" s="259">
        <v>67.7</v>
      </c>
      <c r="L241" s="259">
        <v>66.849999999999994</v>
      </c>
      <c r="M241" s="259">
        <v>90.426599999999993</v>
      </c>
      <c r="N241" s="1"/>
      <c r="O241" s="1"/>
    </row>
    <row r="242" spans="1:15" ht="12.75" customHeight="1">
      <c r="A242" s="30">
        <v>232</v>
      </c>
      <c r="B242" s="269" t="s">
        <v>395</v>
      </c>
      <c r="C242" s="259">
        <v>17.5</v>
      </c>
      <c r="D242" s="260">
        <v>17.583333333333332</v>
      </c>
      <c r="E242" s="260">
        <v>17.266666666666666</v>
      </c>
      <c r="F242" s="260">
        <v>17.033333333333335</v>
      </c>
      <c r="G242" s="260">
        <v>16.716666666666669</v>
      </c>
      <c r="H242" s="260">
        <v>17.816666666666663</v>
      </c>
      <c r="I242" s="260">
        <v>18.133333333333333</v>
      </c>
      <c r="J242" s="260">
        <v>18.36666666666666</v>
      </c>
      <c r="K242" s="259">
        <v>17.899999999999999</v>
      </c>
      <c r="L242" s="259">
        <v>17.350000000000001</v>
      </c>
      <c r="M242" s="259">
        <v>22.01624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731.2</v>
      </c>
      <c r="D243" s="260">
        <v>729.83333333333337</v>
      </c>
      <c r="E243" s="260">
        <v>724.2166666666667</v>
      </c>
      <c r="F243" s="260">
        <v>717.23333333333335</v>
      </c>
      <c r="G243" s="260">
        <v>711.61666666666667</v>
      </c>
      <c r="H243" s="260">
        <v>736.81666666666672</v>
      </c>
      <c r="I243" s="260">
        <v>742.43333333333328</v>
      </c>
      <c r="J243" s="260">
        <v>749.41666666666674</v>
      </c>
      <c r="K243" s="259">
        <v>735.45</v>
      </c>
      <c r="L243" s="259">
        <v>722.85</v>
      </c>
      <c r="M243" s="259">
        <v>19.524470000000001</v>
      </c>
      <c r="N243" s="1"/>
      <c r="O243" s="1"/>
    </row>
    <row r="244" spans="1:15" ht="12.75" customHeight="1">
      <c r="A244" s="30">
        <v>234</v>
      </c>
      <c r="B244" s="269" t="s">
        <v>790</v>
      </c>
      <c r="C244" s="259">
        <v>21.4</v>
      </c>
      <c r="D244" s="260">
        <v>21.383333333333336</v>
      </c>
      <c r="E244" s="260">
        <v>21.216666666666672</v>
      </c>
      <c r="F244" s="260">
        <v>21.033333333333335</v>
      </c>
      <c r="G244" s="260">
        <v>20.866666666666671</v>
      </c>
      <c r="H244" s="260">
        <v>21.566666666666674</v>
      </c>
      <c r="I244" s="260">
        <v>21.733333333333338</v>
      </c>
      <c r="J244" s="260">
        <v>21.916666666666675</v>
      </c>
      <c r="K244" s="259">
        <v>21.55</v>
      </c>
      <c r="L244" s="259">
        <v>21.2</v>
      </c>
      <c r="M244" s="259">
        <v>52.861049999999999</v>
      </c>
      <c r="N244" s="1"/>
      <c r="O244" s="1"/>
    </row>
    <row r="245" spans="1:15" ht="12.75" customHeight="1">
      <c r="A245" s="30">
        <v>235</v>
      </c>
      <c r="B245" s="269" t="s">
        <v>797</v>
      </c>
      <c r="C245" s="259">
        <v>1481.85</v>
      </c>
      <c r="D245" s="260">
        <v>1475.1166666666668</v>
      </c>
      <c r="E245" s="260">
        <v>1456.7333333333336</v>
      </c>
      <c r="F245" s="260">
        <v>1431.6166666666668</v>
      </c>
      <c r="G245" s="260">
        <v>1413.2333333333336</v>
      </c>
      <c r="H245" s="260">
        <v>1500.2333333333336</v>
      </c>
      <c r="I245" s="260">
        <v>1518.6166666666668</v>
      </c>
      <c r="J245" s="260">
        <v>1543.7333333333336</v>
      </c>
      <c r="K245" s="259">
        <v>1493.5</v>
      </c>
      <c r="L245" s="259">
        <v>1450</v>
      </c>
      <c r="M245" s="259">
        <v>0.14069999999999999</v>
      </c>
      <c r="N245" s="1"/>
      <c r="O245" s="1"/>
    </row>
    <row r="246" spans="1:15" ht="12.75" customHeight="1">
      <c r="A246" s="30">
        <v>236</v>
      </c>
      <c r="B246" s="269" t="s">
        <v>396</v>
      </c>
      <c r="C246" s="259">
        <v>137.15</v>
      </c>
      <c r="D246" s="260">
        <v>136.94999999999999</v>
      </c>
      <c r="E246" s="260">
        <v>135.64999999999998</v>
      </c>
      <c r="F246" s="260">
        <v>134.14999999999998</v>
      </c>
      <c r="G246" s="260">
        <v>132.84999999999997</v>
      </c>
      <c r="H246" s="260">
        <v>138.44999999999999</v>
      </c>
      <c r="I246" s="260">
        <v>139.75</v>
      </c>
      <c r="J246" s="260">
        <v>141.25</v>
      </c>
      <c r="K246" s="259">
        <v>138.25</v>
      </c>
      <c r="L246" s="259">
        <v>135.44999999999999</v>
      </c>
      <c r="M246" s="259">
        <v>1.1766399999999999</v>
      </c>
      <c r="N246" s="1"/>
      <c r="O246" s="1"/>
    </row>
    <row r="247" spans="1:15" ht="12.75" customHeight="1">
      <c r="A247" s="30">
        <v>237</v>
      </c>
      <c r="B247" s="269" t="s">
        <v>397</v>
      </c>
      <c r="C247" s="259">
        <v>340.6</v>
      </c>
      <c r="D247" s="260">
        <v>339.83333333333331</v>
      </c>
      <c r="E247" s="260">
        <v>334.66666666666663</v>
      </c>
      <c r="F247" s="260">
        <v>328.73333333333329</v>
      </c>
      <c r="G247" s="260">
        <v>323.56666666666661</v>
      </c>
      <c r="H247" s="260">
        <v>345.76666666666665</v>
      </c>
      <c r="I247" s="260">
        <v>350.93333333333328</v>
      </c>
      <c r="J247" s="260">
        <v>356.86666666666667</v>
      </c>
      <c r="K247" s="259">
        <v>345</v>
      </c>
      <c r="L247" s="259">
        <v>333.9</v>
      </c>
      <c r="M247" s="259">
        <v>0.65276999999999996</v>
      </c>
      <c r="N247" s="1"/>
      <c r="O247" s="1"/>
    </row>
    <row r="248" spans="1:15" ht="12.75" customHeight="1">
      <c r="A248" s="30">
        <v>238</v>
      </c>
      <c r="B248" s="269" t="s">
        <v>129</v>
      </c>
      <c r="C248" s="259">
        <v>375.95</v>
      </c>
      <c r="D248" s="260">
        <v>378.41666666666669</v>
      </c>
      <c r="E248" s="260">
        <v>370.58333333333337</v>
      </c>
      <c r="F248" s="260">
        <v>365.2166666666667</v>
      </c>
      <c r="G248" s="260">
        <v>357.38333333333338</v>
      </c>
      <c r="H248" s="260">
        <v>383.78333333333336</v>
      </c>
      <c r="I248" s="260">
        <v>391.61666666666673</v>
      </c>
      <c r="J248" s="260">
        <v>396.98333333333335</v>
      </c>
      <c r="K248" s="259">
        <v>386.25</v>
      </c>
      <c r="L248" s="259">
        <v>373.05</v>
      </c>
      <c r="M248" s="259">
        <v>22.913150000000002</v>
      </c>
      <c r="N248" s="1"/>
      <c r="O248" s="1"/>
    </row>
    <row r="249" spans="1:15" ht="12.75" customHeight="1">
      <c r="A249" s="30">
        <v>239</v>
      </c>
      <c r="B249" s="269" t="s">
        <v>133</v>
      </c>
      <c r="C249" s="259">
        <v>197.1</v>
      </c>
      <c r="D249" s="260">
        <v>197.73333333333335</v>
      </c>
      <c r="E249" s="260">
        <v>195.3666666666667</v>
      </c>
      <c r="F249" s="260">
        <v>193.63333333333335</v>
      </c>
      <c r="G249" s="260">
        <v>191.26666666666671</v>
      </c>
      <c r="H249" s="260">
        <v>199.4666666666667</v>
      </c>
      <c r="I249" s="260">
        <v>201.83333333333337</v>
      </c>
      <c r="J249" s="260">
        <v>203.56666666666669</v>
      </c>
      <c r="K249" s="259">
        <v>200.1</v>
      </c>
      <c r="L249" s="259">
        <v>196</v>
      </c>
      <c r="M249" s="259">
        <v>10.557930000000001</v>
      </c>
      <c r="N249" s="1"/>
      <c r="O249" s="1"/>
    </row>
    <row r="250" spans="1:15" ht="12.75" customHeight="1">
      <c r="A250" s="30">
        <v>240</v>
      </c>
      <c r="B250" s="269" t="s">
        <v>132</v>
      </c>
      <c r="C250" s="259">
        <v>1210.3</v>
      </c>
      <c r="D250" s="260">
        <v>1203.4833333333333</v>
      </c>
      <c r="E250" s="260">
        <v>1190.0666666666666</v>
      </c>
      <c r="F250" s="260">
        <v>1169.8333333333333</v>
      </c>
      <c r="G250" s="260">
        <v>1156.4166666666665</v>
      </c>
      <c r="H250" s="260">
        <v>1223.7166666666667</v>
      </c>
      <c r="I250" s="260">
        <v>1237.1333333333332</v>
      </c>
      <c r="J250" s="260">
        <v>1257.3666666666668</v>
      </c>
      <c r="K250" s="259">
        <v>1216.9000000000001</v>
      </c>
      <c r="L250" s="259">
        <v>1183.25</v>
      </c>
      <c r="M250" s="259">
        <v>25.47644</v>
      </c>
      <c r="N250" s="1"/>
      <c r="O250" s="1"/>
    </row>
    <row r="251" spans="1:15" ht="12.75" customHeight="1">
      <c r="A251" s="30">
        <v>241</v>
      </c>
      <c r="B251" s="269" t="s">
        <v>398</v>
      </c>
      <c r="C251" s="259">
        <v>14.7</v>
      </c>
      <c r="D251" s="260">
        <v>14.683333333333332</v>
      </c>
      <c r="E251" s="260">
        <v>14.516666666666664</v>
      </c>
      <c r="F251" s="260">
        <v>14.333333333333332</v>
      </c>
      <c r="G251" s="260">
        <v>14.166666666666664</v>
      </c>
      <c r="H251" s="260">
        <v>14.866666666666664</v>
      </c>
      <c r="I251" s="260">
        <v>15.033333333333331</v>
      </c>
      <c r="J251" s="260">
        <v>15.216666666666663</v>
      </c>
      <c r="K251" s="259">
        <v>14.85</v>
      </c>
      <c r="L251" s="259">
        <v>14.5</v>
      </c>
      <c r="M251" s="259">
        <v>21.037420000000001</v>
      </c>
      <c r="N251" s="1"/>
      <c r="O251" s="1"/>
    </row>
    <row r="252" spans="1:15" ht="12.75" customHeight="1">
      <c r="A252" s="30">
        <v>242</v>
      </c>
      <c r="B252" s="269" t="s">
        <v>164</v>
      </c>
      <c r="C252" s="259">
        <v>3815.75</v>
      </c>
      <c r="D252" s="260">
        <v>3816.6333333333332</v>
      </c>
      <c r="E252" s="260">
        <v>3769.1166666666663</v>
      </c>
      <c r="F252" s="260">
        <v>3722.4833333333331</v>
      </c>
      <c r="G252" s="260">
        <v>3674.9666666666662</v>
      </c>
      <c r="H252" s="260">
        <v>3863.2666666666664</v>
      </c>
      <c r="I252" s="260">
        <v>3910.7833333333328</v>
      </c>
      <c r="J252" s="260">
        <v>3957.4166666666665</v>
      </c>
      <c r="K252" s="259">
        <v>3864.15</v>
      </c>
      <c r="L252" s="259">
        <v>3770</v>
      </c>
      <c r="M252" s="259">
        <v>4.9753800000000004</v>
      </c>
      <c r="N252" s="1"/>
      <c r="O252" s="1"/>
    </row>
    <row r="253" spans="1:15" ht="12.75" customHeight="1">
      <c r="A253" s="30">
        <v>243</v>
      </c>
      <c r="B253" s="269" t="s">
        <v>134</v>
      </c>
      <c r="C253" s="259">
        <v>1462.65</v>
      </c>
      <c r="D253" s="260">
        <v>1451.3333333333333</v>
      </c>
      <c r="E253" s="260">
        <v>1437.6666666666665</v>
      </c>
      <c r="F253" s="260">
        <v>1412.6833333333332</v>
      </c>
      <c r="G253" s="260">
        <v>1399.0166666666664</v>
      </c>
      <c r="H253" s="260">
        <v>1476.3166666666666</v>
      </c>
      <c r="I253" s="260">
        <v>1489.9833333333331</v>
      </c>
      <c r="J253" s="260">
        <v>1514.9666666666667</v>
      </c>
      <c r="K253" s="259">
        <v>1465</v>
      </c>
      <c r="L253" s="259">
        <v>1426.35</v>
      </c>
      <c r="M253" s="259">
        <v>52.746769999999998</v>
      </c>
      <c r="N253" s="1"/>
      <c r="O253" s="1"/>
    </row>
    <row r="254" spans="1:15" ht="12.75" customHeight="1">
      <c r="A254" s="30">
        <v>244</v>
      </c>
      <c r="B254" s="269" t="s">
        <v>399</v>
      </c>
      <c r="C254" s="259">
        <v>507.9</v>
      </c>
      <c r="D254" s="260">
        <v>508.2166666666667</v>
      </c>
      <c r="E254" s="260">
        <v>503.03333333333342</v>
      </c>
      <c r="F254" s="260">
        <v>498.16666666666674</v>
      </c>
      <c r="G254" s="260">
        <v>492.98333333333346</v>
      </c>
      <c r="H254" s="260">
        <v>513.08333333333337</v>
      </c>
      <c r="I254" s="260">
        <v>518.26666666666665</v>
      </c>
      <c r="J254" s="260">
        <v>523.13333333333333</v>
      </c>
      <c r="K254" s="259">
        <v>513.4</v>
      </c>
      <c r="L254" s="259">
        <v>503.35</v>
      </c>
      <c r="M254" s="259">
        <v>1.22282</v>
      </c>
      <c r="N254" s="1"/>
      <c r="O254" s="1"/>
    </row>
    <row r="255" spans="1:15" ht="12.75" customHeight="1">
      <c r="A255" s="30">
        <v>245</v>
      </c>
      <c r="B255" s="269" t="s">
        <v>400</v>
      </c>
      <c r="C255" s="259">
        <v>519.9</v>
      </c>
      <c r="D255" s="260">
        <v>517.63333333333333</v>
      </c>
      <c r="E255" s="260">
        <v>510.26666666666665</v>
      </c>
      <c r="F255" s="260">
        <v>500.63333333333333</v>
      </c>
      <c r="G255" s="260">
        <v>493.26666666666665</v>
      </c>
      <c r="H255" s="260">
        <v>527.26666666666665</v>
      </c>
      <c r="I255" s="260">
        <v>534.63333333333321</v>
      </c>
      <c r="J255" s="260">
        <v>544.26666666666665</v>
      </c>
      <c r="K255" s="259">
        <v>525</v>
      </c>
      <c r="L255" s="259">
        <v>508</v>
      </c>
      <c r="M255" s="259">
        <v>2.3435000000000001</v>
      </c>
      <c r="N255" s="1"/>
      <c r="O255" s="1"/>
    </row>
    <row r="256" spans="1:15" ht="12.75" customHeight="1">
      <c r="A256" s="30">
        <v>246</v>
      </c>
      <c r="B256" s="269" t="s">
        <v>131</v>
      </c>
      <c r="C256" s="259">
        <v>1775.55</v>
      </c>
      <c r="D256" s="260">
        <v>1765.0333333333335</v>
      </c>
      <c r="E256" s="260">
        <v>1745.616666666667</v>
      </c>
      <c r="F256" s="260">
        <v>1715.6833333333334</v>
      </c>
      <c r="G256" s="260">
        <v>1696.2666666666669</v>
      </c>
      <c r="H256" s="260">
        <v>1794.9666666666672</v>
      </c>
      <c r="I256" s="260">
        <v>1814.3833333333337</v>
      </c>
      <c r="J256" s="260">
        <v>1844.3166666666673</v>
      </c>
      <c r="K256" s="259">
        <v>1784.45</v>
      </c>
      <c r="L256" s="259">
        <v>1735.1</v>
      </c>
      <c r="M256" s="259">
        <v>5.3132099999999998</v>
      </c>
      <c r="N256" s="1"/>
      <c r="O256" s="1"/>
    </row>
    <row r="257" spans="1:15" ht="12.75" customHeight="1">
      <c r="A257" s="30">
        <v>247</v>
      </c>
      <c r="B257" s="269" t="s">
        <v>264</v>
      </c>
      <c r="C257" s="259">
        <v>912.05</v>
      </c>
      <c r="D257" s="260">
        <v>911.11666666666667</v>
      </c>
      <c r="E257" s="260">
        <v>903.68333333333339</v>
      </c>
      <c r="F257" s="260">
        <v>895.31666666666672</v>
      </c>
      <c r="G257" s="260">
        <v>887.88333333333344</v>
      </c>
      <c r="H257" s="260">
        <v>919.48333333333335</v>
      </c>
      <c r="I257" s="260">
        <v>926.91666666666652</v>
      </c>
      <c r="J257" s="260">
        <v>935.2833333333333</v>
      </c>
      <c r="K257" s="259">
        <v>918.55</v>
      </c>
      <c r="L257" s="259">
        <v>902.75</v>
      </c>
      <c r="M257" s="259">
        <v>1.37507</v>
      </c>
      <c r="N257" s="1"/>
      <c r="O257" s="1"/>
    </row>
    <row r="258" spans="1:15" ht="12.75" customHeight="1">
      <c r="A258" s="30">
        <v>248</v>
      </c>
      <c r="B258" s="269" t="s">
        <v>401</v>
      </c>
      <c r="C258" s="259">
        <v>1970.15</v>
      </c>
      <c r="D258" s="260">
        <v>1996.05</v>
      </c>
      <c r="E258" s="260">
        <v>1924.1</v>
      </c>
      <c r="F258" s="260">
        <v>1878.05</v>
      </c>
      <c r="G258" s="260">
        <v>1806.1</v>
      </c>
      <c r="H258" s="260">
        <v>2042.1</v>
      </c>
      <c r="I258" s="260">
        <v>2114.0500000000002</v>
      </c>
      <c r="J258" s="260">
        <v>2160.1</v>
      </c>
      <c r="K258" s="259">
        <v>2068</v>
      </c>
      <c r="L258" s="259">
        <v>1950</v>
      </c>
      <c r="M258" s="259">
        <v>1.7845599999999999</v>
      </c>
      <c r="N258" s="1"/>
      <c r="O258" s="1"/>
    </row>
    <row r="259" spans="1:15" ht="12.75" customHeight="1">
      <c r="A259" s="30">
        <v>249</v>
      </c>
      <c r="B259" s="269" t="s">
        <v>402</v>
      </c>
      <c r="C259" s="259">
        <v>2554.35</v>
      </c>
      <c r="D259" s="260">
        <v>2553.1166666666668</v>
      </c>
      <c r="E259" s="260">
        <v>2526.2333333333336</v>
      </c>
      <c r="F259" s="260">
        <v>2498.1166666666668</v>
      </c>
      <c r="G259" s="260">
        <v>2471.2333333333336</v>
      </c>
      <c r="H259" s="260">
        <v>2581.2333333333336</v>
      </c>
      <c r="I259" s="260">
        <v>2608.1166666666668</v>
      </c>
      <c r="J259" s="260">
        <v>2636.2333333333336</v>
      </c>
      <c r="K259" s="259">
        <v>2580</v>
      </c>
      <c r="L259" s="259">
        <v>2525</v>
      </c>
      <c r="M259" s="259">
        <v>0.46124999999999999</v>
      </c>
      <c r="N259" s="1"/>
      <c r="O259" s="1"/>
    </row>
    <row r="260" spans="1:15" ht="12.75" customHeight="1">
      <c r="A260" s="30">
        <v>250</v>
      </c>
      <c r="B260" s="269" t="s">
        <v>403</v>
      </c>
      <c r="C260" s="259">
        <v>571.85</v>
      </c>
      <c r="D260" s="260">
        <v>574.45000000000005</v>
      </c>
      <c r="E260" s="260">
        <v>564.60000000000014</v>
      </c>
      <c r="F260" s="260">
        <v>557.35000000000014</v>
      </c>
      <c r="G260" s="260">
        <v>547.50000000000023</v>
      </c>
      <c r="H260" s="260">
        <v>581.70000000000005</v>
      </c>
      <c r="I260" s="260">
        <v>591.54999999999995</v>
      </c>
      <c r="J260" s="260">
        <v>598.79999999999995</v>
      </c>
      <c r="K260" s="259">
        <v>584.29999999999995</v>
      </c>
      <c r="L260" s="259">
        <v>567.20000000000005</v>
      </c>
      <c r="M260" s="259">
        <v>1.4416199999999999</v>
      </c>
      <c r="N260" s="1"/>
      <c r="O260" s="1"/>
    </row>
    <row r="261" spans="1:15" ht="12.75" customHeight="1">
      <c r="A261" s="30">
        <v>251</v>
      </c>
      <c r="B261" s="269" t="s">
        <v>404</v>
      </c>
      <c r="C261" s="259">
        <v>394.45</v>
      </c>
      <c r="D261" s="260">
        <v>392.15000000000003</v>
      </c>
      <c r="E261" s="260">
        <v>387.30000000000007</v>
      </c>
      <c r="F261" s="260">
        <v>380.15000000000003</v>
      </c>
      <c r="G261" s="260">
        <v>375.30000000000007</v>
      </c>
      <c r="H261" s="260">
        <v>399.30000000000007</v>
      </c>
      <c r="I261" s="260">
        <v>404.15000000000009</v>
      </c>
      <c r="J261" s="260">
        <v>411.30000000000007</v>
      </c>
      <c r="K261" s="259">
        <v>397</v>
      </c>
      <c r="L261" s="259">
        <v>385</v>
      </c>
      <c r="M261" s="259">
        <v>9.6335800000000003</v>
      </c>
      <c r="N261" s="1"/>
      <c r="O261" s="1"/>
    </row>
    <row r="262" spans="1:15" ht="12.75" customHeight="1">
      <c r="A262" s="30">
        <v>252</v>
      </c>
      <c r="B262" s="269" t="s">
        <v>405</v>
      </c>
      <c r="C262" s="259">
        <v>68.95</v>
      </c>
      <c r="D262" s="260">
        <v>69.183333333333337</v>
      </c>
      <c r="E262" s="260">
        <v>68.166666666666671</v>
      </c>
      <c r="F262" s="260">
        <v>67.38333333333334</v>
      </c>
      <c r="G262" s="260">
        <v>66.366666666666674</v>
      </c>
      <c r="H262" s="260">
        <v>69.966666666666669</v>
      </c>
      <c r="I262" s="260">
        <v>70.98333333333332</v>
      </c>
      <c r="J262" s="260">
        <v>71.766666666666666</v>
      </c>
      <c r="K262" s="259">
        <v>70.2</v>
      </c>
      <c r="L262" s="259">
        <v>68.400000000000006</v>
      </c>
      <c r="M262" s="259">
        <v>7.5039300000000004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345.25</v>
      </c>
      <c r="D263" s="260">
        <v>342.01666666666671</v>
      </c>
      <c r="E263" s="260">
        <v>337.08333333333343</v>
      </c>
      <c r="F263" s="260">
        <v>328.91666666666674</v>
      </c>
      <c r="G263" s="260">
        <v>323.98333333333346</v>
      </c>
      <c r="H263" s="260">
        <v>350.18333333333339</v>
      </c>
      <c r="I263" s="260">
        <v>355.11666666666667</v>
      </c>
      <c r="J263" s="260">
        <v>363.28333333333336</v>
      </c>
      <c r="K263" s="259">
        <v>346.95</v>
      </c>
      <c r="L263" s="259">
        <v>333.85</v>
      </c>
      <c r="M263" s="259">
        <v>32.159669999999998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666</v>
      </c>
      <c r="D264" s="260">
        <v>662.83333333333337</v>
      </c>
      <c r="E264" s="260">
        <v>657.66666666666674</v>
      </c>
      <c r="F264" s="260">
        <v>649.33333333333337</v>
      </c>
      <c r="G264" s="260">
        <v>644.16666666666674</v>
      </c>
      <c r="H264" s="260">
        <v>671.16666666666674</v>
      </c>
      <c r="I264" s="260">
        <v>676.33333333333348</v>
      </c>
      <c r="J264" s="260">
        <v>684.66666666666674</v>
      </c>
      <c r="K264" s="259">
        <v>668</v>
      </c>
      <c r="L264" s="259">
        <v>654.5</v>
      </c>
      <c r="M264" s="259">
        <v>10.8987</v>
      </c>
      <c r="N264" s="1"/>
      <c r="O264" s="1"/>
    </row>
    <row r="265" spans="1:15" ht="12.75" customHeight="1">
      <c r="A265" s="30">
        <v>255</v>
      </c>
      <c r="B265" s="269" t="s">
        <v>406</v>
      </c>
      <c r="C265" s="259">
        <v>109.8</v>
      </c>
      <c r="D265" s="260">
        <v>109.40000000000002</v>
      </c>
      <c r="E265" s="260">
        <v>107.80000000000004</v>
      </c>
      <c r="F265" s="260">
        <v>105.80000000000003</v>
      </c>
      <c r="G265" s="260">
        <v>104.20000000000005</v>
      </c>
      <c r="H265" s="260">
        <v>111.40000000000003</v>
      </c>
      <c r="I265" s="260">
        <v>113.00000000000003</v>
      </c>
      <c r="J265" s="260">
        <v>115.00000000000003</v>
      </c>
      <c r="K265" s="259">
        <v>111</v>
      </c>
      <c r="L265" s="259">
        <v>107.4</v>
      </c>
      <c r="M265" s="259">
        <v>9.1559699999999999</v>
      </c>
      <c r="N265" s="1"/>
      <c r="O265" s="1"/>
    </row>
    <row r="266" spans="1:15" ht="12.75" customHeight="1">
      <c r="A266" s="30">
        <v>256</v>
      </c>
      <c r="B266" s="269" t="s">
        <v>407</v>
      </c>
      <c r="C266" s="259">
        <v>129.1</v>
      </c>
      <c r="D266" s="260">
        <v>129.51666666666665</v>
      </c>
      <c r="E266" s="260">
        <v>127.68333333333331</v>
      </c>
      <c r="F266" s="260">
        <v>126.26666666666665</v>
      </c>
      <c r="G266" s="260">
        <v>124.43333333333331</v>
      </c>
      <c r="H266" s="260">
        <v>130.93333333333331</v>
      </c>
      <c r="I266" s="260">
        <v>132.76666666666668</v>
      </c>
      <c r="J266" s="260">
        <v>134.18333333333331</v>
      </c>
      <c r="K266" s="259">
        <v>131.35</v>
      </c>
      <c r="L266" s="259">
        <v>128.1</v>
      </c>
      <c r="M266" s="259">
        <v>3.0228999999999999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446.5</v>
      </c>
      <c r="D267" s="260">
        <v>442.83333333333331</v>
      </c>
      <c r="E267" s="260">
        <v>437.76666666666665</v>
      </c>
      <c r="F267" s="260">
        <v>429.03333333333336</v>
      </c>
      <c r="G267" s="260">
        <v>423.9666666666667</v>
      </c>
      <c r="H267" s="260">
        <v>451.56666666666661</v>
      </c>
      <c r="I267" s="260">
        <v>456.63333333333333</v>
      </c>
      <c r="J267" s="260">
        <v>465.36666666666656</v>
      </c>
      <c r="K267" s="259">
        <v>447.9</v>
      </c>
      <c r="L267" s="259">
        <v>434.1</v>
      </c>
      <c r="M267" s="259">
        <v>17.843050000000002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615.75</v>
      </c>
      <c r="D268" s="260">
        <v>612.58333333333337</v>
      </c>
      <c r="E268" s="260">
        <v>607.16666666666674</v>
      </c>
      <c r="F268" s="260">
        <v>598.58333333333337</v>
      </c>
      <c r="G268" s="260">
        <v>593.16666666666674</v>
      </c>
      <c r="H268" s="260">
        <v>621.16666666666674</v>
      </c>
      <c r="I268" s="260">
        <v>626.58333333333348</v>
      </c>
      <c r="J268" s="260">
        <v>635.16666666666674</v>
      </c>
      <c r="K268" s="259">
        <v>618</v>
      </c>
      <c r="L268" s="259">
        <v>604</v>
      </c>
      <c r="M268" s="259">
        <v>18.732780000000002</v>
      </c>
      <c r="N268" s="1"/>
      <c r="O268" s="1"/>
    </row>
    <row r="269" spans="1:15" ht="12.75" customHeight="1">
      <c r="A269" s="30">
        <v>259</v>
      </c>
      <c r="B269" s="269" t="s">
        <v>798</v>
      </c>
      <c r="C269" s="259">
        <v>556.9</v>
      </c>
      <c r="D269" s="260">
        <v>554.5</v>
      </c>
      <c r="E269" s="260">
        <v>544</v>
      </c>
      <c r="F269" s="260">
        <v>531.1</v>
      </c>
      <c r="G269" s="260">
        <v>520.6</v>
      </c>
      <c r="H269" s="260">
        <v>567.4</v>
      </c>
      <c r="I269" s="260">
        <v>577.9</v>
      </c>
      <c r="J269" s="260">
        <v>590.79999999999995</v>
      </c>
      <c r="K269" s="259">
        <v>565</v>
      </c>
      <c r="L269" s="259">
        <v>541.6</v>
      </c>
      <c r="M269" s="259">
        <v>12.16629</v>
      </c>
      <c r="N269" s="1"/>
      <c r="O269" s="1"/>
    </row>
    <row r="270" spans="1:15" ht="12.75" customHeight="1">
      <c r="A270" s="30">
        <v>260</v>
      </c>
      <c r="B270" s="269" t="s">
        <v>799</v>
      </c>
      <c r="C270" s="259">
        <v>343.5</v>
      </c>
      <c r="D270" s="260">
        <v>343.7833333333333</v>
      </c>
      <c r="E270" s="260">
        <v>341.66666666666663</v>
      </c>
      <c r="F270" s="260">
        <v>339.83333333333331</v>
      </c>
      <c r="G270" s="260">
        <v>337.71666666666664</v>
      </c>
      <c r="H270" s="260">
        <v>345.61666666666662</v>
      </c>
      <c r="I270" s="260">
        <v>347.73333333333329</v>
      </c>
      <c r="J270" s="260">
        <v>349.56666666666661</v>
      </c>
      <c r="K270" s="259">
        <v>345.9</v>
      </c>
      <c r="L270" s="259">
        <v>341.95</v>
      </c>
      <c r="M270" s="259">
        <v>0.44152000000000002</v>
      </c>
      <c r="N270" s="1"/>
      <c r="O270" s="1"/>
    </row>
    <row r="271" spans="1:15" ht="12.75" customHeight="1">
      <c r="A271" s="30">
        <v>261</v>
      </c>
      <c r="B271" s="269" t="s">
        <v>408</v>
      </c>
      <c r="C271" s="259">
        <v>571.85</v>
      </c>
      <c r="D271" s="260">
        <v>568.86666666666667</v>
      </c>
      <c r="E271" s="260">
        <v>562.7833333333333</v>
      </c>
      <c r="F271" s="260">
        <v>553.71666666666658</v>
      </c>
      <c r="G271" s="260">
        <v>547.63333333333321</v>
      </c>
      <c r="H271" s="260">
        <v>577.93333333333339</v>
      </c>
      <c r="I271" s="260">
        <v>584.01666666666665</v>
      </c>
      <c r="J271" s="260">
        <v>593.08333333333348</v>
      </c>
      <c r="K271" s="259">
        <v>574.95000000000005</v>
      </c>
      <c r="L271" s="259">
        <v>559.79999999999995</v>
      </c>
      <c r="M271" s="259">
        <v>0.88912999999999998</v>
      </c>
      <c r="N271" s="1"/>
      <c r="O271" s="1"/>
    </row>
    <row r="272" spans="1:15" ht="12.75" customHeight="1">
      <c r="A272" s="30">
        <v>262</v>
      </c>
      <c r="B272" s="269" t="s">
        <v>409</v>
      </c>
      <c r="C272" s="259">
        <v>200.8</v>
      </c>
      <c r="D272" s="260">
        <v>201.1</v>
      </c>
      <c r="E272" s="260">
        <v>193.75</v>
      </c>
      <c r="F272" s="260">
        <v>186.70000000000002</v>
      </c>
      <c r="G272" s="260">
        <v>179.35000000000002</v>
      </c>
      <c r="H272" s="260">
        <v>208.14999999999998</v>
      </c>
      <c r="I272" s="260">
        <v>215.49999999999994</v>
      </c>
      <c r="J272" s="260">
        <v>222.54999999999995</v>
      </c>
      <c r="K272" s="259">
        <v>208.45</v>
      </c>
      <c r="L272" s="259">
        <v>194.05</v>
      </c>
      <c r="M272" s="259">
        <v>21.12405</v>
      </c>
      <c r="N272" s="1"/>
      <c r="O272" s="1"/>
    </row>
    <row r="273" spans="1:15" ht="12.75" customHeight="1">
      <c r="A273" s="30">
        <v>263</v>
      </c>
      <c r="B273" s="269" t="s">
        <v>410</v>
      </c>
      <c r="C273" s="259">
        <v>552.4</v>
      </c>
      <c r="D273" s="260">
        <v>550</v>
      </c>
      <c r="E273" s="260">
        <v>545.04999999999995</v>
      </c>
      <c r="F273" s="260">
        <v>537.69999999999993</v>
      </c>
      <c r="G273" s="260">
        <v>532.74999999999989</v>
      </c>
      <c r="H273" s="260">
        <v>557.35</v>
      </c>
      <c r="I273" s="260">
        <v>562.30000000000007</v>
      </c>
      <c r="J273" s="260">
        <v>569.65000000000009</v>
      </c>
      <c r="K273" s="259">
        <v>554.95000000000005</v>
      </c>
      <c r="L273" s="259">
        <v>542.65</v>
      </c>
      <c r="M273" s="259">
        <v>1.7234</v>
      </c>
      <c r="N273" s="1"/>
      <c r="O273" s="1"/>
    </row>
    <row r="274" spans="1:15" ht="12.75" customHeight="1">
      <c r="A274" s="30">
        <v>264</v>
      </c>
      <c r="B274" s="269" t="s">
        <v>411</v>
      </c>
      <c r="C274" s="259">
        <v>1408.1</v>
      </c>
      <c r="D274" s="260">
        <v>1407.25</v>
      </c>
      <c r="E274" s="260">
        <v>1389.5</v>
      </c>
      <c r="F274" s="260">
        <v>1370.9</v>
      </c>
      <c r="G274" s="260">
        <v>1353.15</v>
      </c>
      <c r="H274" s="260">
        <v>1425.85</v>
      </c>
      <c r="I274" s="260">
        <v>1443.6</v>
      </c>
      <c r="J274" s="260">
        <v>1462.1999999999998</v>
      </c>
      <c r="K274" s="259">
        <v>1425</v>
      </c>
      <c r="L274" s="259">
        <v>1388.65</v>
      </c>
      <c r="M274" s="259">
        <v>0.80169999999999997</v>
      </c>
      <c r="N274" s="1"/>
      <c r="O274" s="1"/>
    </row>
    <row r="275" spans="1:15" ht="12.75" customHeight="1">
      <c r="A275" s="30">
        <v>265</v>
      </c>
      <c r="B275" s="269" t="s">
        <v>412</v>
      </c>
      <c r="C275" s="259">
        <v>229.8</v>
      </c>
      <c r="D275" s="260">
        <v>229.26666666666668</v>
      </c>
      <c r="E275" s="260">
        <v>227.63333333333335</v>
      </c>
      <c r="F275" s="260">
        <v>225.46666666666667</v>
      </c>
      <c r="G275" s="260">
        <v>223.83333333333334</v>
      </c>
      <c r="H275" s="260">
        <v>231.43333333333337</v>
      </c>
      <c r="I275" s="260">
        <v>233.06666666666669</v>
      </c>
      <c r="J275" s="260">
        <v>235.23333333333338</v>
      </c>
      <c r="K275" s="259">
        <v>230.9</v>
      </c>
      <c r="L275" s="259">
        <v>227.1</v>
      </c>
      <c r="M275" s="259">
        <v>0.52285000000000004</v>
      </c>
      <c r="N275" s="1"/>
      <c r="O275" s="1"/>
    </row>
    <row r="276" spans="1:15" ht="12.75" customHeight="1">
      <c r="A276" s="30">
        <v>266</v>
      </c>
      <c r="B276" s="269" t="s">
        <v>413</v>
      </c>
      <c r="C276" s="259">
        <v>657.65</v>
      </c>
      <c r="D276" s="260">
        <v>661.05000000000007</v>
      </c>
      <c r="E276" s="260">
        <v>649.10000000000014</v>
      </c>
      <c r="F276" s="260">
        <v>640.55000000000007</v>
      </c>
      <c r="G276" s="260">
        <v>628.60000000000014</v>
      </c>
      <c r="H276" s="260">
        <v>669.60000000000014</v>
      </c>
      <c r="I276" s="260">
        <v>681.55000000000018</v>
      </c>
      <c r="J276" s="260">
        <v>690.10000000000014</v>
      </c>
      <c r="K276" s="259">
        <v>673</v>
      </c>
      <c r="L276" s="259">
        <v>652.5</v>
      </c>
      <c r="M276" s="259">
        <v>21.765440000000002</v>
      </c>
      <c r="N276" s="1"/>
      <c r="O276" s="1"/>
    </row>
    <row r="277" spans="1:15" ht="12.75" customHeight="1">
      <c r="A277" s="30">
        <v>267</v>
      </c>
      <c r="B277" s="269" t="s">
        <v>414</v>
      </c>
      <c r="C277" s="259">
        <v>371.95</v>
      </c>
      <c r="D277" s="260">
        <v>371.2833333333333</v>
      </c>
      <c r="E277" s="260">
        <v>366.56666666666661</v>
      </c>
      <c r="F277" s="260">
        <v>361.18333333333328</v>
      </c>
      <c r="G277" s="260">
        <v>356.46666666666658</v>
      </c>
      <c r="H277" s="260">
        <v>376.66666666666663</v>
      </c>
      <c r="I277" s="260">
        <v>381.38333333333333</v>
      </c>
      <c r="J277" s="260">
        <v>386.76666666666665</v>
      </c>
      <c r="K277" s="259">
        <v>376</v>
      </c>
      <c r="L277" s="259">
        <v>365.9</v>
      </c>
      <c r="M277" s="259">
        <v>7.3490599999999997</v>
      </c>
      <c r="N277" s="1"/>
      <c r="O277" s="1"/>
    </row>
    <row r="278" spans="1:15" ht="12.75" customHeight="1">
      <c r="A278" s="30">
        <v>268</v>
      </c>
      <c r="B278" s="269" t="s">
        <v>415</v>
      </c>
      <c r="C278" s="259">
        <v>1139.9000000000001</v>
      </c>
      <c r="D278" s="260">
        <v>1134.9333333333334</v>
      </c>
      <c r="E278" s="260">
        <v>1125.9666666666667</v>
      </c>
      <c r="F278" s="260">
        <v>1112.0333333333333</v>
      </c>
      <c r="G278" s="260">
        <v>1103.0666666666666</v>
      </c>
      <c r="H278" s="260">
        <v>1148.8666666666668</v>
      </c>
      <c r="I278" s="260">
        <v>1157.8333333333335</v>
      </c>
      <c r="J278" s="260">
        <v>1171.7666666666669</v>
      </c>
      <c r="K278" s="259">
        <v>1143.9000000000001</v>
      </c>
      <c r="L278" s="259">
        <v>1121</v>
      </c>
      <c r="M278" s="259">
        <v>2.01993</v>
      </c>
      <c r="N278" s="1"/>
      <c r="O278" s="1"/>
    </row>
    <row r="279" spans="1:15" ht="12.75" customHeight="1">
      <c r="A279" s="30">
        <v>269</v>
      </c>
      <c r="B279" s="269" t="s">
        <v>416</v>
      </c>
      <c r="C279" s="259">
        <v>427.75</v>
      </c>
      <c r="D279" s="260">
        <v>425.8</v>
      </c>
      <c r="E279" s="260">
        <v>418.5</v>
      </c>
      <c r="F279" s="260">
        <v>409.25</v>
      </c>
      <c r="G279" s="260">
        <v>401.95</v>
      </c>
      <c r="H279" s="260">
        <v>435.05</v>
      </c>
      <c r="I279" s="260">
        <v>442.35000000000008</v>
      </c>
      <c r="J279" s="260">
        <v>451.6</v>
      </c>
      <c r="K279" s="259">
        <v>433.1</v>
      </c>
      <c r="L279" s="259">
        <v>416.55</v>
      </c>
      <c r="M279" s="259">
        <v>0.77439000000000002</v>
      </c>
      <c r="N279" s="1"/>
      <c r="O279" s="1"/>
    </row>
    <row r="280" spans="1:15" ht="12.75" customHeight="1">
      <c r="A280" s="30">
        <v>270</v>
      </c>
      <c r="B280" s="269" t="s">
        <v>800</v>
      </c>
      <c r="C280" s="259">
        <v>101.75</v>
      </c>
      <c r="D280" s="260">
        <v>101.56666666666666</v>
      </c>
      <c r="E280" s="260">
        <v>99.783333333333331</v>
      </c>
      <c r="F280" s="260">
        <v>97.816666666666663</v>
      </c>
      <c r="G280" s="260">
        <v>96.033333333333331</v>
      </c>
      <c r="H280" s="260">
        <v>103.53333333333333</v>
      </c>
      <c r="I280" s="260">
        <v>105.31666666666666</v>
      </c>
      <c r="J280" s="260">
        <v>107.28333333333333</v>
      </c>
      <c r="K280" s="259">
        <v>103.35</v>
      </c>
      <c r="L280" s="259">
        <v>99.6</v>
      </c>
      <c r="M280" s="259">
        <v>90.270120000000006</v>
      </c>
      <c r="N280" s="1"/>
      <c r="O280" s="1"/>
    </row>
    <row r="281" spans="1:15" ht="12.75" customHeight="1">
      <c r="A281" s="30">
        <v>271</v>
      </c>
      <c r="B281" s="269" t="s">
        <v>417</v>
      </c>
      <c r="C281" s="259">
        <v>476.7</v>
      </c>
      <c r="D281" s="260">
        <v>474.41666666666669</v>
      </c>
      <c r="E281" s="260">
        <v>470.78333333333336</v>
      </c>
      <c r="F281" s="260">
        <v>464.86666666666667</v>
      </c>
      <c r="G281" s="260">
        <v>461.23333333333335</v>
      </c>
      <c r="H281" s="260">
        <v>480.33333333333337</v>
      </c>
      <c r="I281" s="260">
        <v>483.9666666666667</v>
      </c>
      <c r="J281" s="260">
        <v>489.88333333333338</v>
      </c>
      <c r="K281" s="259">
        <v>478.05</v>
      </c>
      <c r="L281" s="259">
        <v>468.5</v>
      </c>
      <c r="M281" s="259">
        <v>1.06494</v>
      </c>
      <c r="N281" s="1"/>
      <c r="O281" s="1"/>
    </row>
    <row r="282" spans="1:15" ht="12.75" customHeight="1">
      <c r="A282" s="30">
        <v>272</v>
      </c>
      <c r="B282" s="269" t="s">
        <v>418</v>
      </c>
      <c r="C282" s="259">
        <v>83.5</v>
      </c>
      <c r="D282" s="260">
        <v>83.383333333333326</v>
      </c>
      <c r="E282" s="260">
        <v>82.166666666666657</v>
      </c>
      <c r="F282" s="260">
        <v>80.833333333333329</v>
      </c>
      <c r="G282" s="260">
        <v>79.61666666666666</v>
      </c>
      <c r="H282" s="260">
        <v>84.716666666666654</v>
      </c>
      <c r="I282" s="260">
        <v>85.933333333333323</v>
      </c>
      <c r="J282" s="260">
        <v>87.266666666666652</v>
      </c>
      <c r="K282" s="259">
        <v>84.6</v>
      </c>
      <c r="L282" s="259">
        <v>82.05</v>
      </c>
      <c r="M282" s="259">
        <v>36.448929999999997</v>
      </c>
      <c r="N282" s="1"/>
      <c r="O282" s="1"/>
    </row>
    <row r="283" spans="1:15" ht="12.75" customHeight="1">
      <c r="A283" s="30">
        <v>273</v>
      </c>
      <c r="B283" s="269" t="s">
        <v>419</v>
      </c>
      <c r="C283" s="259">
        <v>418.2</v>
      </c>
      <c r="D283" s="260">
        <v>419.40000000000003</v>
      </c>
      <c r="E283" s="260">
        <v>413.80000000000007</v>
      </c>
      <c r="F283" s="260">
        <v>409.40000000000003</v>
      </c>
      <c r="G283" s="260">
        <v>403.80000000000007</v>
      </c>
      <c r="H283" s="260">
        <v>423.80000000000007</v>
      </c>
      <c r="I283" s="260">
        <v>429.40000000000009</v>
      </c>
      <c r="J283" s="260">
        <v>433.80000000000007</v>
      </c>
      <c r="K283" s="259">
        <v>425</v>
      </c>
      <c r="L283" s="259">
        <v>415</v>
      </c>
      <c r="M283" s="259">
        <v>2.4756900000000002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1808.25</v>
      </c>
      <c r="D284" s="260">
        <v>1808.1833333333334</v>
      </c>
      <c r="E284" s="260">
        <v>1794.6166666666668</v>
      </c>
      <c r="F284" s="260">
        <v>1780.9833333333333</v>
      </c>
      <c r="G284" s="260">
        <v>1767.4166666666667</v>
      </c>
      <c r="H284" s="260">
        <v>1821.8166666666668</v>
      </c>
      <c r="I284" s="260">
        <v>1835.3833333333334</v>
      </c>
      <c r="J284" s="260">
        <v>1849.0166666666669</v>
      </c>
      <c r="K284" s="259">
        <v>1821.75</v>
      </c>
      <c r="L284" s="259">
        <v>1794.55</v>
      </c>
      <c r="M284" s="259">
        <v>10.377219999999999</v>
      </c>
      <c r="N284" s="1"/>
      <c r="O284" s="1"/>
    </row>
    <row r="285" spans="1:15" ht="12.75" customHeight="1">
      <c r="A285" s="30">
        <v>275</v>
      </c>
      <c r="B285" s="269" t="s">
        <v>782</v>
      </c>
      <c r="C285" s="259">
        <v>1470.25</v>
      </c>
      <c r="D285" s="260">
        <v>1459.4166666666667</v>
      </c>
      <c r="E285" s="260">
        <v>1410.8333333333335</v>
      </c>
      <c r="F285" s="260">
        <v>1351.4166666666667</v>
      </c>
      <c r="G285" s="260">
        <v>1302.8333333333335</v>
      </c>
      <c r="H285" s="260">
        <v>1518.8333333333335</v>
      </c>
      <c r="I285" s="260">
        <v>1567.416666666667</v>
      </c>
      <c r="J285" s="260">
        <v>1626.8333333333335</v>
      </c>
      <c r="K285" s="259">
        <v>1508</v>
      </c>
      <c r="L285" s="259">
        <v>1400</v>
      </c>
      <c r="M285" s="259">
        <v>1.3570599999999999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76.8</v>
      </c>
      <c r="D286" s="260">
        <v>76.833333333333329</v>
      </c>
      <c r="E286" s="260">
        <v>76.066666666666663</v>
      </c>
      <c r="F286" s="260">
        <v>75.333333333333329</v>
      </c>
      <c r="G286" s="260">
        <v>74.566666666666663</v>
      </c>
      <c r="H286" s="260">
        <v>77.566666666666663</v>
      </c>
      <c r="I286" s="260">
        <v>78.333333333333343</v>
      </c>
      <c r="J286" s="260">
        <v>79.066666666666663</v>
      </c>
      <c r="K286" s="259">
        <v>77.599999999999994</v>
      </c>
      <c r="L286" s="259">
        <v>76.099999999999994</v>
      </c>
      <c r="M286" s="259">
        <v>29.149629999999998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3607.35</v>
      </c>
      <c r="D287" s="260">
        <v>3582.7666666666664</v>
      </c>
      <c r="E287" s="260">
        <v>3539.583333333333</v>
      </c>
      <c r="F287" s="260">
        <v>3471.8166666666666</v>
      </c>
      <c r="G287" s="260">
        <v>3428.6333333333332</v>
      </c>
      <c r="H287" s="260">
        <v>3650.5333333333328</v>
      </c>
      <c r="I287" s="260">
        <v>3693.7166666666662</v>
      </c>
      <c r="J287" s="260">
        <v>3761.4833333333327</v>
      </c>
      <c r="K287" s="259">
        <v>3625.95</v>
      </c>
      <c r="L287" s="259">
        <v>3515</v>
      </c>
      <c r="M287" s="259">
        <v>1.46272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416.2</v>
      </c>
      <c r="D288" s="260">
        <v>416.08333333333331</v>
      </c>
      <c r="E288" s="260">
        <v>411.21666666666664</v>
      </c>
      <c r="F288" s="260">
        <v>406.23333333333335</v>
      </c>
      <c r="G288" s="260">
        <v>401.36666666666667</v>
      </c>
      <c r="H288" s="260">
        <v>421.06666666666661</v>
      </c>
      <c r="I288" s="260">
        <v>425.93333333333328</v>
      </c>
      <c r="J288" s="260">
        <v>430.91666666666657</v>
      </c>
      <c r="K288" s="259">
        <v>420.95</v>
      </c>
      <c r="L288" s="259">
        <v>411.1</v>
      </c>
      <c r="M288" s="259">
        <v>15.01296</v>
      </c>
      <c r="N288" s="1"/>
      <c r="O288" s="1"/>
    </row>
    <row r="289" spans="1:15" ht="12.75" customHeight="1">
      <c r="A289" s="30">
        <v>279</v>
      </c>
      <c r="B289" s="269" t="s">
        <v>420</v>
      </c>
      <c r="C289" s="259">
        <v>12377.4</v>
      </c>
      <c r="D289" s="260">
        <v>12472.283333333333</v>
      </c>
      <c r="E289" s="260">
        <v>12260.116666666665</v>
      </c>
      <c r="F289" s="260">
        <v>12142.833333333332</v>
      </c>
      <c r="G289" s="260">
        <v>11930.666666666664</v>
      </c>
      <c r="H289" s="260">
        <v>12589.566666666666</v>
      </c>
      <c r="I289" s="260">
        <v>12801.733333333334</v>
      </c>
      <c r="J289" s="260">
        <v>12919.016666666666</v>
      </c>
      <c r="K289" s="259">
        <v>12684.45</v>
      </c>
      <c r="L289" s="259">
        <v>12355</v>
      </c>
      <c r="M289" s="259">
        <v>3.9539999999999999E-2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4697.5</v>
      </c>
      <c r="D290" s="260">
        <v>4652.75</v>
      </c>
      <c r="E290" s="260">
        <v>4590.55</v>
      </c>
      <c r="F290" s="260">
        <v>4483.6000000000004</v>
      </c>
      <c r="G290" s="260">
        <v>4421.4000000000005</v>
      </c>
      <c r="H290" s="260">
        <v>4759.7</v>
      </c>
      <c r="I290" s="260">
        <v>4821.9000000000005</v>
      </c>
      <c r="J290" s="260">
        <v>4928.8499999999995</v>
      </c>
      <c r="K290" s="259">
        <v>4714.95</v>
      </c>
      <c r="L290" s="259">
        <v>4545.8</v>
      </c>
      <c r="M290" s="259">
        <v>2.36016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1909.65</v>
      </c>
      <c r="D291" s="260">
        <v>1903.3833333333332</v>
      </c>
      <c r="E291" s="260">
        <v>1889.7666666666664</v>
      </c>
      <c r="F291" s="260">
        <v>1869.8833333333332</v>
      </c>
      <c r="G291" s="260">
        <v>1856.2666666666664</v>
      </c>
      <c r="H291" s="260">
        <v>1923.2666666666664</v>
      </c>
      <c r="I291" s="260">
        <v>1936.8833333333332</v>
      </c>
      <c r="J291" s="260">
        <v>1956.7666666666664</v>
      </c>
      <c r="K291" s="259">
        <v>1917</v>
      </c>
      <c r="L291" s="259">
        <v>1883.5</v>
      </c>
      <c r="M291" s="259">
        <v>16.56954</v>
      </c>
      <c r="N291" s="1"/>
      <c r="O291" s="1"/>
    </row>
    <row r="292" spans="1:15" ht="12.75" customHeight="1">
      <c r="A292" s="30">
        <v>282</v>
      </c>
      <c r="B292" s="269" t="s">
        <v>845</v>
      </c>
      <c r="C292" s="259">
        <v>364.95</v>
      </c>
      <c r="D292" s="260">
        <v>364.73333333333335</v>
      </c>
      <c r="E292" s="260">
        <v>362.2166666666667</v>
      </c>
      <c r="F292" s="260">
        <v>359.48333333333335</v>
      </c>
      <c r="G292" s="260">
        <v>356.9666666666667</v>
      </c>
      <c r="H292" s="260">
        <v>367.4666666666667</v>
      </c>
      <c r="I292" s="260">
        <v>369.98333333333335</v>
      </c>
      <c r="J292" s="260">
        <v>372.7166666666667</v>
      </c>
      <c r="K292" s="259">
        <v>367.25</v>
      </c>
      <c r="L292" s="259">
        <v>362</v>
      </c>
      <c r="M292" s="259">
        <v>1.1539999999999999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516.6</v>
      </c>
      <c r="D293" s="260">
        <v>517.85</v>
      </c>
      <c r="E293" s="260">
        <v>512.75</v>
      </c>
      <c r="F293" s="260">
        <v>508.9</v>
      </c>
      <c r="G293" s="260">
        <v>503.79999999999995</v>
      </c>
      <c r="H293" s="260">
        <v>521.70000000000005</v>
      </c>
      <c r="I293" s="260">
        <v>526.80000000000018</v>
      </c>
      <c r="J293" s="260">
        <v>530.65000000000009</v>
      </c>
      <c r="K293" s="259">
        <v>522.95000000000005</v>
      </c>
      <c r="L293" s="259">
        <v>514</v>
      </c>
      <c r="M293" s="259">
        <v>4.3051500000000003</v>
      </c>
      <c r="N293" s="1"/>
      <c r="O293" s="1"/>
    </row>
    <row r="294" spans="1:15" ht="12.75" customHeight="1">
      <c r="A294" s="30">
        <v>284</v>
      </c>
      <c r="B294" s="269" t="s">
        <v>802</v>
      </c>
      <c r="C294" s="259">
        <v>338.1</v>
      </c>
      <c r="D294" s="260">
        <v>339.06666666666666</v>
      </c>
      <c r="E294" s="260">
        <v>335.63333333333333</v>
      </c>
      <c r="F294" s="260">
        <v>333.16666666666669</v>
      </c>
      <c r="G294" s="260">
        <v>329.73333333333335</v>
      </c>
      <c r="H294" s="260">
        <v>341.5333333333333</v>
      </c>
      <c r="I294" s="260">
        <v>344.96666666666658</v>
      </c>
      <c r="J294" s="260">
        <v>347.43333333333328</v>
      </c>
      <c r="K294" s="259">
        <v>342.5</v>
      </c>
      <c r="L294" s="259">
        <v>336.6</v>
      </c>
      <c r="M294" s="259">
        <v>4.0937799999999998</v>
      </c>
      <c r="N294" s="1"/>
      <c r="O294" s="1"/>
    </row>
    <row r="295" spans="1:15" ht="12.75" customHeight="1">
      <c r="A295" s="30">
        <v>285</v>
      </c>
      <c r="B295" s="269" t="s">
        <v>421</v>
      </c>
      <c r="C295" s="259">
        <v>3187.4</v>
      </c>
      <c r="D295" s="260">
        <v>3197.4666666666667</v>
      </c>
      <c r="E295" s="260">
        <v>3164.9333333333334</v>
      </c>
      <c r="F295" s="260">
        <v>3142.4666666666667</v>
      </c>
      <c r="G295" s="260">
        <v>3109.9333333333334</v>
      </c>
      <c r="H295" s="260">
        <v>3219.9333333333334</v>
      </c>
      <c r="I295" s="260">
        <v>3252.4666666666672</v>
      </c>
      <c r="J295" s="260">
        <v>3274.9333333333334</v>
      </c>
      <c r="K295" s="259">
        <v>3230</v>
      </c>
      <c r="L295" s="259">
        <v>3175</v>
      </c>
      <c r="M295" s="259">
        <v>0.33187</v>
      </c>
      <c r="N295" s="1"/>
      <c r="O295" s="1"/>
    </row>
    <row r="296" spans="1:15" ht="12.75" customHeight="1">
      <c r="A296" s="30">
        <v>286</v>
      </c>
      <c r="B296" s="269" t="s">
        <v>148</v>
      </c>
      <c r="C296" s="259">
        <v>707.2</v>
      </c>
      <c r="D296" s="260">
        <v>709.80000000000007</v>
      </c>
      <c r="E296" s="260">
        <v>700.90000000000009</v>
      </c>
      <c r="F296" s="260">
        <v>694.6</v>
      </c>
      <c r="G296" s="260">
        <v>685.7</v>
      </c>
      <c r="H296" s="260">
        <v>716.10000000000014</v>
      </c>
      <c r="I296" s="260">
        <v>725</v>
      </c>
      <c r="J296" s="260">
        <v>731.30000000000018</v>
      </c>
      <c r="K296" s="259">
        <v>718.7</v>
      </c>
      <c r="L296" s="259">
        <v>703.5</v>
      </c>
      <c r="M296" s="259">
        <v>8.6297700000000006</v>
      </c>
      <c r="N296" s="1"/>
      <c r="O296" s="1"/>
    </row>
    <row r="297" spans="1:15" ht="12.75" customHeight="1">
      <c r="A297" s="30">
        <v>287</v>
      </c>
      <c r="B297" s="269" t="s">
        <v>422</v>
      </c>
      <c r="C297" s="259">
        <v>1749.65</v>
      </c>
      <c r="D297" s="260">
        <v>1752.5333333333335</v>
      </c>
      <c r="E297" s="260">
        <v>1739.116666666667</v>
      </c>
      <c r="F297" s="260">
        <v>1728.5833333333335</v>
      </c>
      <c r="G297" s="260">
        <v>1715.166666666667</v>
      </c>
      <c r="H297" s="260">
        <v>1763.0666666666671</v>
      </c>
      <c r="I297" s="260">
        <v>1776.4833333333336</v>
      </c>
      <c r="J297" s="260">
        <v>1787.0166666666671</v>
      </c>
      <c r="K297" s="259">
        <v>1765.95</v>
      </c>
      <c r="L297" s="259">
        <v>1742</v>
      </c>
      <c r="M297" s="259">
        <v>0.15708</v>
      </c>
      <c r="N297" s="1"/>
      <c r="O297" s="1"/>
    </row>
    <row r="298" spans="1:15" ht="12.75" customHeight="1">
      <c r="A298" s="30">
        <v>288</v>
      </c>
      <c r="B298" s="269" t="s">
        <v>423</v>
      </c>
      <c r="C298" s="259">
        <v>35.65</v>
      </c>
      <c r="D298" s="260">
        <v>35.766666666666659</v>
      </c>
      <c r="E298" s="260">
        <v>35.23333333333332</v>
      </c>
      <c r="F298" s="260">
        <v>34.816666666666663</v>
      </c>
      <c r="G298" s="260">
        <v>34.283333333333324</v>
      </c>
      <c r="H298" s="260">
        <v>36.183333333333316</v>
      </c>
      <c r="I298" s="260">
        <v>36.716666666666661</v>
      </c>
      <c r="J298" s="260">
        <v>37.133333333333312</v>
      </c>
      <c r="K298" s="259">
        <v>36.299999999999997</v>
      </c>
      <c r="L298" s="259">
        <v>35.35</v>
      </c>
      <c r="M298" s="259">
        <v>9.0926100000000005</v>
      </c>
      <c r="N298" s="1"/>
      <c r="O298" s="1"/>
    </row>
    <row r="299" spans="1:15" ht="12.75" customHeight="1">
      <c r="A299" s="30">
        <v>289</v>
      </c>
      <c r="B299" s="269" t="s">
        <v>424</v>
      </c>
      <c r="C299" s="259">
        <v>155.4</v>
      </c>
      <c r="D299" s="260">
        <v>154.9</v>
      </c>
      <c r="E299" s="260">
        <v>152.60000000000002</v>
      </c>
      <c r="F299" s="260">
        <v>149.80000000000001</v>
      </c>
      <c r="G299" s="260">
        <v>147.50000000000003</v>
      </c>
      <c r="H299" s="260">
        <v>157.70000000000002</v>
      </c>
      <c r="I299" s="260">
        <v>160.00000000000003</v>
      </c>
      <c r="J299" s="260">
        <v>162.80000000000001</v>
      </c>
      <c r="K299" s="259">
        <v>157.19999999999999</v>
      </c>
      <c r="L299" s="259">
        <v>152.1</v>
      </c>
      <c r="M299" s="259">
        <v>1.3466100000000001</v>
      </c>
      <c r="N299" s="1"/>
      <c r="O299" s="1"/>
    </row>
    <row r="300" spans="1:15" ht="12.75" customHeight="1">
      <c r="A300" s="30">
        <v>290</v>
      </c>
      <c r="B300" s="269" t="s">
        <v>160</v>
      </c>
      <c r="C300" s="259">
        <v>82302.100000000006</v>
      </c>
      <c r="D300" s="260">
        <v>82074.7</v>
      </c>
      <c r="E300" s="260">
        <v>81449.399999999994</v>
      </c>
      <c r="F300" s="260">
        <v>80596.7</v>
      </c>
      <c r="G300" s="260">
        <v>79971.399999999994</v>
      </c>
      <c r="H300" s="260">
        <v>82927.399999999994</v>
      </c>
      <c r="I300" s="260">
        <v>83552.700000000012</v>
      </c>
      <c r="J300" s="260">
        <v>84405.4</v>
      </c>
      <c r="K300" s="259">
        <v>82700</v>
      </c>
      <c r="L300" s="259">
        <v>81222</v>
      </c>
      <c r="M300" s="259">
        <v>8.7919999999999998E-2</v>
      </c>
      <c r="N300" s="1"/>
      <c r="O300" s="1"/>
    </row>
    <row r="301" spans="1:15" ht="12.75" customHeight="1">
      <c r="A301" s="30">
        <v>291</v>
      </c>
      <c r="B301" s="269" t="s">
        <v>846</v>
      </c>
      <c r="C301" s="259">
        <v>1653.35</v>
      </c>
      <c r="D301" s="260">
        <v>1639.6999999999998</v>
      </c>
      <c r="E301" s="260">
        <v>1615.8499999999997</v>
      </c>
      <c r="F301" s="260">
        <v>1578.35</v>
      </c>
      <c r="G301" s="260">
        <v>1554.4999999999998</v>
      </c>
      <c r="H301" s="260">
        <v>1677.1999999999996</v>
      </c>
      <c r="I301" s="260">
        <v>1701.05</v>
      </c>
      <c r="J301" s="260">
        <v>1738.5499999999995</v>
      </c>
      <c r="K301" s="259">
        <v>1663.55</v>
      </c>
      <c r="L301" s="259">
        <v>1602.2</v>
      </c>
      <c r="M301" s="259">
        <v>1.06019</v>
      </c>
      <c r="N301" s="1"/>
      <c r="O301" s="1"/>
    </row>
    <row r="302" spans="1:15" ht="12.75" customHeight="1">
      <c r="A302" s="30">
        <v>292</v>
      </c>
      <c r="B302" s="269" t="s">
        <v>801</v>
      </c>
      <c r="C302" s="259">
        <v>1009.5</v>
      </c>
      <c r="D302" s="260">
        <v>1008.4499999999999</v>
      </c>
      <c r="E302" s="260">
        <v>999.04999999999984</v>
      </c>
      <c r="F302" s="260">
        <v>988.59999999999991</v>
      </c>
      <c r="G302" s="260">
        <v>979.19999999999982</v>
      </c>
      <c r="H302" s="260">
        <v>1018.8999999999999</v>
      </c>
      <c r="I302" s="260">
        <v>1028.3</v>
      </c>
      <c r="J302" s="260">
        <v>1038.75</v>
      </c>
      <c r="K302" s="259">
        <v>1017.85</v>
      </c>
      <c r="L302" s="259">
        <v>998</v>
      </c>
      <c r="M302" s="259">
        <v>1.4534899999999999</v>
      </c>
      <c r="N302" s="1"/>
      <c r="O302" s="1"/>
    </row>
    <row r="303" spans="1:15" ht="12.75" customHeight="1">
      <c r="A303" s="30">
        <v>293</v>
      </c>
      <c r="B303" s="269" t="s">
        <v>157</v>
      </c>
      <c r="C303" s="259">
        <v>806.85</v>
      </c>
      <c r="D303" s="260">
        <v>809.7833333333333</v>
      </c>
      <c r="E303" s="260">
        <v>799.16666666666663</v>
      </c>
      <c r="F303" s="260">
        <v>791.48333333333335</v>
      </c>
      <c r="G303" s="260">
        <v>780.86666666666667</v>
      </c>
      <c r="H303" s="260">
        <v>817.46666666666658</v>
      </c>
      <c r="I303" s="260">
        <v>828.08333333333337</v>
      </c>
      <c r="J303" s="260">
        <v>835.76666666666654</v>
      </c>
      <c r="K303" s="259">
        <v>820.4</v>
      </c>
      <c r="L303" s="259">
        <v>802.1</v>
      </c>
      <c r="M303" s="259">
        <v>2.22756</v>
      </c>
      <c r="N303" s="1"/>
      <c r="O303" s="1"/>
    </row>
    <row r="304" spans="1:15" ht="12.75" customHeight="1">
      <c r="A304" s="30">
        <v>294</v>
      </c>
      <c r="B304" s="269" t="s">
        <v>150</v>
      </c>
      <c r="C304" s="259">
        <v>204.35</v>
      </c>
      <c r="D304" s="260">
        <v>202.18333333333331</v>
      </c>
      <c r="E304" s="260">
        <v>198.96666666666661</v>
      </c>
      <c r="F304" s="260">
        <v>193.58333333333331</v>
      </c>
      <c r="G304" s="260">
        <v>190.36666666666662</v>
      </c>
      <c r="H304" s="260">
        <v>207.56666666666661</v>
      </c>
      <c r="I304" s="260">
        <v>210.7833333333333</v>
      </c>
      <c r="J304" s="260">
        <v>216.1666666666666</v>
      </c>
      <c r="K304" s="259">
        <v>205.4</v>
      </c>
      <c r="L304" s="259">
        <v>196.8</v>
      </c>
      <c r="M304" s="259">
        <v>55.152529999999999</v>
      </c>
      <c r="N304" s="1"/>
      <c r="O304" s="1"/>
    </row>
    <row r="305" spans="1:15" ht="12.75" customHeight="1">
      <c r="A305" s="30">
        <v>295</v>
      </c>
      <c r="B305" s="269" t="s">
        <v>149</v>
      </c>
      <c r="C305" s="259">
        <v>1243</v>
      </c>
      <c r="D305" s="260">
        <v>1235.8500000000001</v>
      </c>
      <c r="E305" s="260">
        <v>1225.1500000000003</v>
      </c>
      <c r="F305" s="260">
        <v>1207.3000000000002</v>
      </c>
      <c r="G305" s="260">
        <v>1196.6000000000004</v>
      </c>
      <c r="H305" s="260">
        <v>1253.7000000000003</v>
      </c>
      <c r="I305" s="260">
        <v>1264.4000000000001</v>
      </c>
      <c r="J305" s="260">
        <v>1282.2500000000002</v>
      </c>
      <c r="K305" s="259">
        <v>1246.55</v>
      </c>
      <c r="L305" s="259">
        <v>1218</v>
      </c>
      <c r="M305" s="259">
        <v>22.305900000000001</v>
      </c>
      <c r="N305" s="1"/>
      <c r="O305" s="1"/>
    </row>
    <row r="306" spans="1:15" ht="12.75" customHeight="1">
      <c r="A306" s="30">
        <v>296</v>
      </c>
      <c r="B306" s="269" t="s">
        <v>425</v>
      </c>
      <c r="C306" s="259">
        <v>320.10000000000002</v>
      </c>
      <c r="D306" s="260">
        <v>320.01666666666665</v>
      </c>
      <c r="E306" s="260">
        <v>314.0333333333333</v>
      </c>
      <c r="F306" s="260">
        <v>307.96666666666664</v>
      </c>
      <c r="G306" s="260">
        <v>301.98333333333329</v>
      </c>
      <c r="H306" s="260">
        <v>326.08333333333331</v>
      </c>
      <c r="I306" s="260">
        <v>332.06666666666666</v>
      </c>
      <c r="J306" s="260">
        <v>338.13333333333333</v>
      </c>
      <c r="K306" s="259">
        <v>326</v>
      </c>
      <c r="L306" s="259">
        <v>313.95</v>
      </c>
      <c r="M306" s="259">
        <v>30.04223</v>
      </c>
      <c r="N306" s="1"/>
      <c r="O306" s="1"/>
    </row>
    <row r="307" spans="1:15" ht="12.75" customHeight="1">
      <c r="A307" s="30">
        <v>297</v>
      </c>
      <c r="B307" s="269" t="s">
        <v>426</v>
      </c>
      <c r="C307" s="259">
        <v>282.5</v>
      </c>
      <c r="D307" s="260">
        <v>283.26666666666665</v>
      </c>
      <c r="E307" s="260">
        <v>279.73333333333329</v>
      </c>
      <c r="F307" s="260">
        <v>276.96666666666664</v>
      </c>
      <c r="G307" s="260">
        <v>273.43333333333328</v>
      </c>
      <c r="H307" s="260">
        <v>286.0333333333333</v>
      </c>
      <c r="I307" s="260">
        <v>289.56666666666661</v>
      </c>
      <c r="J307" s="260">
        <v>292.33333333333331</v>
      </c>
      <c r="K307" s="259">
        <v>286.8</v>
      </c>
      <c r="L307" s="259">
        <v>280.5</v>
      </c>
      <c r="M307" s="259">
        <v>1.74817</v>
      </c>
      <c r="N307" s="1"/>
      <c r="O307" s="1"/>
    </row>
    <row r="308" spans="1:15" ht="12.75" customHeight="1">
      <c r="A308" s="30">
        <v>298</v>
      </c>
      <c r="B308" s="269" t="s">
        <v>427</v>
      </c>
      <c r="C308" s="259">
        <v>525.6</v>
      </c>
      <c r="D308" s="260">
        <v>525.5333333333333</v>
      </c>
      <c r="E308" s="260">
        <v>521.06666666666661</v>
      </c>
      <c r="F308" s="260">
        <v>516.5333333333333</v>
      </c>
      <c r="G308" s="260">
        <v>512.06666666666661</v>
      </c>
      <c r="H308" s="260">
        <v>530.06666666666661</v>
      </c>
      <c r="I308" s="260">
        <v>534.5333333333333</v>
      </c>
      <c r="J308" s="260">
        <v>539.06666666666661</v>
      </c>
      <c r="K308" s="259">
        <v>530</v>
      </c>
      <c r="L308" s="259">
        <v>521</v>
      </c>
      <c r="M308" s="259">
        <v>1.8329</v>
      </c>
      <c r="N308" s="1"/>
      <c r="O308" s="1"/>
    </row>
    <row r="309" spans="1:15" ht="12.75" customHeight="1">
      <c r="A309" s="30">
        <v>299</v>
      </c>
      <c r="B309" s="269" t="s">
        <v>151</v>
      </c>
      <c r="C309" s="259">
        <v>101.55</v>
      </c>
      <c r="D309" s="260">
        <v>101.2</v>
      </c>
      <c r="E309" s="260">
        <v>100.5</v>
      </c>
      <c r="F309" s="260">
        <v>99.45</v>
      </c>
      <c r="G309" s="260">
        <v>98.75</v>
      </c>
      <c r="H309" s="260">
        <v>102.25</v>
      </c>
      <c r="I309" s="260">
        <v>102.95000000000002</v>
      </c>
      <c r="J309" s="260">
        <v>104</v>
      </c>
      <c r="K309" s="259">
        <v>101.9</v>
      </c>
      <c r="L309" s="259">
        <v>100.15</v>
      </c>
      <c r="M309" s="259">
        <v>28.671500000000002</v>
      </c>
      <c r="N309" s="1"/>
      <c r="O309" s="1"/>
    </row>
    <row r="310" spans="1:15" ht="12.75" customHeight="1">
      <c r="A310" s="30">
        <v>300</v>
      </c>
      <c r="B310" s="269" t="s">
        <v>428</v>
      </c>
      <c r="C310" s="259">
        <v>60.05</v>
      </c>
      <c r="D310" s="260">
        <v>60.333333333333336</v>
      </c>
      <c r="E310" s="260">
        <v>59.466666666666669</v>
      </c>
      <c r="F310" s="260">
        <v>58.883333333333333</v>
      </c>
      <c r="G310" s="260">
        <v>58.016666666666666</v>
      </c>
      <c r="H310" s="260">
        <v>60.916666666666671</v>
      </c>
      <c r="I310" s="260">
        <v>61.783333333333331</v>
      </c>
      <c r="J310" s="260">
        <v>62.366666666666674</v>
      </c>
      <c r="K310" s="259">
        <v>61.2</v>
      </c>
      <c r="L310" s="259">
        <v>59.75</v>
      </c>
      <c r="M310" s="259">
        <v>22.291340000000002</v>
      </c>
      <c r="N310" s="1"/>
      <c r="O310" s="1"/>
    </row>
    <row r="311" spans="1:15" ht="12.75" customHeight="1">
      <c r="A311" s="30">
        <v>301</v>
      </c>
      <c r="B311" s="269" t="s">
        <v>152</v>
      </c>
      <c r="C311" s="259">
        <v>514.85</v>
      </c>
      <c r="D311" s="260">
        <v>514.26666666666677</v>
      </c>
      <c r="E311" s="260">
        <v>511.58333333333348</v>
      </c>
      <c r="F311" s="260">
        <v>508.31666666666672</v>
      </c>
      <c r="G311" s="260">
        <v>505.63333333333344</v>
      </c>
      <c r="H311" s="260">
        <v>517.53333333333353</v>
      </c>
      <c r="I311" s="260">
        <v>520.2166666666667</v>
      </c>
      <c r="J311" s="260">
        <v>523.48333333333358</v>
      </c>
      <c r="K311" s="259">
        <v>516.95000000000005</v>
      </c>
      <c r="L311" s="259">
        <v>511</v>
      </c>
      <c r="M311" s="259">
        <v>6.44597</v>
      </c>
      <c r="N311" s="1"/>
      <c r="O311" s="1"/>
    </row>
    <row r="312" spans="1:15" ht="12.75" customHeight="1">
      <c r="A312" s="30">
        <v>302</v>
      </c>
      <c r="B312" s="269" t="s">
        <v>153</v>
      </c>
      <c r="C312" s="259">
        <v>8862.4</v>
      </c>
      <c r="D312" s="260">
        <v>8798.9499999999989</v>
      </c>
      <c r="E312" s="260">
        <v>8721.4499999999971</v>
      </c>
      <c r="F312" s="260">
        <v>8580.4999999999982</v>
      </c>
      <c r="G312" s="260">
        <v>8502.9999999999964</v>
      </c>
      <c r="H312" s="260">
        <v>8939.8999999999978</v>
      </c>
      <c r="I312" s="260">
        <v>9017.4000000000015</v>
      </c>
      <c r="J312" s="260">
        <v>9158.3499999999985</v>
      </c>
      <c r="K312" s="259">
        <v>8876.4500000000007</v>
      </c>
      <c r="L312" s="259">
        <v>8658</v>
      </c>
      <c r="M312" s="259">
        <v>4.1121800000000004</v>
      </c>
      <c r="N312" s="1"/>
      <c r="O312" s="1"/>
    </row>
    <row r="313" spans="1:15" ht="12.75" customHeight="1">
      <c r="A313" s="30">
        <v>303</v>
      </c>
      <c r="B313" s="269" t="s">
        <v>803</v>
      </c>
      <c r="C313" s="259">
        <v>1709.55</v>
      </c>
      <c r="D313" s="260">
        <v>1712.2166666666665</v>
      </c>
      <c r="E313" s="260">
        <v>1700.4333333333329</v>
      </c>
      <c r="F313" s="260">
        <v>1691.3166666666664</v>
      </c>
      <c r="G313" s="260">
        <v>1679.5333333333328</v>
      </c>
      <c r="H313" s="260">
        <v>1721.333333333333</v>
      </c>
      <c r="I313" s="260">
        <v>1733.1166666666663</v>
      </c>
      <c r="J313" s="260">
        <v>1742.2333333333331</v>
      </c>
      <c r="K313" s="259">
        <v>1724</v>
      </c>
      <c r="L313" s="259">
        <v>1703.1</v>
      </c>
      <c r="M313" s="259">
        <v>0.49813000000000002</v>
      </c>
      <c r="N313" s="1"/>
      <c r="O313" s="1"/>
    </row>
    <row r="314" spans="1:15" ht="12.75" customHeight="1">
      <c r="A314" s="30">
        <v>304</v>
      </c>
      <c r="B314" s="269" t="s">
        <v>156</v>
      </c>
      <c r="C314" s="259">
        <v>758.2</v>
      </c>
      <c r="D314" s="260">
        <v>761.6</v>
      </c>
      <c r="E314" s="260">
        <v>752.2</v>
      </c>
      <c r="F314" s="260">
        <v>746.2</v>
      </c>
      <c r="G314" s="260">
        <v>736.80000000000007</v>
      </c>
      <c r="H314" s="260">
        <v>767.6</v>
      </c>
      <c r="I314" s="260">
        <v>776.99999999999989</v>
      </c>
      <c r="J314" s="260">
        <v>783</v>
      </c>
      <c r="K314" s="259">
        <v>771</v>
      </c>
      <c r="L314" s="259">
        <v>755.6</v>
      </c>
      <c r="M314" s="259">
        <v>3.4217599999999999</v>
      </c>
      <c r="N314" s="1"/>
      <c r="O314" s="1"/>
    </row>
    <row r="315" spans="1:15" ht="12.75" customHeight="1">
      <c r="A315" s="30">
        <v>305</v>
      </c>
      <c r="B315" s="269" t="s">
        <v>429</v>
      </c>
      <c r="C315" s="259">
        <v>410.75</v>
      </c>
      <c r="D315" s="260">
        <v>409.51666666666665</v>
      </c>
      <c r="E315" s="260">
        <v>406.23333333333329</v>
      </c>
      <c r="F315" s="260">
        <v>401.71666666666664</v>
      </c>
      <c r="G315" s="260">
        <v>398.43333333333328</v>
      </c>
      <c r="H315" s="260">
        <v>414.0333333333333</v>
      </c>
      <c r="I315" s="260">
        <v>417.31666666666661</v>
      </c>
      <c r="J315" s="260">
        <v>421.83333333333331</v>
      </c>
      <c r="K315" s="259">
        <v>412.8</v>
      </c>
      <c r="L315" s="259">
        <v>405</v>
      </c>
      <c r="M315" s="259">
        <v>5.4932800000000004</v>
      </c>
      <c r="N315" s="1"/>
      <c r="O315" s="1"/>
    </row>
    <row r="316" spans="1:15" ht="12.75" customHeight="1">
      <c r="A316" s="30">
        <v>306</v>
      </c>
      <c r="B316" s="269" t="s">
        <v>430</v>
      </c>
      <c r="C316" s="259">
        <v>625.35</v>
      </c>
      <c r="D316" s="260">
        <v>640.35</v>
      </c>
      <c r="E316" s="260">
        <v>600.70000000000005</v>
      </c>
      <c r="F316" s="260">
        <v>576.05000000000007</v>
      </c>
      <c r="G316" s="260">
        <v>536.40000000000009</v>
      </c>
      <c r="H316" s="260">
        <v>665</v>
      </c>
      <c r="I316" s="260">
        <v>704.64999999999986</v>
      </c>
      <c r="J316" s="260">
        <v>729.3</v>
      </c>
      <c r="K316" s="259">
        <v>680</v>
      </c>
      <c r="L316" s="259">
        <v>615.70000000000005</v>
      </c>
      <c r="M316" s="259">
        <v>197.99211</v>
      </c>
      <c r="N316" s="1"/>
      <c r="O316" s="1"/>
    </row>
    <row r="317" spans="1:15" ht="12.75" customHeight="1">
      <c r="A317" s="30">
        <v>307</v>
      </c>
      <c r="B317" s="269" t="s">
        <v>847</v>
      </c>
      <c r="C317" s="259">
        <v>607.95000000000005</v>
      </c>
      <c r="D317" s="260">
        <v>611.93333333333339</v>
      </c>
      <c r="E317" s="260">
        <v>600.86666666666679</v>
      </c>
      <c r="F317" s="260">
        <v>593.78333333333342</v>
      </c>
      <c r="G317" s="260">
        <v>582.71666666666681</v>
      </c>
      <c r="H317" s="260">
        <v>619.01666666666677</v>
      </c>
      <c r="I317" s="260">
        <v>630.08333333333337</v>
      </c>
      <c r="J317" s="260">
        <v>637.16666666666674</v>
      </c>
      <c r="K317" s="259">
        <v>623</v>
      </c>
      <c r="L317" s="259">
        <v>604.85</v>
      </c>
      <c r="M317" s="259">
        <v>0.23463000000000001</v>
      </c>
      <c r="N317" s="1"/>
      <c r="O317" s="1"/>
    </row>
    <row r="318" spans="1:15" ht="12.75" customHeight="1">
      <c r="A318" s="30">
        <v>308</v>
      </c>
      <c r="B318" s="269" t="s">
        <v>848</v>
      </c>
      <c r="C318" s="259">
        <v>930.65</v>
      </c>
      <c r="D318" s="260">
        <v>932.16666666666663</v>
      </c>
      <c r="E318" s="260">
        <v>921.48333333333323</v>
      </c>
      <c r="F318" s="260">
        <v>912.31666666666661</v>
      </c>
      <c r="G318" s="260">
        <v>901.63333333333321</v>
      </c>
      <c r="H318" s="260">
        <v>941.33333333333326</v>
      </c>
      <c r="I318" s="260">
        <v>952.01666666666665</v>
      </c>
      <c r="J318" s="260">
        <v>961.18333333333328</v>
      </c>
      <c r="K318" s="259">
        <v>942.85</v>
      </c>
      <c r="L318" s="259">
        <v>923</v>
      </c>
      <c r="M318" s="259">
        <v>1.2043600000000001</v>
      </c>
      <c r="N318" s="1"/>
      <c r="O318" s="1"/>
    </row>
    <row r="319" spans="1:15" ht="12.75" customHeight="1">
      <c r="A319" s="30">
        <v>309</v>
      </c>
      <c r="B319" s="269" t="s">
        <v>155</v>
      </c>
      <c r="C319" s="259">
        <v>1553.15</v>
      </c>
      <c r="D319" s="260">
        <v>1538.95</v>
      </c>
      <c r="E319" s="260">
        <v>1519.2</v>
      </c>
      <c r="F319" s="260">
        <v>1485.25</v>
      </c>
      <c r="G319" s="260">
        <v>1465.5</v>
      </c>
      <c r="H319" s="260">
        <v>1572.9</v>
      </c>
      <c r="I319" s="260">
        <v>1592.65</v>
      </c>
      <c r="J319" s="260">
        <v>1626.6000000000001</v>
      </c>
      <c r="K319" s="259">
        <v>1558.7</v>
      </c>
      <c r="L319" s="259">
        <v>1505</v>
      </c>
      <c r="M319" s="259">
        <v>1.2884500000000001</v>
      </c>
      <c r="N319" s="1"/>
      <c r="O319" s="1"/>
    </row>
    <row r="320" spans="1:15" ht="12.75" customHeight="1">
      <c r="A320" s="30">
        <v>310</v>
      </c>
      <c r="B320" s="269" t="s">
        <v>158</v>
      </c>
      <c r="C320" s="259">
        <v>3348</v>
      </c>
      <c r="D320" s="260">
        <v>3300.0666666666671</v>
      </c>
      <c r="E320" s="260">
        <v>3243.4333333333343</v>
      </c>
      <c r="F320" s="260">
        <v>3138.8666666666672</v>
      </c>
      <c r="G320" s="260">
        <v>3082.2333333333345</v>
      </c>
      <c r="H320" s="260">
        <v>3404.6333333333341</v>
      </c>
      <c r="I320" s="260">
        <v>3461.2666666666664</v>
      </c>
      <c r="J320" s="260">
        <v>3565.8333333333339</v>
      </c>
      <c r="K320" s="259">
        <v>3356.7</v>
      </c>
      <c r="L320" s="259">
        <v>3195.5</v>
      </c>
      <c r="M320" s="259">
        <v>6.7546600000000003</v>
      </c>
      <c r="N320" s="1"/>
      <c r="O320" s="1"/>
    </row>
    <row r="321" spans="1:15" ht="12.75" customHeight="1">
      <c r="A321" s="30">
        <v>311</v>
      </c>
      <c r="B321" s="269" t="s">
        <v>1175</v>
      </c>
      <c r="C321" s="259">
        <v>568</v>
      </c>
      <c r="D321" s="260">
        <v>565.6</v>
      </c>
      <c r="E321" s="260">
        <v>558.20000000000005</v>
      </c>
      <c r="F321" s="260">
        <v>548.4</v>
      </c>
      <c r="G321" s="260">
        <v>541</v>
      </c>
      <c r="H321" s="260">
        <v>575.40000000000009</v>
      </c>
      <c r="I321" s="260">
        <v>582.79999999999995</v>
      </c>
      <c r="J321" s="260">
        <v>592.60000000000014</v>
      </c>
      <c r="K321" s="259">
        <v>573</v>
      </c>
      <c r="L321" s="259">
        <v>555.79999999999995</v>
      </c>
      <c r="M321" s="259">
        <v>1.1689499999999999</v>
      </c>
      <c r="N321" s="1"/>
      <c r="O321" s="1"/>
    </row>
    <row r="322" spans="1:15" ht="12.75" customHeight="1">
      <c r="A322" s="30">
        <v>312</v>
      </c>
      <c r="B322" s="269" t="s">
        <v>432</v>
      </c>
      <c r="C322" s="259">
        <v>702.65</v>
      </c>
      <c r="D322" s="260">
        <v>706.86666666666667</v>
      </c>
      <c r="E322" s="260">
        <v>697.7833333333333</v>
      </c>
      <c r="F322" s="260">
        <v>692.91666666666663</v>
      </c>
      <c r="G322" s="260">
        <v>683.83333333333326</v>
      </c>
      <c r="H322" s="260">
        <v>711.73333333333335</v>
      </c>
      <c r="I322" s="260">
        <v>720.81666666666661</v>
      </c>
      <c r="J322" s="260">
        <v>725.68333333333339</v>
      </c>
      <c r="K322" s="259">
        <v>715.95</v>
      </c>
      <c r="L322" s="259">
        <v>702</v>
      </c>
      <c r="M322" s="259">
        <v>0.63924999999999998</v>
      </c>
      <c r="N322" s="1"/>
      <c r="O322" s="1"/>
    </row>
    <row r="323" spans="1:15" ht="12.75" customHeight="1">
      <c r="A323" s="30">
        <v>313</v>
      </c>
      <c r="B323" s="269" t="s">
        <v>159</v>
      </c>
      <c r="C323" s="259">
        <v>2126.5</v>
      </c>
      <c r="D323" s="260">
        <v>2109.1666666666665</v>
      </c>
      <c r="E323" s="260">
        <v>2085.333333333333</v>
      </c>
      <c r="F323" s="260">
        <v>2044.1666666666665</v>
      </c>
      <c r="G323" s="260">
        <v>2020.333333333333</v>
      </c>
      <c r="H323" s="260">
        <v>2150.333333333333</v>
      </c>
      <c r="I323" s="260">
        <v>2174.1666666666661</v>
      </c>
      <c r="J323" s="260">
        <v>2215.333333333333</v>
      </c>
      <c r="K323" s="259">
        <v>2133</v>
      </c>
      <c r="L323" s="259">
        <v>2068</v>
      </c>
      <c r="M323" s="259">
        <v>3.2923</v>
      </c>
      <c r="N323" s="1"/>
      <c r="O323" s="1"/>
    </row>
    <row r="324" spans="1:15" ht="12.75" customHeight="1">
      <c r="A324" s="30">
        <v>314</v>
      </c>
      <c r="B324" s="269" t="s">
        <v>433</v>
      </c>
      <c r="C324" s="259">
        <v>1322.65</v>
      </c>
      <c r="D324" s="260">
        <v>1319.0166666666667</v>
      </c>
      <c r="E324" s="260">
        <v>1311.6833333333334</v>
      </c>
      <c r="F324" s="260">
        <v>1300.7166666666667</v>
      </c>
      <c r="G324" s="260">
        <v>1293.3833333333334</v>
      </c>
      <c r="H324" s="260">
        <v>1329.9833333333333</v>
      </c>
      <c r="I324" s="260">
        <v>1337.3166666666668</v>
      </c>
      <c r="J324" s="260">
        <v>1348.2833333333333</v>
      </c>
      <c r="K324" s="259">
        <v>1326.35</v>
      </c>
      <c r="L324" s="259">
        <v>1308.05</v>
      </c>
      <c r="M324" s="259">
        <v>2.8553899999999999</v>
      </c>
      <c r="N324" s="1"/>
      <c r="O324" s="1"/>
    </row>
    <row r="325" spans="1:15" ht="12.75" customHeight="1">
      <c r="A325" s="30">
        <v>315</v>
      </c>
      <c r="B325" s="269" t="s">
        <v>161</v>
      </c>
      <c r="C325" s="259">
        <v>1052.5</v>
      </c>
      <c r="D325" s="260">
        <v>1043.6166666666666</v>
      </c>
      <c r="E325" s="260">
        <v>1030.2333333333331</v>
      </c>
      <c r="F325" s="260">
        <v>1007.9666666666666</v>
      </c>
      <c r="G325" s="260">
        <v>994.58333333333314</v>
      </c>
      <c r="H325" s="260">
        <v>1065.8833333333332</v>
      </c>
      <c r="I325" s="260">
        <v>1079.2666666666669</v>
      </c>
      <c r="J325" s="260">
        <v>1101.5333333333331</v>
      </c>
      <c r="K325" s="259">
        <v>1057</v>
      </c>
      <c r="L325" s="259">
        <v>1021.35</v>
      </c>
      <c r="M325" s="259">
        <v>5.8915899999999999</v>
      </c>
      <c r="N325" s="1"/>
      <c r="O325" s="1"/>
    </row>
    <row r="326" spans="1:15" ht="12.75" customHeight="1">
      <c r="A326" s="30">
        <v>316</v>
      </c>
      <c r="B326" s="269" t="s">
        <v>267</v>
      </c>
      <c r="C326" s="259">
        <v>616.70000000000005</v>
      </c>
      <c r="D326" s="260">
        <v>619.03333333333342</v>
      </c>
      <c r="E326" s="260">
        <v>613.21666666666681</v>
      </c>
      <c r="F326" s="260">
        <v>609.73333333333335</v>
      </c>
      <c r="G326" s="260">
        <v>603.91666666666674</v>
      </c>
      <c r="H326" s="260">
        <v>622.51666666666688</v>
      </c>
      <c r="I326" s="260">
        <v>628.33333333333348</v>
      </c>
      <c r="J326" s="260">
        <v>631.81666666666695</v>
      </c>
      <c r="K326" s="259">
        <v>624.85</v>
      </c>
      <c r="L326" s="259">
        <v>615.54999999999995</v>
      </c>
      <c r="M326" s="259">
        <v>0.87780999999999998</v>
      </c>
      <c r="N326" s="1"/>
      <c r="O326" s="1"/>
    </row>
    <row r="327" spans="1:15" ht="12.75" customHeight="1">
      <c r="A327" s="30">
        <v>317</v>
      </c>
      <c r="B327" s="269" t="s">
        <v>434</v>
      </c>
      <c r="C327" s="259">
        <v>31.6</v>
      </c>
      <c r="D327" s="260">
        <v>31.633333333333336</v>
      </c>
      <c r="E327" s="260">
        <v>31.366666666666674</v>
      </c>
      <c r="F327" s="260">
        <v>31.133333333333336</v>
      </c>
      <c r="G327" s="260">
        <v>30.866666666666674</v>
      </c>
      <c r="H327" s="260">
        <v>31.866666666666674</v>
      </c>
      <c r="I327" s="260">
        <v>32.133333333333333</v>
      </c>
      <c r="J327" s="260">
        <v>32.366666666666674</v>
      </c>
      <c r="K327" s="259">
        <v>31.9</v>
      </c>
      <c r="L327" s="259">
        <v>31.4</v>
      </c>
      <c r="M327" s="259">
        <v>14.05477</v>
      </c>
      <c r="N327" s="1"/>
      <c r="O327" s="1"/>
    </row>
    <row r="328" spans="1:15" ht="12.75" customHeight="1">
      <c r="A328" s="30">
        <v>318</v>
      </c>
      <c r="B328" s="269" t="s">
        <v>435</v>
      </c>
      <c r="C328" s="259">
        <v>72.099999999999994</v>
      </c>
      <c r="D328" s="260">
        <v>72.183333333333337</v>
      </c>
      <c r="E328" s="260">
        <v>71.366666666666674</v>
      </c>
      <c r="F328" s="260">
        <v>70.63333333333334</v>
      </c>
      <c r="G328" s="260">
        <v>69.816666666666677</v>
      </c>
      <c r="H328" s="260">
        <v>72.916666666666671</v>
      </c>
      <c r="I328" s="260">
        <v>73.733333333333334</v>
      </c>
      <c r="J328" s="260">
        <v>74.466666666666669</v>
      </c>
      <c r="K328" s="259">
        <v>73</v>
      </c>
      <c r="L328" s="259">
        <v>71.45</v>
      </c>
      <c r="M328" s="259">
        <v>14.427759999999999</v>
      </c>
      <c r="N328" s="1"/>
      <c r="O328" s="1"/>
    </row>
    <row r="329" spans="1:15" ht="12.75" customHeight="1">
      <c r="A329" s="30">
        <v>319</v>
      </c>
      <c r="B329" s="269" t="s">
        <v>436</v>
      </c>
      <c r="C329" s="259">
        <v>573.75</v>
      </c>
      <c r="D329" s="260">
        <v>572.26666666666665</v>
      </c>
      <c r="E329" s="260">
        <v>564.48333333333335</v>
      </c>
      <c r="F329" s="260">
        <v>555.2166666666667</v>
      </c>
      <c r="G329" s="260">
        <v>547.43333333333339</v>
      </c>
      <c r="H329" s="260">
        <v>581.5333333333333</v>
      </c>
      <c r="I329" s="260">
        <v>589.31666666666661</v>
      </c>
      <c r="J329" s="260">
        <v>598.58333333333326</v>
      </c>
      <c r="K329" s="259">
        <v>580.04999999999995</v>
      </c>
      <c r="L329" s="259">
        <v>563</v>
      </c>
      <c r="M329" s="259">
        <v>0.40325</v>
      </c>
      <c r="N329" s="1"/>
      <c r="O329" s="1"/>
    </row>
    <row r="330" spans="1:15" ht="12.75" customHeight="1">
      <c r="A330" s="30">
        <v>320</v>
      </c>
      <c r="B330" s="269" t="s">
        <v>437</v>
      </c>
      <c r="C330" s="259">
        <v>38.1</v>
      </c>
      <c r="D330" s="260">
        <v>38.050000000000004</v>
      </c>
      <c r="E330" s="260">
        <v>37.45000000000001</v>
      </c>
      <c r="F330" s="260">
        <v>36.800000000000004</v>
      </c>
      <c r="G330" s="260">
        <v>36.20000000000001</v>
      </c>
      <c r="H330" s="260">
        <v>38.70000000000001</v>
      </c>
      <c r="I330" s="260">
        <v>39.300000000000004</v>
      </c>
      <c r="J330" s="260">
        <v>39.95000000000001</v>
      </c>
      <c r="K330" s="259">
        <v>38.65</v>
      </c>
      <c r="L330" s="259">
        <v>37.4</v>
      </c>
      <c r="M330" s="259">
        <v>109.54612</v>
      </c>
      <c r="N330" s="1"/>
      <c r="O330" s="1"/>
    </row>
    <row r="331" spans="1:15" ht="12.75" customHeight="1">
      <c r="A331" s="30">
        <v>321</v>
      </c>
      <c r="B331" s="269" t="s">
        <v>438</v>
      </c>
      <c r="C331" s="259">
        <v>68.900000000000006</v>
      </c>
      <c r="D331" s="260">
        <v>69.399999999999991</v>
      </c>
      <c r="E331" s="260">
        <v>67.299999999999983</v>
      </c>
      <c r="F331" s="260">
        <v>65.699999999999989</v>
      </c>
      <c r="G331" s="260">
        <v>63.59999999999998</v>
      </c>
      <c r="H331" s="260">
        <v>70.999999999999986</v>
      </c>
      <c r="I331" s="260">
        <v>73.09999999999998</v>
      </c>
      <c r="J331" s="260">
        <v>74.699999999999989</v>
      </c>
      <c r="K331" s="259">
        <v>71.5</v>
      </c>
      <c r="L331" s="259">
        <v>67.8</v>
      </c>
      <c r="M331" s="259">
        <v>35.63926</v>
      </c>
      <c r="N331" s="1"/>
      <c r="O331" s="1"/>
    </row>
    <row r="332" spans="1:15" ht="12.75" customHeight="1">
      <c r="A332" s="30">
        <v>322</v>
      </c>
      <c r="B332" s="269" t="s">
        <v>167</v>
      </c>
      <c r="C332" s="259">
        <v>136.25</v>
      </c>
      <c r="D332" s="260">
        <v>135.29999999999998</v>
      </c>
      <c r="E332" s="260">
        <v>133.79999999999995</v>
      </c>
      <c r="F332" s="260">
        <v>131.34999999999997</v>
      </c>
      <c r="G332" s="260">
        <v>129.84999999999994</v>
      </c>
      <c r="H332" s="260">
        <v>137.74999999999997</v>
      </c>
      <c r="I332" s="260">
        <v>139.25000000000003</v>
      </c>
      <c r="J332" s="260">
        <v>141.69999999999999</v>
      </c>
      <c r="K332" s="259">
        <v>136.80000000000001</v>
      </c>
      <c r="L332" s="259">
        <v>132.85</v>
      </c>
      <c r="M332" s="259">
        <v>67.88964</v>
      </c>
      <c r="N332" s="1"/>
      <c r="O332" s="1"/>
    </row>
    <row r="333" spans="1:15" ht="12.75" customHeight="1">
      <c r="A333" s="30">
        <v>323</v>
      </c>
      <c r="B333" s="269" t="s">
        <v>439</v>
      </c>
      <c r="C333" s="259">
        <v>262.55</v>
      </c>
      <c r="D333" s="260">
        <v>264.03333333333336</v>
      </c>
      <c r="E333" s="260">
        <v>259.51666666666671</v>
      </c>
      <c r="F333" s="260">
        <v>256.48333333333335</v>
      </c>
      <c r="G333" s="260">
        <v>251.9666666666667</v>
      </c>
      <c r="H333" s="260">
        <v>267.06666666666672</v>
      </c>
      <c r="I333" s="260">
        <v>271.58333333333337</v>
      </c>
      <c r="J333" s="260">
        <v>274.61666666666673</v>
      </c>
      <c r="K333" s="259">
        <v>268.55</v>
      </c>
      <c r="L333" s="259">
        <v>261</v>
      </c>
      <c r="M333" s="259">
        <v>3.4999400000000001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163.95</v>
      </c>
      <c r="D334" s="260">
        <v>163.79999999999998</v>
      </c>
      <c r="E334" s="260">
        <v>161.99999999999997</v>
      </c>
      <c r="F334" s="260">
        <v>160.04999999999998</v>
      </c>
      <c r="G334" s="260">
        <v>158.24999999999997</v>
      </c>
      <c r="H334" s="260">
        <v>165.74999999999997</v>
      </c>
      <c r="I334" s="260">
        <v>167.54999999999998</v>
      </c>
      <c r="J334" s="260">
        <v>169.49999999999997</v>
      </c>
      <c r="K334" s="259">
        <v>165.6</v>
      </c>
      <c r="L334" s="259">
        <v>161.85</v>
      </c>
      <c r="M334" s="259">
        <v>104.84520999999999</v>
      </c>
      <c r="N334" s="1"/>
      <c r="O334" s="1"/>
    </row>
    <row r="335" spans="1:15" ht="12.75" customHeight="1">
      <c r="A335" s="30">
        <v>325</v>
      </c>
      <c r="B335" s="269" t="s">
        <v>440</v>
      </c>
      <c r="C335" s="259">
        <v>711.65</v>
      </c>
      <c r="D335" s="260">
        <v>710.65</v>
      </c>
      <c r="E335" s="260">
        <v>706</v>
      </c>
      <c r="F335" s="260">
        <v>700.35</v>
      </c>
      <c r="G335" s="260">
        <v>695.7</v>
      </c>
      <c r="H335" s="260">
        <v>716.3</v>
      </c>
      <c r="I335" s="260">
        <v>720.94999999999982</v>
      </c>
      <c r="J335" s="260">
        <v>726.59999999999991</v>
      </c>
      <c r="K335" s="259">
        <v>715.3</v>
      </c>
      <c r="L335" s="259">
        <v>705</v>
      </c>
      <c r="M335" s="259">
        <v>1.9451099999999999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72.25</v>
      </c>
      <c r="D336" s="260">
        <v>71.716666666666654</v>
      </c>
      <c r="E336" s="260">
        <v>70.983333333333306</v>
      </c>
      <c r="F336" s="260">
        <v>69.716666666666654</v>
      </c>
      <c r="G336" s="260">
        <v>68.983333333333306</v>
      </c>
      <c r="H336" s="260">
        <v>72.983333333333306</v>
      </c>
      <c r="I336" s="260">
        <v>73.716666666666654</v>
      </c>
      <c r="J336" s="260">
        <v>74.983333333333306</v>
      </c>
      <c r="K336" s="259">
        <v>72.45</v>
      </c>
      <c r="L336" s="259">
        <v>70.45</v>
      </c>
      <c r="M336" s="259">
        <v>69.282690000000002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4605.25</v>
      </c>
      <c r="D337" s="260">
        <v>4586.083333333333</v>
      </c>
      <c r="E337" s="260">
        <v>4547.1666666666661</v>
      </c>
      <c r="F337" s="260">
        <v>4489.083333333333</v>
      </c>
      <c r="G337" s="260">
        <v>4450.1666666666661</v>
      </c>
      <c r="H337" s="260">
        <v>4644.1666666666661</v>
      </c>
      <c r="I337" s="260">
        <v>4683.0833333333321</v>
      </c>
      <c r="J337" s="260">
        <v>4741.1666666666661</v>
      </c>
      <c r="K337" s="259">
        <v>4625</v>
      </c>
      <c r="L337" s="259">
        <v>4528</v>
      </c>
      <c r="M337" s="259">
        <v>0.73482000000000003</v>
      </c>
      <c r="N337" s="1"/>
      <c r="O337" s="1"/>
    </row>
    <row r="338" spans="1:15" ht="12.75" customHeight="1">
      <c r="A338" s="30">
        <v>328</v>
      </c>
      <c r="B338" s="269" t="s">
        <v>804</v>
      </c>
      <c r="C338" s="259">
        <v>712.5</v>
      </c>
      <c r="D338" s="260">
        <v>714.5333333333333</v>
      </c>
      <c r="E338" s="260">
        <v>705.26666666666665</v>
      </c>
      <c r="F338" s="260">
        <v>698.0333333333333</v>
      </c>
      <c r="G338" s="260">
        <v>688.76666666666665</v>
      </c>
      <c r="H338" s="260">
        <v>721.76666666666665</v>
      </c>
      <c r="I338" s="260">
        <v>731.0333333333333</v>
      </c>
      <c r="J338" s="260">
        <v>738.26666666666665</v>
      </c>
      <c r="K338" s="259">
        <v>723.8</v>
      </c>
      <c r="L338" s="259">
        <v>707.3</v>
      </c>
      <c r="M338" s="259">
        <v>3.17658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19119.05</v>
      </c>
      <c r="D339" s="260">
        <v>19109.666666666668</v>
      </c>
      <c r="E339" s="260">
        <v>19014.333333333336</v>
      </c>
      <c r="F339" s="260">
        <v>18909.616666666669</v>
      </c>
      <c r="G339" s="260">
        <v>18814.283333333336</v>
      </c>
      <c r="H339" s="260">
        <v>19214.383333333335</v>
      </c>
      <c r="I339" s="260">
        <v>19309.716666666671</v>
      </c>
      <c r="J339" s="260">
        <v>19414.433333333334</v>
      </c>
      <c r="K339" s="259">
        <v>19205</v>
      </c>
      <c r="L339" s="259">
        <v>19004.95</v>
      </c>
      <c r="M339" s="259">
        <v>0.34619</v>
      </c>
      <c r="N339" s="1"/>
      <c r="O339" s="1"/>
    </row>
    <row r="340" spans="1:15" ht="12.75" customHeight="1">
      <c r="A340" s="30">
        <v>330</v>
      </c>
      <c r="B340" s="269" t="s">
        <v>441</v>
      </c>
      <c r="C340" s="259">
        <v>67.25</v>
      </c>
      <c r="D340" s="260">
        <v>67.066666666666663</v>
      </c>
      <c r="E340" s="260">
        <v>66.533333333333331</v>
      </c>
      <c r="F340" s="260">
        <v>65.816666666666663</v>
      </c>
      <c r="G340" s="260">
        <v>65.283333333333331</v>
      </c>
      <c r="H340" s="260">
        <v>67.783333333333331</v>
      </c>
      <c r="I340" s="260">
        <v>68.316666666666663</v>
      </c>
      <c r="J340" s="260">
        <v>69.033333333333331</v>
      </c>
      <c r="K340" s="259">
        <v>67.599999999999994</v>
      </c>
      <c r="L340" s="259">
        <v>66.349999999999994</v>
      </c>
      <c r="M340" s="259">
        <v>4.3057800000000004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270.55</v>
      </c>
      <c r="D341" s="260">
        <v>270.64999999999998</v>
      </c>
      <c r="E341" s="260">
        <v>268.29999999999995</v>
      </c>
      <c r="F341" s="260">
        <v>266.04999999999995</v>
      </c>
      <c r="G341" s="260">
        <v>263.69999999999993</v>
      </c>
      <c r="H341" s="260">
        <v>272.89999999999998</v>
      </c>
      <c r="I341" s="260">
        <v>275.25</v>
      </c>
      <c r="J341" s="260">
        <v>277.5</v>
      </c>
      <c r="K341" s="259">
        <v>273</v>
      </c>
      <c r="L341" s="259">
        <v>268.39999999999998</v>
      </c>
      <c r="M341" s="259">
        <v>2.0849000000000002</v>
      </c>
      <c r="N341" s="1"/>
      <c r="O341" s="1"/>
    </row>
    <row r="342" spans="1:15" ht="12.75" customHeight="1">
      <c r="A342" s="30">
        <v>332</v>
      </c>
      <c r="B342" s="269" t="s">
        <v>849</v>
      </c>
      <c r="C342" s="259">
        <v>399.9</v>
      </c>
      <c r="D342" s="260">
        <v>401.16666666666669</v>
      </c>
      <c r="E342" s="260">
        <v>397.23333333333335</v>
      </c>
      <c r="F342" s="260">
        <v>394.56666666666666</v>
      </c>
      <c r="G342" s="260">
        <v>390.63333333333333</v>
      </c>
      <c r="H342" s="260">
        <v>403.83333333333337</v>
      </c>
      <c r="I342" s="260">
        <v>407.76666666666665</v>
      </c>
      <c r="J342" s="260">
        <v>410.43333333333339</v>
      </c>
      <c r="K342" s="259">
        <v>405.1</v>
      </c>
      <c r="L342" s="259">
        <v>398.5</v>
      </c>
      <c r="M342" s="259">
        <v>1.34405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931.35</v>
      </c>
      <c r="D343" s="260">
        <v>937.08333333333337</v>
      </c>
      <c r="E343" s="260">
        <v>922.26666666666677</v>
      </c>
      <c r="F343" s="260">
        <v>913.18333333333339</v>
      </c>
      <c r="G343" s="260">
        <v>898.36666666666679</v>
      </c>
      <c r="H343" s="260">
        <v>946.16666666666674</v>
      </c>
      <c r="I343" s="260">
        <v>960.98333333333335</v>
      </c>
      <c r="J343" s="260">
        <v>970.06666666666672</v>
      </c>
      <c r="K343" s="259">
        <v>951.9</v>
      </c>
      <c r="L343" s="259">
        <v>928</v>
      </c>
      <c r="M343" s="259">
        <v>4.85677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133.25</v>
      </c>
      <c r="D344" s="260">
        <v>133.15</v>
      </c>
      <c r="E344" s="260">
        <v>132.30000000000001</v>
      </c>
      <c r="F344" s="260">
        <v>131.35</v>
      </c>
      <c r="G344" s="260">
        <v>130.5</v>
      </c>
      <c r="H344" s="260">
        <v>134.10000000000002</v>
      </c>
      <c r="I344" s="260">
        <v>134.94999999999999</v>
      </c>
      <c r="J344" s="260">
        <v>135.90000000000003</v>
      </c>
      <c r="K344" s="259">
        <v>134</v>
      </c>
      <c r="L344" s="259">
        <v>132.19999999999999</v>
      </c>
      <c r="M344" s="259">
        <v>101.83056999999999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189.5</v>
      </c>
      <c r="D345" s="260">
        <v>188.9</v>
      </c>
      <c r="E345" s="260">
        <v>187.15</v>
      </c>
      <c r="F345" s="260">
        <v>184.8</v>
      </c>
      <c r="G345" s="260">
        <v>183.05</v>
      </c>
      <c r="H345" s="260">
        <v>191.25</v>
      </c>
      <c r="I345" s="260">
        <v>193</v>
      </c>
      <c r="J345" s="260">
        <v>195.35</v>
      </c>
      <c r="K345" s="259">
        <v>190.65</v>
      </c>
      <c r="L345" s="259">
        <v>186.55</v>
      </c>
      <c r="M345" s="259">
        <v>10.04106</v>
      </c>
      <c r="N345" s="1"/>
      <c r="O345" s="1"/>
    </row>
    <row r="346" spans="1:15" ht="12.75" customHeight="1">
      <c r="A346" s="30">
        <v>336</v>
      </c>
      <c r="B346" s="269" t="s">
        <v>830</v>
      </c>
      <c r="C346" s="259">
        <v>727.25</v>
      </c>
      <c r="D346" s="260">
        <v>725.31666666666661</v>
      </c>
      <c r="E346" s="260">
        <v>705.18333333333317</v>
      </c>
      <c r="F346" s="260">
        <v>683.11666666666656</v>
      </c>
      <c r="G346" s="260">
        <v>662.98333333333312</v>
      </c>
      <c r="H346" s="260">
        <v>747.38333333333321</v>
      </c>
      <c r="I346" s="260">
        <v>767.51666666666665</v>
      </c>
      <c r="J346" s="260">
        <v>789.58333333333326</v>
      </c>
      <c r="K346" s="259">
        <v>745.45</v>
      </c>
      <c r="L346" s="259">
        <v>703.25</v>
      </c>
      <c r="M346" s="259">
        <v>31.505520000000001</v>
      </c>
      <c r="N346" s="1"/>
      <c r="O346" s="1"/>
    </row>
    <row r="347" spans="1:15" ht="12.75" customHeight="1">
      <c r="A347" s="30">
        <v>337</v>
      </c>
      <c r="B347" s="269" t="s">
        <v>442</v>
      </c>
      <c r="C347" s="259">
        <v>2965.1</v>
      </c>
      <c r="D347" s="260">
        <v>2958.2666666666664</v>
      </c>
      <c r="E347" s="260">
        <v>2932.583333333333</v>
      </c>
      <c r="F347" s="260">
        <v>2900.0666666666666</v>
      </c>
      <c r="G347" s="260">
        <v>2874.3833333333332</v>
      </c>
      <c r="H347" s="260">
        <v>2990.7833333333328</v>
      </c>
      <c r="I347" s="260">
        <v>3016.4666666666662</v>
      </c>
      <c r="J347" s="260">
        <v>3048.9833333333327</v>
      </c>
      <c r="K347" s="259">
        <v>2983.95</v>
      </c>
      <c r="L347" s="259">
        <v>2925.75</v>
      </c>
      <c r="M347" s="259">
        <v>0.83613000000000004</v>
      </c>
      <c r="N347" s="1"/>
      <c r="O347" s="1"/>
    </row>
    <row r="348" spans="1:15" ht="12.75" customHeight="1">
      <c r="A348" s="30">
        <v>338</v>
      </c>
      <c r="B348" s="269" t="s">
        <v>443</v>
      </c>
      <c r="C348" s="259">
        <v>272.95</v>
      </c>
      <c r="D348" s="260">
        <v>271.2166666666667</v>
      </c>
      <c r="E348" s="260">
        <v>268.43333333333339</v>
      </c>
      <c r="F348" s="260">
        <v>263.91666666666669</v>
      </c>
      <c r="G348" s="260">
        <v>261.13333333333338</v>
      </c>
      <c r="H348" s="260">
        <v>275.73333333333341</v>
      </c>
      <c r="I348" s="260">
        <v>278.51666666666671</v>
      </c>
      <c r="J348" s="260">
        <v>283.03333333333342</v>
      </c>
      <c r="K348" s="259">
        <v>274</v>
      </c>
      <c r="L348" s="259">
        <v>266.7</v>
      </c>
      <c r="M348" s="259">
        <v>1.3693200000000001</v>
      </c>
      <c r="N348" s="1"/>
      <c r="O348" s="1"/>
    </row>
    <row r="349" spans="1:15" ht="12.75" customHeight="1">
      <c r="A349" s="30">
        <v>339</v>
      </c>
      <c r="B349" s="269" t="s">
        <v>831</v>
      </c>
      <c r="C349" s="259">
        <v>479.1</v>
      </c>
      <c r="D349" s="260">
        <v>478.81666666666661</v>
      </c>
      <c r="E349" s="260">
        <v>471.43333333333322</v>
      </c>
      <c r="F349" s="260">
        <v>463.76666666666659</v>
      </c>
      <c r="G349" s="260">
        <v>456.38333333333321</v>
      </c>
      <c r="H349" s="260">
        <v>486.48333333333323</v>
      </c>
      <c r="I349" s="260">
        <v>493.86666666666667</v>
      </c>
      <c r="J349" s="260">
        <v>501.53333333333325</v>
      </c>
      <c r="K349" s="259">
        <v>486.2</v>
      </c>
      <c r="L349" s="259">
        <v>471.15</v>
      </c>
      <c r="M349" s="259">
        <v>2.0706099999999998</v>
      </c>
      <c r="N349" s="1"/>
      <c r="O349" s="1"/>
    </row>
    <row r="350" spans="1:15" ht="12.75" customHeight="1">
      <c r="A350" s="30">
        <v>340</v>
      </c>
      <c r="B350" s="269" t="s">
        <v>820</v>
      </c>
      <c r="C350" s="259">
        <v>132.44999999999999</v>
      </c>
      <c r="D350" s="260">
        <v>132.91666666666666</v>
      </c>
      <c r="E350" s="260">
        <v>131.0333333333333</v>
      </c>
      <c r="F350" s="260">
        <v>129.61666666666665</v>
      </c>
      <c r="G350" s="260">
        <v>127.73333333333329</v>
      </c>
      <c r="H350" s="260">
        <v>134.33333333333331</v>
      </c>
      <c r="I350" s="260">
        <v>136.2166666666667</v>
      </c>
      <c r="J350" s="260">
        <v>137.63333333333333</v>
      </c>
      <c r="K350" s="259">
        <v>134.80000000000001</v>
      </c>
      <c r="L350" s="259">
        <v>131.5</v>
      </c>
      <c r="M350" s="259">
        <v>5.1291000000000002</v>
      </c>
      <c r="N350" s="1"/>
      <c r="O350" s="1"/>
    </row>
    <row r="351" spans="1:15" ht="12.75" customHeight="1">
      <c r="A351" s="30">
        <v>341</v>
      </c>
      <c r="B351" s="269" t="s">
        <v>177</v>
      </c>
      <c r="C351" s="259">
        <v>2984.5</v>
      </c>
      <c r="D351" s="260">
        <v>3004.1</v>
      </c>
      <c r="E351" s="260">
        <v>2951.5499999999997</v>
      </c>
      <c r="F351" s="260">
        <v>2918.6</v>
      </c>
      <c r="G351" s="260">
        <v>2866.0499999999997</v>
      </c>
      <c r="H351" s="260">
        <v>3037.0499999999997</v>
      </c>
      <c r="I351" s="260">
        <v>3089.6</v>
      </c>
      <c r="J351" s="260">
        <v>3122.5499999999997</v>
      </c>
      <c r="K351" s="259">
        <v>3056.65</v>
      </c>
      <c r="L351" s="259">
        <v>2971.15</v>
      </c>
      <c r="M351" s="259">
        <v>1.4685299999999999</v>
      </c>
      <c r="N351" s="1"/>
      <c r="O351" s="1"/>
    </row>
    <row r="352" spans="1:15" ht="12.75" customHeight="1">
      <c r="A352" s="30">
        <v>342</v>
      </c>
      <c r="B352" s="269" t="s">
        <v>445</v>
      </c>
      <c r="C352" s="259">
        <v>405.65</v>
      </c>
      <c r="D352" s="260">
        <v>407.15000000000003</v>
      </c>
      <c r="E352" s="260">
        <v>400.30000000000007</v>
      </c>
      <c r="F352" s="260">
        <v>394.95000000000005</v>
      </c>
      <c r="G352" s="260">
        <v>388.10000000000008</v>
      </c>
      <c r="H352" s="260">
        <v>412.50000000000006</v>
      </c>
      <c r="I352" s="260">
        <v>419.35000000000008</v>
      </c>
      <c r="J352" s="260">
        <v>424.70000000000005</v>
      </c>
      <c r="K352" s="259">
        <v>414</v>
      </c>
      <c r="L352" s="259">
        <v>401.8</v>
      </c>
      <c r="M352" s="259">
        <v>1.6508400000000001</v>
      </c>
      <c r="N352" s="1"/>
      <c r="O352" s="1"/>
    </row>
    <row r="353" spans="1:15" ht="12.75" customHeight="1">
      <c r="A353" s="30">
        <v>343</v>
      </c>
      <c r="B353" s="269" t="s">
        <v>446</v>
      </c>
      <c r="C353" s="259">
        <v>269.7</v>
      </c>
      <c r="D353" s="260">
        <v>270.09999999999997</v>
      </c>
      <c r="E353" s="260">
        <v>265.74999999999994</v>
      </c>
      <c r="F353" s="260">
        <v>261.79999999999995</v>
      </c>
      <c r="G353" s="260">
        <v>257.44999999999993</v>
      </c>
      <c r="H353" s="260">
        <v>274.04999999999995</v>
      </c>
      <c r="I353" s="260">
        <v>278.39999999999998</v>
      </c>
      <c r="J353" s="260">
        <v>282.34999999999997</v>
      </c>
      <c r="K353" s="259">
        <v>274.45</v>
      </c>
      <c r="L353" s="259">
        <v>266.14999999999998</v>
      </c>
      <c r="M353" s="259">
        <v>2.4987699999999999</v>
      </c>
      <c r="N353" s="1"/>
      <c r="O353" s="1"/>
    </row>
    <row r="354" spans="1:15" ht="12.75" customHeight="1">
      <c r="A354" s="30">
        <v>344</v>
      </c>
      <c r="B354" s="269" t="s">
        <v>181</v>
      </c>
      <c r="C354" s="259">
        <v>1745.3</v>
      </c>
      <c r="D354" s="260">
        <v>1742.0666666666666</v>
      </c>
      <c r="E354" s="260">
        <v>1724.2833333333333</v>
      </c>
      <c r="F354" s="260">
        <v>1703.2666666666667</v>
      </c>
      <c r="G354" s="260">
        <v>1685.4833333333333</v>
      </c>
      <c r="H354" s="260">
        <v>1763.0833333333333</v>
      </c>
      <c r="I354" s="260">
        <v>1780.8666666666666</v>
      </c>
      <c r="J354" s="260">
        <v>1801.8833333333332</v>
      </c>
      <c r="K354" s="259">
        <v>1759.85</v>
      </c>
      <c r="L354" s="259">
        <v>1721.05</v>
      </c>
      <c r="M354" s="259">
        <v>2.4225300000000001</v>
      </c>
      <c r="N354" s="1"/>
      <c r="O354" s="1"/>
    </row>
    <row r="355" spans="1:15" ht="12.75" customHeight="1">
      <c r="A355" s="30">
        <v>345</v>
      </c>
      <c r="B355" s="269" t="s">
        <v>171</v>
      </c>
      <c r="C355" s="259">
        <v>52385</v>
      </c>
      <c r="D355" s="260">
        <v>52539.916666666664</v>
      </c>
      <c r="E355" s="260">
        <v>51988.583333333328</v>
      </c>
      <c r="F355" s="260">
        <v>51592.166666666664</v>
      </c>
      <c r="G355" s="260">
        <v>51040.833333333328</v>
      </c>
      <c r="H355" s="260">
        <v>52936.333333333328</v>
      </c>
      <c r="I355" s="260">
        <v>53487.666666666657</v>
      </c>
      <c r="J355" s="260">
        <v>53884.083333333328</v>
      </c>
      <c r="K355" s="259">
        <v>53091.25</v>
      </c>
      <c r="L355" s="259">
        <v>52143.5</v>
      </c>
      <c r="M355" s="259">
        <v>0.13275999999999999</v>
      </c>
      <c r="N355" s="1"/>
      <c r="O355" s="1"/>
    </row>
    <row r="356" spans="1:15" ht="12.75" customHeight="1">
      <c r="A356" s="30">
        <v>346</v>
      </c>
      <c r="B356" s="269" t="s">
        <v>447</v>
      </c>
      <c r="C356" s="259">
        <v>3563.2</v>
      </c>
      <c r="D356" s="260">
        <v>3524.4</v>
      </c>
      <c r="E356" s="260">
        <v>3464.8</v>
      </c>
      <c r="F356" s="260">
        <v>3366.4</v>
      </c>
      <c r="G356" s="260">
        <v>3306.8</v>
      </c>
      <c r="H356" s="260">
        <v>3622.8</v>
      </c>
      <c r="I356" s="260">
        <v>3682.3999999999996</v>
      </c>
      <c r="J356" s="260">
        <v>3780.8</v>
      </c>
      <c r="K356" s="259">
        <v>3584</v>
      </c>
      <c r="L356" s="259">
        <v>3426</v>
      </c>
      <c r="M356" s="259">
        <v>3.7664800000000001</v>
      </c>
      <c r="N356" s="1"/>
      <c r="O356" s="1"/>
    </row>
    <row r="357" spans="1:15" ht="12.75" customHeight="1">
      <c r="A357" s="30">
        <v>347</v>
      </c>
      <c r="B357" s="269" t="s">
        <v>173</v>
      </c>
      <c r="C357" s="259">
        <v>202.75</v>
      </c>
      <c r="D357" s="260">
        <v>202.9</v>
      </c>
      <c r="E357" s="260">
        <v>201.10000000000002</v>
      </c>
      <c r="F357" s="260">
        <v>199.45000000000002</v>
      </c>
      <c r="G357" s="260">
        <v>197.65000000000003</v>
      </c>
      <c r="H357" s="260">
        <v>204.55</v>
      </c>
      <c r="I357" s="260">
        <v>206.35000000000002</v>
      </c>
      <c r="J357" s="260">
        <v>208</v>
      </c>
      <c r="K357" s="259">
        <v>204.7</v>
      </c>
      <c r="L357" s="259">
        <v>201.25</v>
      </c>
      <c r="M357" s="259">
        <v>10.568770000000001</v>
      </c>
      <c r="N357" s="1"/>
      <c r="O357" s="1"/>
    </row>
    <row r="358" spans="1:15" ht="12.75" customHeight="1">
      <c r="A358" s="30">
        <v>348</v>
      </c>
      <c r="B358" s="269" t="s">
        <v>175</v>
      </c>
      <c r="C358" s="259">
        <v>4452.3</v>
      </c>
      <c r="D358" s="260">
        <v>4442.0166666666664</v>
      </c>
      <c r="E358" s="260">
        <v>4391.333333333333</v>
      </c>
      <c r="F358" s="260">
        <v>4330.3666666666668</v>
      </c>
      <c r="G358" s="260">
        <v>4279.6833333333334</v>
      </c>
      <c r="H358" s="260">
        <v>4502.9833333333327</v>
      </c>
      <c r="I358" s="260">
        <v>4553.666666666667</v>
      </c>
      <c r="J358" s="260">
        <v>4614.6333333333323</v>
      </c>
      <c r="K358" s="259">
        <v>4492.7</v>
      </c>
      <c r="L358" s="259">
        <v>4381.05</v>
      </c>
      <c r="M358" s="259">
        <v>0.34427999999999997</v>
      </c>
      <c r="N358" s="1"/>
      <c r="O358" s="1"/>
    </row>
    <row r="359" spans="1:15" ht="12.75" customHeight="1">
      <c r="A359" s="30">
        <v>349</v>
      </c>
      <c r="B359" s="269" t="s">
        <v>449</v>
      </c>
      <c r="C359" s="259">
        <v>1437.85</v>
      </c>
      <c r="D359" s="260">
        <v>1446.6666666666667</v>
      </c>
      <c r="E359" s="260">
        <v>1418.4333333333334</v>
      </c>
      <c r="F359" s="260">
        <v>1399.0166666666667</v>
      </c>
      <c r="G359" s="260">
        <v>1370.7833333333333</v>
      </c>
      <c r="H359" s="260">
        <v>1466.0833333333335</v>
      </c>
      <c r="I359" s="260">
        <v>1494.3166666666666</v>
      </c>
      <c r="J359" s="260">
        <v>1513.7333333333336</v>
      </c>
      <c r="K359" s="259">
        <v>1474.9</v>
      </c>
      <c r="L359" s="259">
        <v>1427.25</v>
      </c>
      <c r="M359" s="259">
        <v>1.3549800000000001</v>
      </c>
      <c r="N359" s="1"/>
      <c r="O359" s="1"/>
    </row>
    <row r="360" spans="1:15" ht="12.75" customHeight="1">
      <c r="A360" s="30">
        <v>350</v>
      </c>
      <c r="B360" s="269" t="s">
        <v>176</v>
      </c>
      <c r="C360" s="259">
        <v>2645.45</v>
      </c>
      <c r="D360" s="260">
        <v>2632.5666666666666</v>
      </c>
      <c r="E360" s="260">
        <v>2606.1333333333332</v>
      </c>
      <c r="F360" s="260">
        <v>2566.8166666666666</v>
      </c>
      <c r="G360" s="260">
        <v>2540.3833333333332</v>
      </c>
      <c r="H360" s="260">
        <v>2671.8833333333332</v>
      </c>
      <c r="I360" s="260">
        <v>2698.3166666666666</v>
      </c>
      <c r="J360" s="260">
        <v>2737.6333333333332</v>
      </c>
      <c r="K360" s="259">
        <v>2659</v>
      </c>
      <c r="L360" s="259">
        <v>2593.25</v>
      </c>
      <c r="M360" s="259">
        <v>2.0343100000000001</v>
      </c>
      <c r="N360" s="1"/>
      <c r="O360" s="1"/>
    </row>
    <row r="361" spans="1:15" ht="12.75" customHeight="1">
      <c r="A361" s="30">
        <v>351</v>
      </c>
      <c r="B361" s="269" t="s">
        <v>172</v>
      </c>
      <c r="C361" s="259">
        <v>822.85</v>
      </c>
      <c r="D361" s="260">
        <v>826.6</v>
      </c>
      <c r="E361" s="260">
        <v>813.25</v>
      </c>
      <c r="F361" s="260">
        <v>803.65</v>
      </c>
      <c r="G361" s="260">
        <v>790.3</v>
      </c>
      <c r="H361" s="260">
        <v>836.2</v>
      </c>
      <c r="I361" s="260">
        <v>849.55000000000018</v>
      </c>
      <c r="J361" s="260">
        <v>859.15000000000009</v>
      </c>
      <c r="K361" s="259">
        <v>839.95</v>
      </c>
      <c r="L361" s="259">
        <v>817</v>
      </c>
      <c r="M361" s="259">
        <v>10.760350000000001</v>
      </c>
      <c r="N361" s="1"/>
      <c r="O361" s="1"/>
    </row>
    <row r="362" spans="1:15" ht="12.75" customHeight="1">
      <c r="A362" s="30">
        <v>352</v>
      </c>
      <c r="B362" s="269" t="s">
        <v>450</v>
      </c>
      <c r="C362" s="259">
        <v>996.55</v>
      </c>
      <c r="D362" s="260">
        <v>1005.85</v>
      </c>
      <c r="E362" s="260">
        <v>981.7</v>
      </c>
      <c r="F362" s="260">
        <v>966.85</v>
      </c>
      <c r="G362" s="260">
        <v>942.7</v>
      </c>
      <c r="H362" s="260">
        <v>1020.7</v>
      </c>
      <c r="I362" s="260">
        <v>1044.8499999999999</v>
      </c>
      <c r="J362" s="260">
        <v>1059.7</v>
      </c>
      <c r="K362" s="259">
        <v>1030</v>
      </c>
      <c r="L362" s="259">
        <v>991</v>
      </c>
      <c r="M362" s="259">
        <v>1.0132300000000001</v>
      </c>
      <c r="N362" s="1"/>
      <c r="O362" s="1"/>
    </row>
    <row r="363" spans="1:15" ht="12.75" customHeight="1">
      <c r="A363" s="30">
        <v>353</v>
      </c>
      <c r="B363" s="269" t="s">
        <v>270</v>
      </c>
      <c r="C363" s="259">
        <v>2614.35</v>
      </c>
      <c r="D363" s="260">
        <v>2606.7999999999997</v>
      </c>
      <c r="E363" s="260">
        <v>2584.6499999999996</v>
      </c>
      <c r="F363" s="260">
        <v>2554.9499999999998</v>
      </c>
      <c r="G363" s="260">
        <v>2532.7999999999997</v>
      </c>
      <c r="H363" s="260">
        <v>2636.4999999999995</v>
      </c>
      <c r="I363" s="260">
        <v>2658.65</v>
      </c>
      <c r="J363" s="260">
        <v>2688.3499999999995</v>
      </c>
      <c r="K363" s="259">
        <v>2628.95</v>
      </c>
      <c r="L363" s="259">
        <v>2577.1</v>
      </c>
      <c r="M363" s="259">
        <v>1.55471</v>
      </c>
      <c r="N363" s="1"/>
      <c r="O363" s="1"/>
    </row>
    <row r="364" spans="1:15" ht="12.75" customHeight="1">
      <c r="A364" s="30">
        <v>354</v>
      </c>
      <c r="B364" s="269" t="s">
        <v>451</v>
      </c>
      <c r="C364" s="259">
        <v>1860.1</v>
      </c>
      <c r="D364" s="260">
        <v>1868.3833333333332</v>
      </c>
      <c r="E364" s="260">
        <v>1846.7666666666664</v>
      </c>
      <c r="F364" s="260">
        <v>1833.4333333333332</v>
      </c>
      <c r="G364" s="260">
        <v>1811.8166666666664</v>
      </c>
      <c r="H364" s="260">
        <v>1881.7166666666665</v>
      </c>
      <c r="I364" s="260">
        <v>1903.3333333333333</v>
      </c>
      <c r="J364" s="260">
        <v>1916.6666666666665</v>
      </c>
      <c r="K364" s="259">
        <v>1890</v>
      </c>
      <c r="L364" s="259">
        <v>1855.05</v>
      </c>
      <c r="M364" s="259">
        <v>1.09768</v>
      </c>
      <c r="N364" s="1"/>
      <c r="O364" s="1"/>
    </row>
    <row r="365" spans="1:15" ht="12.75" customHeight="1">
      <c r="A365" s="30">
        <v>355</v>
      </c>
      <c r="B365" s="269" t="s">
        <v>805</v>
      </c>
      <c r="C365" s="259">
        <v>325.7</v>
      </c>
      <c r="D365" s="260">
        <v>325.86666666666662</v>
      </c>
      <c r="E365" s="260">
        <v>322.28333333333325</v>
      </c>
      <c r="F365" s="260">
        <v>318.86666666666662</v>
      </c>
      <c r="G365" s="260">
        <v>315.28333333333325</v>
      </c>
      <c r="H365" s="260">
        <v>329.28333333333325</v>
      </c>
      <c r="I365" s="260">
        <v>332.86666666666662</v>
      </c>
      <c r="J365" s="260">
        <v>336.28333333333325</v>
      </c>
      <c r="K365" s="259">
        <v>329.45</v>
      </c>
      <c r="L365" s="259">
        <v>322.45</v>
      </c>
      <c r="M365" s="259">
        <v>38.232010000000002</v>
      </c>
      <c r="N365" s="1"/>
      <c r="O365" s="1"/>
    </row>
    <row r="366" spans="1:15" ht="12.75" customHeight="1">
      <c r="A366" s="30">
        <v>356</v>
      </c>
      <c r="B366" s="269" t="s">
        <v>174</v>
      </c>
      <c r="C366" s="259">
        <v>104.25</v>
      </c>
      <c r="D366" s="260">
        <v>104.10000000000001</v>
      </c>
      <c r="E366" s="260">
        <v>103.45000000000002</v>
      </c>
      <c r="F366" s="260">
        <v>102.65</v>
      </c>
      <c r="G366" s="260">
        <v>102.00000000000001</v>
      </c>
      <c r="H366" s="260">
        <v>104.90000000000002</v>
      </c>
      <c r="I366" s="260">
        <v>105.55000000000003</v>
      </c>
      <c r="J366" s="260">
        <v>106.35000000000002</v>
      </c>
      <c r="K366" s="259">
        <v>104.75</v>
      </c>
      <c r="L366" s="259">
        <v>103.3</v>
      </c>
      <c r="M366" s="259">
        <v>36.252769999999998</v>
      </c>
      <c r="N366" s="1"/>
      <c r="O366" s="1"/>
    </row>
    <row r="367" spans="1:15" ht="12.75" customHeight="1">
      <c r="A367" s="30">
        <v>357</v>
      </c>
      <c r="B367" s="269" t="s">
        <v>179</v>
      </c>
      <c r="C367" s="259">
        <v>208.95</v>
      </c>
      <c r="D367" s="260">
        <v>209.48333333333335</v>
      </c>
      <c r="E367" s="260">
        <v>207.01666666666671</v>
      </c>
      <c r="F367" s="260">
        <v>205.08333333333337</v>
      </c>
      <c r="G367" s="260">
        <v>202.61666666666673</v>
      </c>
      <c r="H367" s="260">
        <v>211.41666666666669</v>
      </c>
      <c r="I367" s="260">
        <v>213.88333333333333</v>
      </c>
      <c r="J367" s="260">
        <v>215.81666666666666</v>
      </c>
      <c r="K367" s="259">
        <v>211.95</v>
      </c>
      <c r="L367" s="259">
        <v>207.55</v>
      </c>
      <c r="M367" s="259">
        <v>126.2567</v>
      </c>
      <c r="N367" s="1"/>
      <c r="O367" s="1"/>
    </row>
    <row r="368" spans="1:15" ht="12.75" customHeight="1">
      <c r="A368" s="30">
        <v>358</v>
      </c>
      <c r="B368" s="269" t="s">
        <v>806</v>
      </c>
      <c r="C368" s="259">
        <v>454.1</v>
      </c>
      <c r="D368" s="260">
        <v>454.16666666666669</v>
      </c>
      <c r="E368" s="260">
        <v>446.93333333333339</v>
      </c>
      <c r="F368" s="260">
        <v>439.76666666666671</v>
      </c>
      <c r="G368" s="260">
        <v>432.53333333333342</v>
      </c>
      <c r="H368" s="260">
        <v>461.33333333333337</v>
      </c>
      <c r="I368" s="260">
        <v>468.56666666666661</v>
      </c>
      <c r="J368" s="260">
        <v>475.73333333333335</v>
      </c>
      <c r="K368" s="259">
        <v>461.4</v>
      </c>
      <c r="L368" s="259">
        <v>447</v>
      </c>
      <c r="M368" s="259">
        <v>32.609050000000003</v>
      </c>
      <c r="N368" s="1"/>
      <c r="O368" s="1"/>
    </row>
    <row r="369" spans="1:15" ht="12.75" customHeight="1">
      <c r="A369" s="30">
        <v>359</v>
      </c>
      <c r="B369" s="269" t="s">
        <v>271</v>
      </c>
      <c r="C369" s="259">
        <v>454.5</v>
      </c>
      <c r="D369" s="260">
        <v>456.26666666666665</v>
      </c>
      <c r="E369" s="260">
        <v>447.5333333333333</v>
      </c>
      <c r="F369" s="260">
        <v>440.56666666666666</v>
      </c>
      <c r="G369" s="260">
        <v>431.83333333333331</v>
      </c>
      <c r="H369" s="260">
        <v>463.23333333333329</v>
      </c>
      <c r="I369" s="260">
        <v>471.96666666666664</v>
      </c>
      <c r="J369" s="260">
        <v>478.93333333333328</v>
      </c>
      <c r="K369" s="259">
        <v>465</v>
      </c>
      <c r="L369" s="259">
        <v>449.3</v>
      </c>
      <c r="M369" s="259">
        <v>9.7266300000000001</v>
      </c>
      <c r="N369" s="1"/>
      <c r="O369" s="1"/>
    </row>
    <row r="370" spans="1:15" ht="12.75" customHeight="1">
      <c r="A370" s="30">
        <v>360</v>
      </c>
      <c r="B370" s="269" t="s">
        <v>452</v>
      </c>
      <c r="C370" s="259">
        <v>579.75</v>
      </c>
      <c r="D370" s="260">
        <v>578.91666666666663</v>
      </c>
      <c r="E370" s="260">
        <v>575.83333333333326</v>
      </c>
      <c r="F370" s="260">
        <v>571.91666666666663</v>
      </c>
      <c r="G370" s="260">
        <v>568.83333333333326</v>
      </c>
      <c r="H370" s="260">
        <v>582.83333333333326</v>
      </c>
      <c r="I370" s="260">
        <v>585.91666666666652</v>
      </c>
      <c r="J370" s="260">
        <v>589.83333333333326</v>
      </c>
      <c r="K370" s="259">
        <v>582</v>
      </c>
      <c r="L370" s="259">
        <v>575</v>
      </c>
      <c r="M370" s="259">
        <v>0.52605999999999997</v>
      </c>
      <c r="N370" s="1"/>
      <c r="O370" s="1"/>
    </row>
    <row r="371" spans="1:15" ht="12.75" customHeight="1">
      <c r="A371" s="30">
        <v>361</v>
      </c>
      <c r="B371" s="269" t="s">
        <v>453</v>
      </c>
      <c r="C371" s="259">
        <v>126.9</v>
      </c>
      <c r="D371" s="260">
        <v>127.3</v>
      </c>
      <c r="E371" s="260">
        <v>125.6</v>
      </c>
      <c r="F371" s="260">
        <v>124.3</v>
      </c>
      <c r="G371" s="260">
        <v>122.6</v>
      </c>
      <c r="H371" s="260">
        <v>128.6</v>
      </c>
      <c r="I371" s="260">
        <v>130.30000000000001</v>
      </c>
      <c r="J371" s="260">
        <v>131.6</v>
      </c>
      <c r="K371" s="259">
        <v>129</v>
      </c>
      <c r="L371" s="259">
        <v>126</v>
      </c>
      <c r="M371" s="259">
        <v>1.4683900000000001</v>
      </c>
      <c r="N371" s="1"/>
      <c r="O371" s="1"/>
    </row>
    <row r="372" spans="1:15" ht="12.75" customHeight="1">
      <c r="A372" s="30">
        <v>362</v>
      </c>
      <c r="B372" s="269" t="s">
        <v>850</v>
      </c>
      <c r="C372" s="259">
        <v>1492.8</v>
      </c>
      <c r="D372" s="260">
        <v>1471.3500000000001</v>
      </c>
      <c r="E372" s="260">
        <v>1422.7000000000003</v>
      </c>
      <c r="F372" s="260">
        <v>1352.6000000000001</v>
      </c>
      <c r="G372" s="260">
        <v>1303.9500000000003</v>
      </c>
      <c r="H372" s="260">
        <v>1541.4500000000003</v>
      </c>
      <c r="I372" s="260">
        <v>1590.1000000000004</v>
      </c>
      <c r="J372" s="260">
        <v>1660.2000000000003</v>
      </c>
      <c r="K372" s="259">
        <v>1520</v>
      </c>
      <c r="L372" s="259">
        <v>1401.25</v>
      </c>
      <c r="M372" s="259">
        <v>0.53956000000000004</v>
      </c>
      <c r="N372" s="1"/>
      <c r="O372" s="1"/>
    </row>
    <row r="373" spans="1:15" ht="12.75" customHeight="1">
      <c r="A373" s="30">
        <v>363</v>
      </c>
      <c r="B373" s="269" t="s">
        <v>454</v>
      </c>
      <c r="C373" s="259">
        <v>4225.2</v>
      </c>
      <c r="D373" s="260">
        <v>4220.6500000000005</v>
      </c>
      <c r="E373" s="260">
        <v>4181.3500000000013</v>
      </c>
      <c r="F373" s="260">
        <v>4137.5000000000009</v>
      </c>
      <c r="G373" s="260">
        <v>4098.2000000000016</v>
      </c>
      <c r="H373" s="260">
        <v>4264.5000000000009</v>
      </c>
      <c r="I373" s="260">
        <v>4303.8</v>
      </c>
      <c r="J373" s="260">
        <v>4347.6500000000005</v>
      </c>
      <c r="K373" s="259">
        <v>4259.95</v>
      </c>
      <c r="L373" s="259">
        <v>4176.8</v>
      </c>
      <c r="M373" s="259">
        <v>1.9369999999999998E-2</v>
      </c>
      <c r="N373" s="1"/>
      <c r="O373" s="1"/>
    </row>
    <row r="374" spans="1:15" ht="12.75" customHeight="1">
      <c r="A374" s="30">
        <v>364</v>
      </c>
      <c r="B374" s="269" t="s">
        <v>272</v>
      </c>
      <c r="C374" s="259">
        <v>13974.65</v>
      </c>
      <c r="D374" s="260">
        <v>13935.216666666667</v>
      </c>
      <c r="E374" s="260">
        <v>13840.433333333334</v>
      </c>
      <c r="F374" s="260">
        <v>13706.216666666667</v>
      </c>
      <c r="G374" s="260">
        <v>13611.433333333334</v>
      </c>
      <c r="H374" s="260">
        <v>14069.433333333334</v>
      </c>
      <c r="I374" s="260">
        <v>14164.216666666667</v>
      </c>
      <c r="J374" s="260">
        <v>14298.433333333334</v>
      </c>
      <c r="K374" s="259">
        <v>14030</v>
      </c>
      <c r="L374" s="259">
        <v>13801</v>
      </c>
      <c r="M374" s="259">
        <v>0.16289000000000001</v>
      </c>
      <c r="N374" s="1"/>
      <c r="O374" s="1"/>
    </row>
    <row r="375" spans="1:15" ht="12.75" customHeight="1">
      <c r="A375" s="30">
        <v>365</v>
      </c>
      <c r="B375" s="269" t="s">
        <v>178</v>
      </c>
      <c r="C375" s="259">
        <v>36.549999999999997</v>
      </c>
      <c r="D375" s="260">
        <v>36.550000000000004</v>
      </c>
      <c r="E375" s="260">
        <v>36.100000000000009</v>
      </c>
      <c r="F375" s="260">
        <v>35.650000000000006</v>
      </c>
      <c r="G375" s="260">
        <v>35.20000000000001</v>
      </c>
      <c r="H375" s="260">
        <v>37.000000000000007</v>
      </c>
      <c r="I375" s="260">
        <v>37.45000000000001</v>
      </c>
      <c r="J375" s="260">
        <v>37.900000000000006</v>
      </c>
      <c r="K375" s="259">
        <v>37</v>
      </c>
      <c r="L375" s="259">
        <v>36.1</v>
      </c>
      <c r="M375" s="259">
        <v>327.47438</v>
      </c>
      <c r="N375" s="1"/>
      <c r="O375" s="1"/>
    </row>
    <row r="376" spans="1:15" ht="12.75" customHeight="1">
      <c r="A376" s="30">
        <v>366</v>
      </c>
      <c r="B376" s="269" t="s">
        <v>455</v>
      </c>
      <c r="C376" s="259">
        <v>617.54999999999995</v>
      </c>
      <c r="D376" s="260">
        <v>617.76666666666665</v>
      </c>
      <c r="E376" s="260">
        <v>611.5333333333333</v>
      </c>
      <c r="F376" s="260">
        <v>605.51666666666665</v>
      </c>
      <c r="G376" s="260">
        <v>599.2833333333333</v>
      </c>
      <c r="H376" s="260">
        <v>623.7833333333333</v>
      </c>
      <c r="I376" s="260">
        <v>630.01666666666665</v>
      </c>
      <c r="J376" s="260">
        <v>636.0333333333333</v>
      </c>
      <c r="K376" s="259">
        <v>624</v>
      </c>
      <c r="L376" s="259">
        <v>611.75</v>
      </c>
      <c r="M376" s="259">
        <v>1.3959600000000001</v>
      </c>
      <c r="N376" s="1"/>
      <c r="O376" s="1"/>
    </row>
    <row r="377" spans="1:15" ht="12.75" customHeight="1">
      <c r="A377" s="30">
        <v>367</v>
      </c>
      <c r="B377" s="269" t="s">
        <v>183</v>
      </c>
      <c r="C377" s="259">
        <v>120.65</v>
      </c>
      <c r="D377" s="260">
        <v>120.46666666666665</v>
      </c>
      <c r="E377" s="260">
        <v>119.08333333333331</v>
      </c>
      <c r="F377" s="260">
        <v>117.51666666666667</v>
      </c>
      <c r="G377" s="260">
        <v>116.13333333333333</v>
      </c>
      <c r="H377" s="260">
        <v>122.0333333333333</v>
      </c>
      <c r="I377" s="260">
        <v>123.41666666666666</v>
      </c>
      <c r="J377" s="260">
        <v>124.98333333333329</v>
      </c>
      <c r="K377" s="259">
        <v>121.85</v>
      </c>
      <c r="L377" s="259">
        <v>118.9</v>
      </c>
      <c r="M377" s="259">
        <v>96.293700000000001</v>
      </c>
      <c r="N377" s="1"/>
      <c r="O377" s="1"/>
    </row>
    <row r="378" spans="1:15" ht="12.75" customHeight="1">
      <c r="A378" s="30">
        <v>368</v>
      </c>
      <c r="B378" s="269" t="s">
        <v>184</v>
      </c>
      <c r="C378" s="259">
        <v>93</v>
      </c>
      <c r="D378" s="260">
        <v>93.416666666666671</v>
      </c>
      <c r="E378" s="260">
        <v>92.38333333333334</v>
      </c>
      <c r="F378" s="260">
        <v>91.766666666666666</v>
      </c>
      <c r="G378" s="260">
        <v>90.733333333333334</v>
      </c>
      <c r="H378" s="260">
        <v>94.033333333333346</v>
      </c>
      <c r="I378" s="260">
        <v>95.066666666666677</v>
      </c>
      <c r="J378" s="260">
        <v>95.683333333333351</v>
      </c>
      <c r="K378" s="259">
        <v>94.45</v>
      </c>
      <c r="L378" s="259">
        <v>92.8</v>
      </c>
      <c r="M378" s="259">
        <v>72.57911</v>
      </c>
      <c r="N378" s="1"/>
      <c r="O378" s="1"/>
    </row>
    <row r="379" spans="1:15" ht="12.75" customHeight="1">
      <c r="A379" s="30">
        <v>369</v>
      </c>
      <c r="B379" s="269" t="s">
        <v>808</v>
      </c>
      <c r="C379" s="259">
        <v>661.3</v>
      </c>
      <c r="D379" s="260">
        <v>657.1</v>
      </c>
      <c r="E379" s="260">
        <v>650.20000000000005</v>
      </c>
      <c r="F379" s="260">
        <v>639.1</v>
      </c>
      <c r="G379" s="260">
        <v>632.20000000000005</v>
      </c>
      <c r="H379" s="260">
        <v>668.2</v>
      </c>
      <c r="I379" s="260">
        <v>675.09999999999991</v>
      </c>
      <c r="J379" s="260">
        <v>686.2</v>
      </c>
      <c r="K379" s="259">
        <v>664</v>
      </c>
      <c r="L379" s="259">
        <v>646</v>
      </c>
      <c r="M379" s="259">
        <v>1.1294900000000001</v>
      </c>
      <c r="N379" s="1"/>
      <c r="O379" s="1"/>
    </row>
    <row r="380" spans="1:15" ht="12.75" customHeight="1">
      <c r="A380" s="30">
        <v>370</v>
      </c>
      <c r="B380" s="269" t="s">
        <v>456</v>
      </c>
      <c r="C380" s="259">
        <v>374.2</v>
      </c>
      <c r="D380" s="260">
        <v>371.75</v>
      </c>
      <c r="E380" s="260">
        <v>363.65</v>
      </c>
      <c r="F380" s="260">
        <v>353.09999999999997</v>
      </c>
      <c r="G380" s="260">
        <v>344.99999999999994</v>
      </c>
      <c r="H380" s="260">
        <v>382.3</v>
      </c>
      <c r="I380" s="260">
        <v>390.40000000000003</v>
      </c>
      <c r="J380" s="260">
        <v>400.95000000000005</v>
      </c>
      <c r="K380" s="259">
        <v>379.85</v>
      </c>
      <c r="L380" s="259">
        <v>361.2</v>
      </c>
      <c r="M380" s="259">
        <v>29.052109999999999</v>
      </c>
      <c r="N380" s="1"/>
      <c r="O380" s="1"/>
    </row>
    <row r="381" spans="1:15" ht="12.75" customHeight="1">
      <c r="A381" s="30">
        <v>371</v>
      </c>
      <c r="B381" s="269" t="s">
        <v>457</v>
      </c>
      <c r="C381" s="259">
        <v>1055.6500000000001</v>
      </c>
      <c r="D381" s="260">
        <v>1059.6499999999999</v>
      </c>
      <c r="E381" s="260">
        <v>1046.0499999999997</v>
      </c>
      <c r="F381" s="260">
        <v>1036.4499999999998</v>
      </c>
      <c r="G381" s="260">
        <v>1022.8499999999997</v>
      </c>
      <c r="H381" s="260">
        <v>1069.2499999999998</v>
      </c>
      <c r="I381" s="260">
        <v>1082.8499999999997</v>
      </c>
      <c r="J381" s="260">
        <v>1092.4499999999998</v>
      </c>
      <c r="K381" s="259">
        <v>1073.25</v>
      </c>
      <c r="L381" s="259">
        <v>1050.05</v>
      </c>
      <c r="M381" s="259">
        <v>0.73494000000000004</v>
      </c>
      <c r="N381" s="1"/>
      <c r="O381" s="1"/>
    </row>
    <row r="382" spans="1:15" ht="12.75" customHeight="1">
      <c r="A382" s="30">
        <v>372</v>
      </c>
      <c r="B382" s="269" t="s">
        <v>458</v>
      </c>
      <c r="C382" s="259">
        <v>38.5</v>
      </c>
      <c r="D382" s="260">
        <v>37.766666666666666</v>
      </c>
      <c r="E382" s="260">
        <v>36.233333333333334</v>
      </c>
      <c r="F382" s="260">
        <v>33.966666666666669</v>
      </c>
      <c r="G382" s="260">
        <v>32.433333333333337</v>
      </c>
      <c r="H382" s="260">
        <v>40.033333333333331</v>
      </c>
      <c r="I382" s="260">
        <v>41.566666666666663</v>
      </c>
      <c r="J382" s="260">
        <v>43.833333333333329</v>
      </c>
      <c r="K382" s="259">
        <v>39.299999999999997</v>
      </c>
      <c r="L382" s="259">
        <v>35.5</v>
      </c>
      <c r="M382" s="259">
        <v>334.30971</v>
      </c>
      <c r="N382" s="1"/>
      <c r="O382" s="1"/>
    </row>
    <row r="383" spans="1:15" ht="12.75" customHeight="1">
      <c r="A383" s="30">
        <v>373</v>
      </c>
      <c r="B383" s="269" t="s">
        <v>807</v>
      </c>
      <c r="C383" s="259">
        <v>113.1</v>
      </c>
      <c r="D383" s="260">
        <v>113.73333333333333</v>
      </c>
      <c r="E383" s="260">
        <v>110.66666666666667</v>
      </c>
      <c r="F383" s="260">
        <v>108.23333333333333</v>
      </c>
      <c r="G383" s="260">
        <v>105.16666666666667</v>
      </c>
      <c r="H383" s="260">
        <v>116.16666666666667</v>
      </c>
      <c r="I383" s="260">
        <v>119.23333333333333</v>
      </c>
      <c r="J383" s="260">
        <v>121.66666666666667</v>
      </c>
      <c r="K383" s="259">
        <v>116.8</v>
      </c>
      <c r="L383" s="259">
        <v>111.3</v>
      </c>
      <c r="M383" s="259">
        <v>24.971550000000001</v>
      </c>
      <c r="N383" s="1"/>
      <c r="O383" s="1"/>
    </row>
    <row r="384" spans="1:15" ht="12.75" customHeight="1">
      <c r="A384" s="30">
        <v>374</v>
      </c>
      <c r="B384" s="269" t="s">
        <v>459</v>
      </c>
      <c r="C384" s="259">
        <v>172.5</v>
      </c>
      <c r="D384" s="260">
        <v>172.06666666666669</v>
      </c>
      <c r="E384" s="260">
        <v>168.03333333333339</v>
      </c>
      <c r="F384" s="260">
        <v>163.56666666666669</v>
      </c>
      <c r="G384" s="260">
        <v>159.53333333333339</v>
      </c>
      <c r="H384" s="260">
        <v>176.53333333333339</v>
      </c>
      <c r="I384" s="260">
        <v>180.56666666666669</v>
      </c>
      <c r="J384" s="260">
        <v>185.03333333333339</v>
      </c>
      <c r="K384" s="259">
        <v>176.1</v>
      </c>
      <c r="L384" s="259">
        <v>167.6</v>
      </c>
      <c r="M384" s="259">
        <v>18.48358</v>
      </c>
      <c r="N384" s="1"/>
      <c r="O384" s="1"/>
    </row>
    <row r="385" spans="1:15" ht="12.75" customHeight="1">
      <c r="A385" s="30">
        <v>375</v>
      </c>
      <c r="B385" s="269" t="s">
        <v>460</v>
      </c>
      <c r="C385" s="259">
        <v>601.95000000000005</v>
      </c>
      <c r="D385" s="260">
        <v>606.78333333333342</v>
      </c>
      <c r="E385" s="260">
        <v>592.11666666666679</v>
      </c>
      <c r="F385" s="260">
        <v>582.28333333333342</v>
      </c>
      <c r="G385" s="260">
        <v>567.61666666666679</v>
      </c>
      <c r="H385" s="260">
        <v>616.61666666666679</v>
      </c>
      <c r="I385" s="260">
        <v>631.28333333333353</v>
      </c>
      <c r="J385" s="260">
        <v>641.11666666666679</v>
      </c>
      <c r="K385" s="259">
        <v>621.45000000000005</v>
      </c>
      <c r="L385" s="259">
        <v>596.95000000000005</v>
      </c>
      <c r="M385" s="259">
        <v>1.24888</v>
      </c>
      <c r="N385" s="1"/>
      <c r="O385" s="1"/>
    </row>
    <row r="386" spans="1:15" ht="12.75" customHeight="1">
      <c r="A386" s="30">
        <v>376</v>
      </c>
      <c r="B386" s="269" t="s">
        <v>461</v>
      </c>
      <c r="C386" s="259">
        <v>214.2</v>
      </c>
      <c r="D386" s="260">
        <v>214.23333333333335</v>
      </c>
      <c r="E386" s="260">
        <v>212.66666666666669</v>
      </c>
      <c r="F386" s="260">
        <v>211.13333333333333</v>
      </c>
      <c r="G386" s="260">
        <v>209.56666666666666</v>
      </c>
      <c r="H386" s="260">
        <v>215.76666666666671</v>
      </c>
      <c r="I386" s="260">
        <v>217.33333333333337</v>
      </c>
      <c r="J386" s="260">
        <v>218.86666666666673</v>
      </c>
      <c r="K386" s="259">
        <v>215.8</v>
      </c>
      <c r="L386" s="259">
        <v>212.7</v>
      </c>
      <c r="M386" s="259">
        <v>0.92105000000000004</v>
      </c>
      <c r="N386" s="1"/>
      <c r="O386" s="1"/>
    </row>
    <row r="387" spans="1:15" ht="12.75" customHeight="1">
      <c r="A387" s="30">
        <v>377</v>
      </c>
      <c r="B387" s="269" t="s">
        <v>462</v>
      </c>
      <c r="C387" s="259">
        <v>97.65</v>
      </c>
      <c r="D387" s="260">
        <v>97.683333333333323</v>
      </c>
      <c r="E387" s="260">
        <v>97.066666666666649</v>
      </c>
      <c r="F387" s="260">
        <v>96.48333333333332</v>
      </c>
      <c r="G387" s="260">
        <v>95.866666666666646</v>
      </c>
      <c r="H387" s="260">
        <v>98.266666666666652</v>
      </c>
      <c r="I387" s="260">
        <v>98.883333333333326</v>
      </c>
      <c r="J387" s="260">
        <v>99.466666666666654</v>
      </c>
      <c r="K387" s="259">
        <v>98.3</v>
      </c>
      <c r="L387" s="259">
        <v>97.1</v>
      </c>
      <c r="M387" s="259">
        <v>13.44472</v>
      </c>
      <c r="N387" s="1"/>
      <c r="O387" s="1"/>
    </row>
    <row r="388" spans="1:15" ht="12.75" customHeight="1">
      <c r="A388" s="30">
        <v>378</v>
      </c>
      <c r="B388" s="269" t="s">
        <v>463</v>
      </c>
      <c r="C388" s="259">
        <v>1995.2</v>
      </c>
      <c r="D388" s="260">
        <v>1980.9166666666667</v>
      </c>
      <c r="E388" s="260">
        <v>1941.8333333333335</v>
      </c>
      <c r="F388" s="260">
        <v>1888.4666666666667</v>
      </c>
      <c r="G388" s="260">
        <v>1849.3833333333334</v>
      </c>
      <c r="H388" s="260">
        <v>2034.2833333333335</v>
      </c>
      <c r="I388" s="260">
        <v>2073.3666666666668</v>
      </c>
      <c r="J388" s="260">
        <v>2126.7333333333336</v>
      </c>
      <c r="K388" s="259">
        <v>2020</v>
      </c>
      <c r="L388" s="259">
        <v>1927.55</v>
      </c>
      <c r="M388" s="259">
        <v>0.24227000000000001</v>
      </c>
      <c r="N388" s="1"/>
      <c r="O388" s="1"/>
    </row>
    <row r="389" spans="1:15" ht="12.75" customHeight="1">
      <c r="A389" s="30">
        <v>379</v>
      </c>
      <c r="B389" s="269" t="s">
        <v>851</v>
      </c>
      <c r="C389" s="259">
        <v>52.25</v>
      </c>
      <c r="D389" s="260">
        <v>52.783333333333331</v>
      </c>
      <c r="E389" s="260">
        <v>51.36666666666666</v>
      </c>
      <c r="F389" s="260">
        <v>50.483333333333327</v>
      </c>
      <c r="G389" s="260">
        <v>49.066666666666656</v>
      </c>
      <c r="H389" s="260">
        <v>53.666666666666664</v>
      </c>
      <c r="I389" s="260">
        <v>55.083333333333336</v>
      </c>
      <c r="J389" s="260">
        <v>55.966666666666669</v>
      </c>
      <c r="K389" s="259">
        <v>54.2</v>
      </c>
      <c r="L389" s="259">
        <v>51.9</v>
      </c>
      <c r="M389" s="259">
        <v>37.206189999999999</v>
      </c>
      <c r="N389" s="1"/>
      <c r="O389" s="1"/>
    </row>
    <row r="390" spans="1:15" ht="12.75" customHeight="1">
      <c r="A390" s="30">
        <v>380</v>
      </c>
      <c r="B390" s="269" t="s">
        <v>464</v>
      </c>
      <c r="C390" s="259">
        <v>140.94999999999999</v>
      </c>
      <c r="D390" s="260">
        <v>141.56666666666666</v>
      </c>
      <c r="E390" s="260">
        <v>139.63333333333333</v>
      </c>
      <c r="F390" s="260">
        <v>138.31666666666666</v>
      </c>
      <c r="G390" s="260">
        <v>136.38333333333333</v>
      </c>
      <c r="H390" s="260">
        <v>142.88333333333333</v>
      </c>
      <c r="I390" s="260">
        <v>144.81666666666666</v>
      </c>
      <c r="J390" s="260">
        <v>146.13333333333333</v>
      </c>
      <c r="K390" s="259">
        <v>143.5</v>
      </c>
      <c r="L390" s="259">
        <v>140.25</v>
      </c>
      <c r="M390" s="259">
        <v>18.308700000000002</v>
      </c>
      <c r="N390" s="1"/>
      <c r="O390" s="1"/>
    </row>
    <row r="391" spans="1:15" ht="12.75" customHeight="1">
      <c r="A391" s="30">
        <v>381</v>
      </c>
      <c r="B391" s="269" t="s">
        <v>465</v>
      </c>
      <c r="C391" s="259">
        <v>998</v>
      </c>
      <c r="D391" s="260">
        <v>1000.8666666666667</v>
      </c>
      <c r="E391" s="260">
        <v>991.13333333333333</v>
      </c>
      <c r="F391" s="260">
        <v>984.26666666666665</v>
      </c>
      <c r="G391" s="260">
        <v>974.5333333333333</v>
      </c>
      <c r="H391" s="260">
        <v>1007.7333333333333</v>
      </c>
      <c r="I391" s="260">
        <v>1017.4666666666667</v>
      </c>
      <c r="J391" s="260">
        <v>1024.3333333333335</v>
      </c>
      <c r="K391" s="259">
        <v>1010.6</v>
      </c>
      <c r="L391" s="259">
        <v>994</v>
      </c>
      <c r="M391" s="259">
        <v>1.3157799999999999</v>
      </c>
      <c r="N391" s="1"/>
      <c r="O391" s="1"/>
    </row>
    <row r="392" spans="1:15" ht="12.75" customHeight="1">
      <c r="A392" s="30">
        <v>382</v>
      </c>
      <c r="B392" s="269" t="s">
        <v>185</v>
      </c>
      <c r="C392" s="259">
        <v>2405.8000000000002</v>
      </c>
      <c r="D392" s="260">
        <v>2403.7999999999997</v>
      </c>
      <c r="E392" s="260">
        <v>2389.9999999999995</v>
      </c>
      <c r="F392" s="260">
        <v>2374.1999999999998</v>
      </c>
      <c r="G392" s="260">
        <v>2360.3999999999996</v>
      </c>
      <c r="H392" s="260">
        <v>2419.5999999999995</v>
      </c>
      <c r="I392" s="260">
        <v>2433.3999999999996</v>
      </c>
      <c r="J392" s="260">
        <v>2449.1999999999994</v>
      </c>
      <c r="K392" s="259">
        <v>2417.6</v>
      </c>
      <c r="L392" s="259">
        <v>2388</v>
      </c>
      <c r="M392" s="259">
        <v>29.210760000000001</v>
      </c>
      <c r="N392" s="1"/>
      <c r="O392" s="1"/>
    </row>
    <row r="393" spans="1:15" ht="12.75" customHeight="1">
      <c r="A393" s="30">
        <v>383</v>
      </c>
      <c r="B393" s="269" t="s">
        <v>821</v>
      </c>
      <c r="C393" s="259">
        <v>126.4</v>
      </c>
      <c r="D393" s="260">
        <v>127.14999999999999</v>
      </c>
      <c r="E393" s="260">
        <v>125.35</v>
      </c>
      <c r="F393" s="260">
        <v>124.3</v>
      </c>
      <c r="G393" s="260">
        <v>122.5</v>
      </c>
      <c r="H393" s="260">
        <v>128.19999999999999</v>
      </c>
      <c r="I393" s="260">
        <v>129.99999999999997</v>
      </c>
      <c r="J393" s="260">
        <v>131.04999999999998</v>
      </c>
      <c r="K393" s="259">
        <v>128.94999999999999</v>
      </c>
      <c r="L393" s="259">
        <v>126.1</v>
      </c>
      <c r="M393" s="259">
        <v>2.5099300000000002</v>
      </c>
      <c r="N393" s="1"/>
      <c r="O393" s="1"/>
    </row>
    <row r="394" spans="1:15" ht="12.75" customHeight="1">
      <c r="A394" s="30">
        <v>384</v>
      </c>
      <c r="B394" s="269" t="s">
        <v>466</v>
      </c>
      <c r="C394" s="259">
        <v>918.8</v>
      </c>
      <c r="D394" s="260">
        <v>921.1</v>
      </c>
      <c r="E394" s="260">
        <v>908.75</v>
      </c>
      <c r="F394" s="260">
        <v>898.69999999999993</v>
      </c>
      <c r="G394" s="260">
        <v>886.34999999999991</v>
      </c>
      <c r="H394" s="260">
        <v>931.15000000000009</v>
      </c>
      <c r="I394" s="260">
        <v>943.50000000000023</v>
      </c>
      <c r="J394" s="260">
        <v>953.55000000000018</v>
      </c>
      <c r="K394" s="259">
        <v>933.45</v>
      </c>
      <c r="L394" s="259">
        <v>911.05</v>
      </c>
      <c r="M394" s="259">
        <v>0.14860999999999999</v>
      </c>
      <c r="N394" s="1"/>
      <c r="O394" s="1"/>
    </row>
    <row r="395" spans="1:15" ht="12.75" customHeight="1">
      <c r="A395" s="30">
        <v>385</v>
      </c>
      <c r="B395" s="269" t="s">
        <v>467</v>
      </c>
      <c r="C395" s="259">
        <v>1366.8</v>
      </c>
      <c r="D395" s="260">
        <v>1366.0833333333333</v>
      </c>
      <c r="E395" s="260">
        <v>1356.7166666666665</v>
      </c>
      <c r="F395" s="260">
        <v>1346.6333333333332</v>
      </c>
      <c r="G395" s="260">
        <v>1337.2666666666664</v>
      </c>
      <c r="H395" s="260">
        <v>1376.1666666666665</v>
      </c>
      <c r="I395" s="260">
        <v>1385.5333333333333</v>
      </c>
      <c r="J395" s="260">
        <v>1395.6166666666666</v>
      </c>
      <c r="K395" s="259">
        <v>1375.45</v>
      </c>
      <c r="L395" s="259">
        <v>1356</v>
      </c>
      <c r="M395" s="259">
        <v>0.78212000000000004</v>
      </c>
      <c r="N395" s="1"/>
      <c r="O395" s="1"/>
    </row>
    <row r="396" spans="1:15" ht="12.75" customHeight="1">
      <c r="A396" s="30">
        <v>386</v>
      </c>
      <c r="B396" s="269" t="s">
        <v>273</v>
      </c>
      <c r="C396" s="259">
        <v>882.95</v>
      </c>
      <c r="D396" s="260">
        <v>880.48333333333323</v>
      </c>
      <c r="E396" s="260">
        <v>871.06666666666649</v>
      </c>
      <c r="F396" s="260">
        <v>859.18333333333328</v>
      </c>
      <c r="G396" s="260">
        <v>849.76666666666654</v>
      </c>
      <c r="H396" s="260">
        <v>892.36666666666645</v>
      </c>
      <c r="I396" s="260">
        <v>901.78333333333319</v>
      </c>
      <c r="J396" s="260">
        <v>913.6666666666664</v>
      </c>
      <c r="K396" s="259">
        <v>889.9</v>
      </c>
      <c r="L396" s="259">
        <v>868.6</v>
      </c>
      <c r="M396" s="259">
        <v>8.5080500000000008</v>
      </c>
      <c r="N396" s="1"/>
      <c r="O396" s="1"/>
    </row>
    <row r="397" spans="1:15" ht="12.75" customHeight="1">
      <c r="A397" s="30">
        <v>387</v>
      </c>
      <c r="B397" s="269" t="s">
        <v>187</v>
      </c>
      <c r="C397" s="259">
        <v>1239.3</v>
      </c>
      <c r="D397" s="260">
        <v>1233.7666666666667</v>
      </c>
      <c r="E397" s="260">
        <v>1223.5833333333333</v>
      </c>
      <c r="F397" s="260">
        <v>1207.8666666666666</v>
      </c>
      <c r="G397" s="260">
        <v>1197.6833333333332</v>
      </c>
      <c r="H397" s="260">
        <v>1249.4833333333333</v>
      </c>
      <c r="I397" s="260">
        <v>1259.6666666666667</v>
      </c>
      <c r="J397" s="260">
        <v>1275.3833333333334</v>
      </c>
      <c r="K397" s="259">
        <v>1243.95</v>
      </c>
      <c r="L397" s="259">
        <v>1218.05</v>
      </c>
      <c r="M397" s="259">
        <v>5.3984199999999998</v>
      </c>
      <c r="N397" s="1"/>
      <c r="O397" s="1"/>
    </row>
    <row r="398" spans="1:15" ht="12.75" customHeight="1">
      <c r="A398" s="30">
        <v>388</v>
      </c>
      <c r="B398" s="269" t="s">
        <v>468</v>
      </c>
      <c r="C398" s="259">
        <v>422.65</v>
      </c>
      <c r="D398" s="260">
        <v>424.2166666666667</v>
      </c>
      <c r="E398" s="260">
        <v>418.43333333333339</v>
      </c>
      <c r="F398" s="260">
        <v>414.2166666666667</v>
      </c>
      <c r="G398" s="260">
        <v>408.43333333333339</v>
      </c>
      <c r="H398" s="260">
        <v>428.43333333333339</v>
      </c>
      <c r="I398" s="260">
        <v>434.2166666666667</v>
      </c>
      <c r="J398" s="260">
        <v>438.43333333333339</v>
      </c>
      <c r="K398" s="259">
        <v>430</v>
      </c>
      <c r="L398" s="259">
        <v>420</v>
      </c>
      <c r="M398" s="259">
        <v>0.35815999999999998</v>
      </c>
      <c r="N398" s="1"/>
      <c r="O398" s="1"/>
    </row>
    <row r="399" spans="1:15" ht="12.75" customHeight="1">
      <c r="A399" s="30">
        <v>389</v>
      </c>
      <c r="B399" s="269" t="s">
        <v>469</v>
      </c>
      <c r="C399" s="259">
        <v>32.700000000000003</v>
      </c>
      <c r="D399" s="260">
        <v>32.783333333333331</v>
      </c>
      <c r="E399" s="260">
        <v>32.266666666666666</v>
      </c>
      <c r="F399" s="260">
        <v>31.833333333333336</v>
      </c>
      <c r="G399" s="260">
        <v>31.31666666666667</v>
      </c>
      <c r="H399" s="260">
        <v>33.216666666666661</v>
      </c>
      <c r="I399" s="260">
        <v>33.733333333333327</v>
      </c>
      <c r="J399" s="260">
        <v>34.166666666666657</v>
      </c>
      <c r="K399" s="259">
        <v>33.299999999999997</v>
      </c>
      <c r="L399" s="259">
        <v>32.35</v>
      </c>
      <c r="M399" s="259">
        <v>28.243079999999999</v>
      </c>
      <c r="N399" s="1"/>
      <c r="O399" s="1"/>
    </row>
    <row r="400" spans="1:15" ht="12.75" customHeight="1">
      <c r="A400" s="30">
        <v>390</v>
      </c>
      <c r="B400" s="269" t="s">
        <v>470</v>
      </c>
      <c r="C400" s="259">
        <v>4636</v>
      </c>
      <c r="D400" s="260">
        <v>4653.3166666666666</v>
      </c>
      <c r="E400" s="260">
        <v>4582.6333333333332</v>
      </c>
      <c r="F400" s="260">
        <v>4529.2666666666664</v>
      </c>
      <c r="G400" s="260">
        <v>4458.583333333333</v>
      </c>
      <c r="H400" s="260">
        <v>4706.6833333333334</v>
      </c>
      <c r="I400" s="260">
        <v>4777.3666666666659</v>
      </c>
      <c r="J400" s="260">
        <v>4830.7333333333336</v>
      </c>
      <c r="K400" s="259">
        <v>4724</v>
      </c>
      <c r="L400" s="259">
        <v>4599.95</v>
      </c>
      <c r="M400" s="259">
        <v>0.22245999999999999</v>
      </c>
      <c r="N400" s="1"/>
      <c r="O400" s="1"/>
    </row>
    <row r="401" spans="1:15" ht="12.75" customHeight="1">
      <c r="A401" s="30">
        <v>391</v>
      </c>
      <c r="B401" s="269" t="s">
        <v>191</v>
      </c>
      <c r="C401" s="259">
        <v>2540.9</v>
      </c>
      <c r="D401" s="260">
        <v>2534.0333333333333</v>
      </c>
      <c r="E401" s="260">
        <v>2518.0666666666666</v>
      </c>
      <c r="F401" s="260">
        <v>2495.2333333333331</v>
      </c>
      <c r="G401" s="260">
        <v>2479.2666666666664</v>
      </c>
      <c r="H401" s="260">
        <v>2556.8666666666668</v>
      </c>
      <c r="I401" s="260">
        <v>2572.833333333333</v>
      </c>
      <c r="J401" s="260">
        <v>2595.666666666667</v>
      </c>
      <c r="K401" s="259">
        <v>2550</v>
      </c>
      <c r="L401" s="259">
        <v>2511.1999999999998</v>
      </c>
      <c r="M401" s="259">
        <v>3.0585200000000001</v>
      </c>
      <c r="N401" s="1"/>
      <c r="O401" s="1"/>
    </row>
    <row r="402" spans="1:15" ht="12.75" customHeight="1">
      <c r="A402" s="30">
        <v>392</v>
      </c>
      <c r="B402" s="269" t="s">
        <v>274</v>
      </c>
      <c r="C402" s="259">
        <v>5887.2</v>
      </c>
      <c r="D402" s="260">
        <v>5895.7333333333336</v>
      </c>
      <c r="E402" s="260">
        <v>5866.4666666666672</v>
      </c>
      <c r="F402" s="260">
        <v>5845.7333333333336</v>
      </c>
      <c r="G402" s="260">
        <v>5816.4666666666672</v>
      </c>
      <c r="H402" s="260">
        <v>5916.4666666666672</v>
      </c>
      <c r="I402" s="260">
        <v>5945.7333333333336</v>
      </c>
      <c r="J402" s="260">
        <v>5966.4666666666672</v>
      </c>
      <c r="K402" s="259">
        <v>5925</v>
      </c>
      <c r="L402" s="259">
        <v>5875</v>
      </c>
      <c r="M402" s="259">
        <v>0.28328999999999999</v>
      </c>
      <c r="N402" s="1"/>
      <c r="O402" s="1"/>
    </row>
    <row r="403" spans="1:15" ht="12.75" customHeight="1">
      <c r="A403" s="30">
        <v>393</v>
      </c>
      <c r="B403" s="269" t="s">
        <v>852</v>
      </c>
      <c r="C403" s="259">
        <v>1441.7</v>
      </c>
      <c r="D403" s="260">
        <v>1448.0333333333335</v>
      </c>
      <c r="E403" s="260">
        <v>1427.7166666666672</v>
      </c>
      <c r="F403" s="260">
        <v>1413.7333333333336</v>
      </c>
      <c r="G403" s="260">
        <v>1393.4166666666672</v>
      </c>
      <c r="H403" s="260">
        <v>1462.0166666666671</v>
      </c>
      <c r="I403" s="260">
        <v>1482.3333333333333</v>
      </c>
      <c r="J403" s="260">
        <v>1496.3166666666671</v>
      </c>
      <c r="K403" s="259">
        <v>1468.35</v>
      </c>
      <c r="L403" s="259">
        <v>1434.05</v>
      </c>
      <c r="M403" s="259">
        <v>0.73475000000000001</v>
      </c>
      <c r="N403" s="1"/>
      <c r="O403" s="1"/>
    </row>
    <row r="404" spans="1:15" ht="12.75" customHeight="1">
      <c r="A404" s="30">
        <v>394</v>
      </c>
      <c r="B404" s="269" t="s">
        <v>853</v>
      </c>
      <c r="C404" s="259">
        <v>377.05</v>
      </c>
      <c r="D404" s="260">
        <v>372</v>
      </c>
      <c r="E404" s="260">
        <v>365.05</v>
      </c>
      <c r="F404" s="260">
        <v>353.05</v>
      </c>
      <c r="G404" s="260">
        <v>346.1</v>
      </c>
      <c r="H404" s="260">
        <v>384</v>
      </c>
      <c r="I404" s="260">
        <v>390.95000000000005</v>
      </c>
      <c r="J404" s="260">
        <v>402.95</v>
      </c>
      <c r="K404" s="259">
        <v>378.95</v>
      </c>
      <c r="L404" s="259">
        <v>360</v>
      </c>
      <c r="M404" s="259">
        <v>1.3402799999999999</v>
      </c>
      <c r="N404" s="1"/>
      <c r="O404" s="1"/>
    </row>
    <row r="405" spans="1:15" ht="12.75" customHeight="1">
      <c r="A405" s="30">
        <v>395</v>
      </c>
      <c r="B405" s="269" t="s">
        <v>471</v>
      </c>
      <c r="C405" s="259">
        <v>3268.1</v>
      </c>
      <c r="D405" s="260">
        <v>3254.0666666666671</v>
      </c>
      <c r="E405" s="260">
        <v>3208.1333333333341</v>
      </c>
      <c r="F405" s="260">
        <v>3148.166666666667</v>
      </c>
      <c r="G405" s="260">
        <v>3102.233333333334</v>
      </c>
      <c r="H405" s="260">
        <v>3314.0333333333342</v>
      </c>
      <c r="I405" s="260">
        <v>3359.9666666666676</v>
      </c>
      <c r="J405" s="260">
        <v>3419.9333333333343</v>
      </c>
      <c r="K405" s="259">
        <v>3300</v>
      </c>
      <c r="L405" s="259">
        <v>3194.1</v>
      </c>
      <c r="M405" s="259">
        <v>0.91556999999999999</v>
      </c>
      <c r="N405" s="1"/>
      <c r="O405" s="1"/>
    </row>
    <row r="406" spans="1:15" ht="12.75" customHeight="1">
      <c r="A406" s="30">
        <v>396</v>
      </c>
      <c r="B406" s="269" t="s">
        <v>472</v>
      </c>
      <c r="C406" s="259">
        <v>108.15</v>
      </c>
      <c r="D406" s="260">
        <v>108.25</v>
      </c>
      <c r="E406" s="260">
        <v>107.05</v>
      </c>
      <c r="F406" s="260">
        <v>105.95</v>
      </c>
      <c r="G406" s="260">
        <v>104.75</v>
      </c>
      <c r="H406" s="260">
        <v>109.35</v>
      </c>
      <c r="I406" s="260">
        <v>110.54999999999998</v>
      </c>
      <c r="J406" s="260">
        <v>111.64999999999999</v>
      </c>
      <c r="K406" s="259">
        <v>109.45</v>
      </c>
      <c r="L406" s="259">
        <v>107.15</v>
      </c>
      <c r="M406" s="259">
        <v>3.7964199999999999</v>
      </c>
      <c r="N406" s="1"/>
      <c r="O406" s="1"/>
    </row>
    <row r="407" spans="1:15" ht="12.75" customHeight="1">
      <c r="A407" s="30">
        <v>397</v>
      </c>
      <c r="B407" s="269" t="s">
        <v>473</v>
      </c>
      <c r="C407" s="259">
        <v>2631.85</v>
      </c>
      <c r="D407" s="260">
        <v>2667.1333333333337</v>
      </c>
      <c r="E407" s="260">
        <v>2589.2666666666673</v>
      </c>
      <c r="F407" s="260">
        <v>2546.6833333333338</v>
      </c>
      <c r="G407" s="260">
        <v>2468.8166666666675</v>
      </c>
      <c r="H407" s="260">
        <v>2709.7166666666672</v>
      </c>
      <c r="I407" s="260">
        <v>2787.583333333333</v>
      </c>
      <c r="J407" s="260">
        <v>2830.166666666667</v>
      </c>
      <c r="K407" s="259">
        <v>2745</v>
      </c>
      <c r="L407" s="259">
        <v>2624.55</v>
      </c>
      <c r="M407" s="259">
        <v>0.21254000000000001</v>
      </c>
      <c r="N407" s="1"/>
      <c r="O407" s="1"/>
    </row>
    <row r="408" spans="1:15" ht="12.75" customHeight="1">
      <c r="A408" s="30">
        <v>398</v>
      </c>
      <c r="B408" s="269" t="s">
        <v>474</v>
      </c>
      <c r="C408" s="259">
        <v>362.25</v>
      </c>
      <c r="D408" s="260">
        <v>362.38333333333338</v>
      </c>
      <c r="E408" s="260">
        <v>359.96666666666675</v>
      </c>
      <c r="F408" s="260">
        <v>357.68333333333339</v>
      </c>
      <c r="G408" s="260">
        <v>355.26666666666677</v>
      </c>
      <c r="H408" s="260">
        <v>364.66666666666674</v>
      </c>
      <c r="I408" s="260">
        <v>367.08333333333337</v>
      </c>
      <c r="J408" s="260">
        <v>369.36666666666673</v>
      </c>
      <c r="K408" s="259">
        <v>364.8</v>
      </c>
      <c r="L408" s="259">
        <v>360.1</v>
      </c>
      <c r="M408" s="259">
        <v>0.73168999999999995</v>
      </c>
      <c r="N408" s="1"/>
      <c r="O408" s="1"/>
    </row>
    <row r="409" spans="1:15" ht="12.75" customHeight="1">
      <c r="A409" s="30">
        <v>399</v>
      </c>
      <c r="B409" s="269" t="s">
        <v>475</v>
      </c>
      <c r="C409" s="259">
        <v>116.45</v>
      </c>
      <c r="D409" s="260">
        <v>116.81666666666666</v>
      </c>
      <c r="E409" s="260">
        <v>114.63333333333333</v>
      </c>
      <c r="F409" s="260">
        <v>112.81666666666666</v>
      </c>
      <c r="G409" s="260">
        <v>110.63333333333333</v>
      </c>
      <c r="H409" s="260">
        <v>118.63333333333333</v>
      </c>
      <c r="I409" s="260">
        <v>120.81666666666666</v>
      </c>
      <c r="J409" s="260">
        <v>122.63333333333333</v>
      </c>
      <c r="K409" s="259">
        <v>119</v>
      </c>
      <c r="L409" s="259">
        <v>115</v>
      </c>
      <c r="M409" s="259">
        <v>14.135339999999999</v>
      </c>
      <c r="N409" s="1"/>
      <c r="O409" s="1"/>
    </row>
    <row r="410" spans="1:15" ht="12.75" customHeight="1">
      <c r="A410" s="30">
        <v>400</v>
      </c>
      <c r="B410" s="269" t="s">
        <v>189</v>
      </c>
      <c r="C410" s="259">
        <v>21142.65</v>
      </c>
      <c r="D410" s="260">
        <v>21122.633333333335</v>
      </c>
      <c r="E410" s="260">
        <v>21000.26666666667</v>
      </c>
      <c r="F410" s="260">
        <v>20857.883333333335</v>
      </c>
      <c r="G410" s="260">
        <v>20735.51666666667</v>
      </c>
      <c r="H410" s="260">
        <v>21265.01666666667</v>
      </c>
      <c r="I410" s="260">
        <v>21387.383333333331</v>
      </c>
      <c r="J410" s="260">
        <v>21529.76666666667</v>
      </c>
      <c r="K410" s="259">
        <v>21245</v>
      </c>
      <c r="L410" s="259">
        <v>20980.25</v>
      </c>
      <c r="M410" s="259">
        <v>0.39434000000000002</v>
      </c>
      <c r="N410" s="1"/>
      <c r="O410" s="1"/>
    </row>
    <row r="411" spans="1:15" ht="12.75" customHeight="1">
      <c r="A411" s="30">
        <v>401</v>
      </c>
      <c r="B411" s="269" t="s">
        <v>854</v>
      </c>
      <c r="C411" s="259">
        <v>65.349999999999994</v>
      </c>
      <c r="D411" s="260">
        <v>64.466666666666669</v>
      </c>
      <c r="E411" s="260">
        <v>62.983333333333334</v>
      </c>
      <c r="F411" s="260">
        <v>60.616666666666667</v>
      </c>
      <c r="G411" s="260">
        <v>59.133333333333333</v>
      </c>
      <c r="H411" s="260">
        <v>66.833333333333343</v>
      </c>
      <c r="I411" s="260">
        <v>68.316666666666691</v>
      </c>
      <c r="J411" s="260">
        <v>70.683333333333337</v>
      </c>
      <c r="K411" s="259">
        <v>65.95</v>
      </c>
      <c r="L411" s="259">
        <v>62.1</v>
      </c>
      <c r="M411" s="259">
        <v>536.91291999999999</v>
      </c>
      <c r="N411" s="1"/>
      <c r="O411" s="1"/>
    </row>
    <row r="412" spans="1:15" ht="12.75" customHeight="1">
      <c r="A412" s="30">
        <v>402</v>
      </c>
      <c r="B412" s="269" t="s">
        <v>476</v>
      </c>
      <c r="C412" s="259">
        <v>1719.6</v>
      </c>
      <c r="D412" s="260">
        <v>1712.6833333333332</v>
      </c>
      <c r="E412" s="260">
        <v>1688.5166666666664</v>
      </c>
      <c r="F412" s="260">
        <v>1657.4333333333332</v>
      </c>
      <c r="G412" s="260">
        <v>1633.2666666666664</v>
      </c>
      <c r="H412" s="260">
        <v>1743.7666666666664</v>
      </c>
      <c r="I412" s="260">
        <v>1767.9333333333329</v>
      </c>
      <c r="J412" s="260">
        <v>1799.0166666666664</v>
      </c>
      <c r="K412" s="259">
        <v>1736.85</v>
      </c>
      <c r="L412" s="259">
        <v>1681.6</v>
      </c>
      <c r="M412" s="259">
        <v>0.33206999999999998</v>
      </c>
      <c r="N412" s="1"/>
      <c r="O412" s="1"/>
    </row>
    <row r="413" spans="1:15" ht="12.75" customHeight="1">
      <c r="A413" s="30">
        <v>403</v>
      </c>
      <c r="B413" s="269" t="s">
        <v>192</v>
      </c>
      <c r="C413" s="259">
        <v>1177.75</v>
      </c>
      <c r="D413" s="260">
        <v>1178.1499999999999</v>
      </c>
      <c r="E413" s="260">
        <v>1163.5999999999997</v>
      </c>
      <c r="F413" s="260">
        <v>1149.4499999999998</v>
      </c>
      <c r="G413" s="260">
        <v>1134.8999999999996</v>
      </c>
      <c r="H413" s="260">
        <v>1192.2999999999997</v>
      </c>
      <c r="I413" s="260">
        <v>1206.8499999999999</v>
      </c>
      <c r="J413" s="260">
        <v>1220.9999999999998</v>
      </c>
      <c r="K413" s="259">
        <v>1192.7</v>
      </c>
      <c r="L413" s="259">
        <v>1164</v>
      </c>
      <c r="M413" s="259">
        <v>6.0527300000000004</v>
      </c>
      <c r="N413" s="1"/>
      <c r="O413" s="1"/>
    </row>
    <row r="414" spans="1:15" ht="12.75" customHeight="1">
      <c r="A414" s="30">
        <v>404</v>
      </c>
      <c r="B414" s="269" t="s">
        <v>855</v>
      </c>
      <c r="C414" s="259">
        <v>282.3</v>
      </c>
      <c r="D414" s="260">
        <v>284.08333333333331</v>
      </c>
      <c r="E414" s="260">
        <v>278.96666666666664</v>
      </c>
      <c r="F414" s="260">
        <v>275.63333333333333</v>
      </c>
      <c r="G414" s="260">
        <v>270.51666666666665</v>
      </c>
      <c r="H414" s="260">
        <v>287.41666666666663</v>
      </c>
      <c r="I414" s="260">
        <v>292.5333333333333</v>
      </c>
      <c r="J414" s="260">
        <v>295.86666666666662</v>
      </c>
      <c r="K414" s="259">
        <v>289.2</v>
      </c>
      <c r="L414" s="259">
        <v>280.75</v>
      </c>
      <c r="M414" s="259">
        <v>1.8002499999999999</v>
      </c>
      <c r="N414" s="1"/>
      <c r="O414" s="1"/>
    </row>
    <row r="415" spans="1:15" ht="12.75" customHeight="1">
      <c r="A415" s="30">
        <v>405</v>
      </c>
      <c r="B415" s="269" t="s">
        <v>190</v>
      </c>
      <c r="C415" s="259">
        <v>2774.85</v>
      </c>
      <c r="D415" s="260">
        <v>2777.5</v>
      </c>
      <c r="E415" s="260">
        <v>2750.5</v>
      </c>
      <c r="F415" s="260">
        <v>2726.15</v>
      </c>
      <c r="G415" s="260">
        <v>2699.15</v>
      </c>
      <c r="H415" s="260">
        <v>2801.85</v>
      </c>
      <c r="I415" s="260">
        <v>2828.85</v>
      </c>
      <c r="J415" s="260">
        <v>2853.2</v>
      </c>
      <c r="K415" s="259">
        <v>2804.5</v>
      </c>
      <c r="L415" s="259">
        <v>2753.15</v>
      </c>
      <c r="M415" s="259">
        <v>1.08443</v>
      </c>
      <c r="N415" s="1"/>
      <c r="O415" s="1"/>
    </row>
    <row r="416" spans="1:15" ht="12.75" customHeight="1">
      <c r="A416" s="30">
        <v>406</v>
      </c>
      <c r="B416" s="269" t="s">
        <v>477</v>
      </c>
      <c r="C416" s="259">
        <v>648.29999999999995</v>
      </c>
      <c r="D416" s="260">
        <v>650.15</v>
      </c>
      <c r="E416" s="260">
        <v>645.09999999999991</v>
      </c>
      <c r="F416" s="260">
        <v>641.9</v>
      </c>
      <c r="G416" s="260">
        <v>636.84999999999991</v>
      </c>
      <c r="H416" s="260">
        <v>653.34999999999991</v>
      </c>
      <c r="I416" s="260">
        <v>658.39999999999986</v>
      </c>
      <c r="J416" s="260">
        <v>661.59999999999991</v>
      </c>
      <c r="K416" s="259">
        <v>655.20000000000005</v>
      </c>
      <c r="L416" s="259">
        <v>646.95000000000005</v>
      </c>
      <c r="M416" s="259">
        <v>0.52602000000000004</v>
      </c>
      <c r="N416" s="1"/>
      <c r="O416" s="1"/>
    </row>
    <row r="417" spans="1:15" ht="12.75" customHeight="1">
      <c r="A417" s="30">
        <v>407</v>
      </c>
      <c r="B417" s="269" t="s">
        <v>478</v>
      </c>
      <c r="C417" s="259">
        <v>4011.7</v>
      </c>
      <c r="D417" s="260">
        <v>4057.4</v>
      </c>
      <c r="E417" s="260">
        <v>3944.3</v>
      </c>
      <c r="F417" s="260">
        <v>3876.9</v>
      </c>
      <c r="G417" s="260">
        <v>3763.8</v>
      </c>
      <c r="H417" s="260">
        <v>4124.8</v>
      </c>
      <c r="I417" s="260">
        <v>4237.8999999999996</v>
      </c>
      <c r="J417" s="260">
        <v>4305.3</v>
      </c>
      <c r="K417" s="259">
        <v>4170.5</v>
      </c>
      <c r="L417" s="259">
        <v>3990</v>
      </c>
      <c r="M417" s="259">
        <v>0.79407000000000005</v>
      </c>
      <c r="N417" s="1"/>
      <c r="O417" s="1"/>
    </row>
    <row r="418" spans="1:15" ht="12.75" customHeight="1">
      <c r="A418" s="30">
        <v>408</v>
      </c>
      <c r="B418" s="269" t="s">
        <v>479</v>
      </c>
      <c r="C418" s="259">
        <v>431.45</v>
      </c>
      <c r="D418" s="260">
        <v>432.48333333333335</v>
      </c>
      <c r="E418" s="260">
        <v>428.41666666666669</v>
      </c>
      <c r="F418" s="260">
        <v>425.38333333333333</v>
      </c>
      <c r="G418" s="260">
        <v>421.31666666666666</v>
      </c>
      <c r="H418" s="260">
        <v>435.51666666666671</v>
      </c>
      <c r="I418" s="260">
        <v>439.58333333333331</v>
      </c>
      <c r="J418" s="260">
        <v>442.61666666666673</v>
      </c>
      <c r="K418" s="259">
        <v>436.55</v>
      </c>
      <c r="L418" s="259">
        <v>429.45</v>
      </c>
      <c r="M418" s="259">
        <v>0.54988999999999999</v>
      </c>
      <c r="N418" s="1"/>
      <c r="O418" s="1"/>
    </row>
    <row r="419" spans="1:15" ht="12.75" customHeight="1">
      <c r="A419" s="30">
        <v>409</v>
      </c>
      <c r="B419" s="269" t="s">
        <v>822</v>
      </c>
      <c r="C419" s="259">
        <v>465.3</v>
      </c>
      <c r="D419" s="260">
        <v>466.2</v>
      </c>
      <c r="E419" s="260">
        <v>463.09999999999997</v>
      </c>
      <c r="F419" s="260">
        <v>460.9</v>
      </c>
      <c r="G419" s="260">
        <v>457.79999999999995</v>
      </c>
      <c r="H419" s="260">
        <v>468.4</v>
      </c>
      <c r="I419" s="260">
        <v>471.5</v>
      </c>
      <c r="J419" s="260">
        <v>473.7</v>
      </c>
      <c r="K419" s="259">
        <v>469.3</v>
      </c>
      <c r="L419" s="259">
        <v>464</v>
      </c>
      <c r="M419" s="259">
        <v>4.5805499999999997</v>
      </c>
      <c r="N419" s="1"/>
      <c r="O419" s="1"/>
    </row>
    <row r="420" spans="1:15" ht="12.75" customHeight="1">
      <c r="A420" s="30">
        <v>410</v>
      </c>
      <c r="B420" s="269" t="s">
        <v>480</v>
      </c>
      <c r="C420" s="259">
        <v>517.54999999999995</v>
      </c>
      <c r="D420" s="260">
        <v>516.44999999999993</v>
      </c>
      <c r="E420" s="260">
        <v>510.64999999999986</v>
      </c>
      <c r="F420" s="260">
        <v>503.74999999999994</v>
      </c>
      <c r="G420" s="260">
        <v>497.94999999999987</v>
      </c>
      <c r="H420" s="260">
        <v>523.34999999999991</v>
      </c>
      <c r="I420" s="260">
        <v>529.14999999999986</v>
      </c>
      <c r="J420" s="260">
        <v>536.04999999999984</v>
      </c>
      <c r="K420" s="259">
        <v>522.25</v>
      </c>
      <c r="L420" s="259">
        <v>509.55</v>
      </c>
      <c r="M420" s="259">
        <v>1.4751000000000001</v>
      </c>
      <c r="N420" s="1"/>
      <c r="O420" s="1"/>
    </row>
    <row r="421" spans="1:15" ht="12.75" customHeight="1">
      <c r="A421" s="30">
        <v>411</v>
      </c>
      <c r="B421" s="269" t="s">
        <v>481</v>
      </c>
      <c r="C421" s="259">
        <v>40.4</v>
      </c>
      <c r="D421" s="260">
        <v>40.533333333333339</v>
      </c>
      <c r="E421" s="260">
        <v>40.066666666666677</v>
      </c>
      <c r="F421" s="260">
        <v>39.733333333333341</v>
      </c>
      <c r="G421" s="260">
        <v>39.26666666666668</v>
      </c>
      <c r="H421" s="260">
        <v>40.866666666666674</v>
      </c>
      <c r="I421" s="260">
        <v>41.333333333333329</v>
      </c>
      <c r="J421" s="260">
        <v>41.666666666666671</v>
      </c>
      <c r="K421" s="259">
        <v>41</v>
      </c>
      <c r="L421" s="259">
        <v>40.200000000000003</v>
      </c>
      <c r="M421" s="259">
        <v>11.898569999999999</v>
      </c>
      <c r="N421" s="1"/>
      <c r="O421" s="1"/>
    </row>
    <row r="422" spans="1:15" ht="12.75" customHeight="1">
      <c r="A422" s="30">
        <v>412</v>
      </c>
      <c r="B422" s="269" t="s">
        <v>856</v>
      </c>
      <c r="C422" s="259">
        <v>732.6</v>
      </c>
      <c r="D422" s="260">
        <v>733.19999999999993</v>
      </c>
      <c r="E422" s="260">
        <v>724.39999999999986</v>
      </c>
      <c r="F422" s="260">
        <v>716.19999999999993</v>
      </c>
      <c r="G422" s="260">
        <v>707.39999999999986</v>
      </c>
      <c r="H422" s="260">
        <v>741.39999999999986</v>
      </c>
      <c r="I422" s="260">
        <v>750.19999999999982</v>
      </c>
      <c r="J422" s="260">
        <v>758.39999999999986</v>
      </c>
      <c r="K422" s="259">
        <v>742</v>
      </c>
      <c r="L422" s="259">
        <v>725</v>
      </c>
      <c r="M422" s="259">
        <v>5.8029599999999997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530.75</v>
      </c>
      <c r="D423" s="260">
        <v>528.95000000000005</v>
      </c>
      <c r="E423" s="260">
        <v>524.00000000000011</v>
      </c>
      <c r="F423" s="260">
        <v>517.25000000000011</v>
      </c>
      <c r="G423" s="260">
        <v>512.30000000000018</v>
      </c>
      <c r="H423" s="260">
        <v>535.70000000000005</v>
      </c>
      <c r="I423" s="260">
        <v>540.64999999999986</v>
      </c>
      <c r="J423" s="260">
        <v>547.4</v>
      </c>
      <c r="K423" s="259">
        <v>533.9</v>
      </c>
      <c r="L423" s="259">
        <v>522.20000000000005</v>
      </c>
      <c r="M423" s="259">
        <v>96.492919999999998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81.900000000000006</v>
      </c>
      <c r="D424" s="260">
        <v>81.350000000000009</v>
      </c>
      <c r="E424" s="260">
        <v>80.200000000000017</v>
      </c>
      <c r="F424" s="260">
        <v>78.500000000000014</v>
      </c>
      <c r="G424" s="260">
        <v>77.350000000000023</v>
      </c>
      <c r="H424" s="260">
        <v>83.050000000000011</v>
      </c>
      <c r="I424" s="260">
        <v>84.200000000000017</v>
      </c>
      <c r="J424" s="260">
        <v>85.9</v>
      </c>
      <c r="K424" s="259">
        <v>82.5</v>
      </c>
      <c r="L424" s="259">
        <v>79.650000000000006</v>
      </c>
      <c r="M424" s="259">
        <v>173.25325000000001</v>
      </c>
      <c r="N424" s="1"/>
      <c r="O424" s="1"/>
    </row>
    <row r="425" spans="1:15" ht="12.75" customHeight="1">
      <c r="A425" s="30">
        <v>415</v>
      </c>
      <c r="B425" s="269" t="s">
        <v>482</v>
      </c>
      <c r="C425" s="259">
        <v>305.7</v>
      </c>
      <c r="D425" s="260">
        <v>306.2166666666667</v>
      </c>
      <c r="E425" s="260">
        <v>303.43333333333339</v>
      </c>
      <c r="F425" s="260">
        <v>301.16666666666669</v>
      </c>
      <c r="G425" s="260">
        <v>298.38333333333338</v>
      </c>
      <c r="H425" s="260">
        <v>308.48333333333341</v>
      </c>
      <c r="I425" s="260">
        <v>311.26666666666671</v>
      </c>
      <c r="J425" s="260">
        <v>313.53333333333342</v>
      </c>
      <c r="K425" s="259">
        <v>309</v>
      </c>
      <c r="L425" s="259">
        <v>303.95</v>
      </c>
      <c r="M425" s="259">
        <v>1.68032</v>
      </c>
      <c r="N425" s="1"/>
      <c r="O425" s="1"/>
    </row>
    <row r="426" spans="1:15" ht="12.75" customHeight="1">
      <c r="A426" s="30">
        <v>416</v>
      </c>
      <c r="B426" s="269" t="s">
        <v>483</v>
      </c>
      <c r="C426" s="259">
        <v>178.85</v>
      </c>
      <c r="D426" s="260">
        <v>179.86666666666667</v>
      </c>
      <c r="E426" s="260">
        <v>176.48333333333335</v>
      </c>
      <c r="F426" s="260">
        <v>174.11666666666667</v>
      </c>
      <c r="G426" s="260">
        <v>170.73333333333335</v>
      </c>
      <c r="H426" s="260">
        <v>182.23333333333335</v>
      </c>
      <c r="I426" s="260">
        <v>185.61666666666667</v>
      </c>
      <c r="J426" s="260">
        <v>187.98333333333335</v>
      </c>
      <c r="K426" s="259">
        <v>183.25</v>
      </c>
      <c r="L426" s="259">
        <v>177.5</v>
      </c>
      <c r="M426" s="259">
        <v>11.094469999999999</v>
      </c>
      <c r="N426" s="1"/>
      <c r="O426" s="1"/>
    </row>
    <row r="427" spans="1:15" ht="12.75" customHeight="1">
      <c r="A427" s="30">
        <v>417</v>
      </c>
      <c r="B427" s="269" t="s">
        <v>484</v>
      </c>
      <c r="C427" s="259">
        <v>332.05</v>
      </c>
      <c r="D427" s="260">
        <v>333.05</v>
      </c>
      <c r="E427" s="260">
        <v>328</v>
      </c>
      <c r="F427" s="260">
        <v>323.95</v>
      </c>
      <c r="G427" s="260">
        <v>318.89999999999998</v>
      </c>
      <c r="H427" s="260">
        <v>337.1</v>
      </c>
      <c r="I427" s="260">
        <v>342.15000000000009</v>
      </c>
      <c r="J427" s="260">
        <v>346.20000000000005</v>
      </c>
      <c r="K427" s="259">
        <v>338.1</v>
      </c>
      <c r="L427" s="259">
        <v>329</v>
      </c>
      <c r="M427" s="259">
        <v>2.5554600000000001</v>
      </c>
      <c r="N427" s="1"/>
      <c r="O427" s="1"/>
    </row>
    <row r="428" spans="1:15" ht="12.75" customHeight="1">
      <c r="A428" s="30">
        <v>418</v>
      </c>
      <c r="B428" s="269" t="s">
        <v>485</v>
      </c>
      <c r="C428" s="259">
        <v>425.5</v>
      </c>
      <c r="D428" s="260">
        <v>429.7833333333333</v>
      </c>
      <c r="E428" s="260">
        <v>419.96666666666658</v>
      </c>
      <c r="F428" s="260">
        <v>414.43333333333328</v>
      </c>
      <c r="G428" s="260">
        <v>404.61666666666656</v>
      </c>
      <c r="H428" s="260">
        <v>435.31666666666661</v>
      </c>
      <c r="I428" s="260">
        <v>445.13333333333333</v>
      </c>
      <c r="J428" s="260">
        <v>450.66666666666663</v>
      </c>
      <c r="K428" s="259">
        <v>439.6</v>
      </c>
      <c r="L428" s="259">
        <v>424.25</v>
      </c>
      <c r="M428" s="259">
        <v>1.1276600000000001</v>
      </c>
      <c r="N428" s="1"/>
      <c r="O428" s="1"/>
    </row>
    <row r="429" spans="1:15" ht="12.75" customHeight="1">
      <c r="A429" s="30">
        <v>419</v>
      </c>
      <c r="B429" s="269" t="s">
        <v>486</v>
      </c>
      <c r="C429" s="259">
        <v>504.95</v>
      </c>
      <c r="D429" s="260">
        <v>506.9666666666667</v>
      </c>
      <c r="E429" s="260">
        <v>501.23333333333335</v>
      </c>
      <c r="F429" s="260">
        <v>497.51666666666665</v>
      </c>
      <c r="G429" s="260">
        <v>491.7833333333333</v>
      </c>
      <c r="H429" s="260">
        <v>510.68333333333339</v>
      </c>
      <c r="I429" s="260">
        <v>516.41666666666674</v>
      </c>
      <c r="J429" s="260">
        <v>520.13333333333344</v>
      </c>
      <c r="K429" s="259">
        <v>512.70000000000005</v>
      </c>
      <c r="L429" s="259">
        <v>503.25</v>
      </c>
      <c r="M429" s="259">
        <v>4.1272000000000002</v>
      </c>
      <c r="N429" s="1"/>
      <c r="O429" s="1"/>
    </row>
    <row r="430" spans="1:15" ht="12.75" customHeight="1">
      <c r="A430" s="30">
        <v>420</v>
      </c>
      <c r="B430" s="269" t="s">
        <v>487</v>
      </c>
      <c r="C430" s="259">
        <v>227.75</v>
      </c>
      <c r="D430" s="260">
        <v>225.28333333333333</v>
      </c>
      <c r="E430" s="260">
        <v>218.56666666666666</v>
      </c>
      <c r="F430" s="260">
        <v>209.38333333333333</v>
      </c>
      <c r="G430" s="260">
        <v>202.66666666666666</v>
      </c>
      <c r="H430" s="260">
        <v>234.46666666666667</v>
      </c>
      <c r="I430" s="260">
        <v>241.18333333333331</v>
      </c>
      <c r="J430" s="260">
        <v>250.36666666666667</v>
      </c>
      <c r="K430" s="259">
        <v>232</v>
      </c>
      <c r="L430" s="259">
        <v>216.1</v>
      </c>
      <c r="M430" s="259">
        <v>7.7205500000000002</v>
      </c>
      <c r="N430" s="1"/>
      <c r="O430" s="1"/>
    </row>
    <row r="431" spans="1:15" ht="12.75" customHeight="1">
      <c r="A431" s="30">
        <v>421</v>
      </c>
      <c r="B431" s="269" t="s">
        <v>193</v>
      </c>
      <c r="C431" s="259">
        <v>946.05</v>
      </c>
      <c r="D431" s="260">
        <v>945.18333333333339</v>
      </c>
      <c r="E431" s="260">
        <v>936.11666666666679</v>
      </c>
      <c r="F431" s="260">
        <v>926.18333333333339</v>
      </c>
      <c r="G431" s="260">
        <v>917.11666666666679</v>
      </c>
      <c r="H431" s="260">
        <v>955.11666666666679</v>
      </c>
      <c r="I431" s="260">
        <v>964.18333333333339</v>
      </c>
      <c r="J431" s="260">
        <v>974.11666666666679</v>
      </c>
      <c r="K431" s="259">
        <v>954.25</v>
      </c>
      <c r="L431" s="259">
        <v>935.25</v>
      </c>
      <c r="M431" s="259">
        <v>16.838270000000001</v>
      </c>
      <c r="N431" s="1"/>
      <c r="O431" s="1"/>
    </row>
    <row r="432" spans="1:15" ht="12.75" customHeight="1">
      <c r="A432" s="30">
        <v>422</v>
      </c>
      <c r="B432" s="269" t="s">
        <v>194</v>
      </c>
      <c r="C432" s="259">
        <v>534.65</v>
      </c>
      <c r="D432" s="260">
        <v>536.7833333333333</v>
      </c>
      <c r="E432" s="260">
        <v>527.86666666666656</v>
      </c>
      <c r="F432" s="260">
        <v>521.08333333333326</v>
      </c>
      <c r="G432" s="260">
        <v>512.16666666666652</v>
      </c>
      <c r="H432" s="260">
        <v>543.56666666666661</v>
      </c>
      <c r="I432" s="260">
        <v>552.48333333333335</v>
      </c>
      <c r="J432" s="260">
        <v>559.26666666666665</v>
      </c>
      <c r="K432" s="259">
        <v>545.70000000000005</v>
      </c>
      <c r="L432" s="259">
        <v>530</v>
      </c>
      <c r="M432" s="259">
        <v>12.81185</v>
      </c>
      <c r="N432" s="1"/>
      <c r="O432" s="1"/>
    </row>
    <row r="433" spans="1:15" ht="12.75" customHeight="1">
      <c r="A433" s="30">
        <v>423</v>
      </c>
      <c r="B433" s="269" t="s">
        <v>488</v>
      </c>
      <c r="C433" s="259">
        <v>2166.4</v>
      </c>
      <c r="D433" s="260">
        <v>2162.4499999999998</v>
      </c>
      <c r="E433" s="260">
        <v>2129.8999999999996</v>
      </c>
      <c r="F433" s="260">
        <v>2093.3999999999996</v>
      </c>
      <c r="G433" s="260">
        <v>2060.8499999999995</v>
      </c>
      <c r="H433" s="260">
        <v>2198.9499999999998</v>
      </c>
      <c r="I433" s="260">
        <v>2231.5</v>
      </c>
      <c r="J433" s="260">
        <v>2268</v>
      </c>
      <c r="K433" s="259">
        <v>2195</v>
      </c>
      <c r="L433" s="259">
        <v>2125.9499999999998</v>
      </c>
      <c r="M433" s="259">
        <v>0.61648999999999998</v>
      </c>
      <c r="N433" s="1"/>
      <c r="O433" s="1"/>
    </row>
    <row r="434" spans="1:15" ht="12.75" customHeight="1">
      <c r="A434" s="30">
        <v>424</v>
      </c>
      <c r="B434" s="269" t="s">
        <v>489</v>
      </c>
      <c r="C434" s="259">
        <v>929.55</v>
      </c>
      <c r="D434" s="260">
        <v>926.76666666666677</v>
      </c>
      <c r="E434" s="260">
        <v>918.53333333333353</v>
      </c>
      <c r="F434" s="260">
        <v>907.51666666666677</v>
      </c>
      <c r="G434" s="260">
        <v>899.28333333333353</v>
      </c>
      <c r="H434" s="260">
        <v>937.78333333333353</v>
      </c>
      <c r="I434" s="260">
        <v>946.01666666666688</v>
      </c>
      <c r="J434" s="260">
        <v>957.03333333333353</v>
      </c>
      <c r="K434" s="259">
        <v>935</v>
      </c>
      <c r="L434" s="259">
        <v>915.75</v>
      </c>
      <c r="M434" s="259">
        <v>0.57699</v>
      </c>
      <c r="N434" s="1"/>
      <c r="O434" s="1"/>
    </row>
    <row r="435" spans="1:15" ht="12.75" customHeight="1">
      <c r="A435" s="30">
        <v>425</v>
      </c>
      <c r="B435" s="269" t="s">
        <v>490</v>
      </c>
      <c r="C435" s="259">
        <v>407.45</v>
      </c>
      <c r="D435" s="260">
        <v>408.11666666666662</v>
      </c>
      <c r="E435" s="260">
        <v>404.33333333333326</v>
      </c>
      <c r="F435" s="260">
        <v>401.21666666666664</v>
      </c>
      <c r="G435" s="260">
        <v>397.43333333333328</v>
      </c>
      <c r="H435" s="260">
        <v>411.23333333333323</v>
      </c>
      <c r="I435" s="260">
        <v>415.01666666666665</v>
      </c>
      <c r="J435" s="260">
        <v>418.13333333333321</v>
      </c>
      <c r="K435" s="259">
        <v>411.9</v>
      </c>
      <c r="L435" s="259">
        <v>405</v>
      </c>
      <c r="M435" s="259">
        <v>1.43608</v>
      </c>
      <c r="N435" s="1"/>
      <c r="O435" s="1"/>
    </row>
    <row r="436" spans="1:15" ht="12.75" customHeight="1">
      <c r="A436" s="30">
        <v>426</v>
      </c>
      <c r="B436" s="269" t="s">
        <v>491</v>
      </c>
      <c r="C436" s="259">
        <v>330.35</v>
      </c>
      <c r="D436" s="260">
        <v>329.88333333333338</v>
      </c>
      <c r="E436" s="260">
        <v>327.46666666666675</v>
      </c>
      <c r="F436" s="260">
        <v>324.58333333333337</v>
      </c>
      <c r="G436" s="260">
        <v>322.16666666666674</v>
      </c>
      <c r="H436" s="260">
        <v>332.76666666666677</v>
      </c>
      <c r="I436" s="260">
        <v>335.18333333333339</v>
      </c>
      <c r="J436" s="260">
        <v>338.06666666666678</v>
      </c>
      <c r="K436" s="259">
        <v>332.3</v>
      </c>
      <c r="L436" s="259">
        <v>327</v>
      </c>
      <c r="M436" s="259">
        <v>0.77149000000000001</v>
      </c>
      <c r="N436" s="1"/>
      <c r="O436" s="1"/>
    </row>
    <row r="437" spans="1:15" ht="12.75" customHeight="1">
      <c r="A437" s="30">
        <v>427</v>
      </c>
      <c r="B437" s="269" t="s">
        <v>492</v>
      </c>
      <c r="C437" s="259">
        <v>1997.75</v>
      </c>
      <c r="D437" s="260">
        <v>1999.75</v>
      </c>
      <c r="E437" s="260">
        <v>1985</v>
      </c>
      <c r="F437" s="260">
        <v>1972.25</v>
      </c>
      <c r="G437" s="260">
        <v>1957.5</v>
      </c>
      <c r="H437" s="260">
        <v>2012.5</v>
      </c>
      <c r="I437" s="260">
        <v>2027.25</v>
      </c>
      <c r="J437" s="260">
        <v>2040</v>
      </c>
      <c r="K437" s="259">
        <v>2014.5</v>
      </c>
      <c r="L437" s="259">
        <v>1987</v>
      </c>
      <c r="M437" s="259">
        <v>0.43301000000000001</v>
      </c>
      <c r="N437" s="1"/>
      <c r="O437" s="1"/>
    </row>
    <row r="438" spans="1:15" ht="12.75" customHeight="1">
      <c r="A438" s="30">
        <v>428</v>
      </c>
      <c r="B438" s="269" t="s">
        <v>493</v>
      </c>
      <c r="C438" s="259">
        <v>419.65</v>
      </c>
      <c r="D438" s="260">
        <v>419.9666666666667</v>
      </c>
      <c r="E438" s="260">
        <v>413.93333333333339</v>
      </c>
      <c r="F438" s="260">
        <v>408.2166666666667</v>
      </c>
      <c r="G438" s="260">
        <v>402.18333333333339</v>
      </c>
      <c r="H438" s="260">
        <v>425.68333333333339</v>
      </c>
      <c r="I438" s="260">
        <v>431.7166666666667</v>
      </c>
      <c r="J438" s="260">
        <v>437.43333333333339</v>
      </c>
      <c r="K438" s="259">
        <v>426</v>
      </c>
      <c r="L438" s="259">
        <v>414.25</v>
      </c>
      <c r="M438" s="259">
        <v>2.0826600000000002</v>
      </c>
      <c r="N438" s="1"/>
      <c r="O438" s="1"/>
    </row>
    <row r="439" spans="1:15" ht="12.75" customHeight="1">
      <c r="A439" s="30">
        <v>429</v>
      </c>
      <c r="B439" s="269" t="s">
        <v>494</v>
      </c>
      <c r="C439" s="259">
        <v>7.65</v>
      </c>
      <c r="D439" s="260">
        <v>7.7</v>
      </c>
      <c r="E439" s="260">
        <v>7.45</v>
      </c>
      <c r="F439" s="260">
        <v>7.25</v>
      </c>
      <c r="G439" s="260">
        <v>7</v>
      </c>
      <c r="H439" s="260">
        <v>7.9</v>
      </c>
      <c r="I439" s="260">
        <v>8.15</v>
      </c>
      <c r="J439" s="260">
        <v>8.3500000000000014</v>
      </c>
      <c r="K439" s="259">
        <v>7.95</v>
      </c>
      <c r="L439" s="259">
        <v>7.5</v>
      </c>
      <c r="M439" s="259">
        <v>876.10748000000001</v>
      </c>
      <c r="N439" s="1"/>
      <c r="O439" s="1"/>
    </row>
    <row r="440" spans="1:15" ht="12.75" customHeight="1">
      <c r="A440" s="30">
        <v>430</v>
      </c>
      <c r="B440" s="269" t="s">
        <v>495</v>
      </c>
      <c r="C440" s="259">
        <v>878.45</v>
      </c>
      <c r="D440" s="260">
        <v>876.93333333333339</v>
      </c>
      <c r="E440" s="260">
        <v>871.51666666666677</v>
      </c>
      <c r="F440" s="260">
        <v>864.58333333333337</v>
      </c>
      <c r="G440" s="260">
        <v>859.16666666666674</v>
      </c>
      <c r="H440" s="260">
        <v>883.86666666666679</v>
      </c>
      <c r="I440" s="260">
        <v>889.2833333333333</v>
      </c>
      <c r="J440" s="260">
        <v>896.21666666666681</v>
      </c>
      <c r="K440" s="259">
        <v>882.35</v>
      </c>
      <c r="L440" s="259">
        <v>870</v>
      </c>
      <c r="M440" s="259">
        <v>0.16156999999999999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561.45000000000005</v>
      </c>
      <c r="D441" s="260">
        <v>561.26666666666677</v>
      </c>
      <c r="E441" s="260">
        <v>556.28333333333353</v>
      </c>
      <c r="F441" s="260">
        <v>551.11666666666679</v>
      </c>
      <c r="G441" s="260">
        <v>546.13333333333355</v>
      </c>
      <c r="H441" s="260">
        <v>566.43333333333351</v>
      </c>
      <c r="I441" s="260">
        <v>571.41666666666686</v>
      </c>
      <c r="J441" s="260">
        <v>576.58333333333348</v>
      </c>
      <c r="K441" s="259">
        <v>566.25</v>
      </c>
      <c r="L441" s="259">
        <v>556.1</v>
      </c>
      <c r="M441" s="259">
        <v>1.62581</v>
      </c>
      <c r="N441" s="1"/>
      <c r="O441" s="1"/>
    </row>
    <row r="442" spans="1:15" ht="12.75" customHeight="1">
      <c r="A442" s="30">
        <v>432</v>
      </c>
      <c r="B442" s="269" t="s">
        <v>496</v>
      </c>
      <c r="C442" s="259">
        <v>1905.25</v>
      </c>
      <c r="D442" s="260">
        <v>1896.75</v>
      </c>
      <c r="E442" s="260">
        <v>1868.5</v>
      </c>
      <c r="F442" s="260">
        <v>1831.75</v>
      </c>
      <c r="G442" s="260">
        <v>1803.5</v>
      </c>
      <c r="H442" s="260">
        <v>1933.5</v>
      </c>
      <c r="I442" s="260">
        <v>1961.75</v>
      </c>
      <c r="J442" s="260">
        <v>1998.5</v>
      </c>
      <c r="K442" s="259">
        <v>1925</v>
      </c>
      <c r="L442" s="259">
        <v>1860</v>
      </c>
      <c r="M442" s="259">
        <v>0.30685000000000001</v>
      </c>
      <c r="N442" s="1"/>
      <c r="O442" s="1"/>
    </row>
    <row r="443" spans="1:15" ht="12.75" customHeight="1">
      <c r="A443" s="30">
        <v>433</v>
      </c>
      <c r="B443" s="269" t="s">
        <v>497</v>
      </c>
      <c r="C443" s="259">
        <v>632.95000000000005</v>
      </c>
      <c r="D443" s="260">
        <v>629.85</v>
      </c>
      <c r="E443" s="260">
        <v>622.20000000000005</v>
      </c>
      <c r="F443" s="260">
        <v>611.45000000000005</v>
      </c>
      <c r="G443" s="260">
        <v>603.80000000000007</v>
      </c>
      <c r="H443" s="260">
        <v>640.6</v>
      </c>
      <c r="I443" s="260">
        <v>648.24999999999989</v>
      </c>
      <c r="J443" s="260">
        <v>659</v>
      </c>
      <c r="K443" s="259">
        <v>637.5</v>
      </c>
      <c r="L443" s="259">
        <v>619.1</v>
      </c>
      <c r="M443" s="259">
        <v>0.22223999999999999</v>
      </c>
      <c r="N443" s="1"/>
      <c r="O443" s="1"/>
    </row>
    <row r="444" spans="1:15" ht="12.75" customHeight="1">
      <c r="A444" s="30">
        <v>434</v>
      </c>
      <c r="B444" s="269" t="s">
        <v>498</v>
      </c>
      <c r="C444" s="259">
        <v>984.25</v>
      </c>
      <c r="D444" s="260">
        <v>991.41666666666663</v>
      </c>
      <c r="E444" s="260">
        <v>974.83333333333326</v>
      </c>
      <c r="F444" s="260">
        <v>965.41666666666663</v>
      </c>
      <c r="G444" s="260">
        <v>948.83333333333326</v>
      </c>
      <c r="H444" s="260">
        <v>1000.8333333333333</v>
      </c>
      <c r="I444" s="260">
        <v>1017.4166666666665</v>
      </c>
      <c r="J444" s="260">
        <v>1026.8333333333333</v>
      </c>
      <c r="K444" s="259">
        <v>1008</v>
      </c>
      <c r="L444" s="259">
        <v>982</v>
      </c>
      <c r="M444" s="259">
        <v>0.28988999999999998</v>
      </c>
      <c r="N444" s="1"/>
      <c r="O444" s="1"/>
    </row>
    <row r="445" spans="1:15" ht="12.75" customHeight="1">
      <c r="A445" s="30">
        <v>435</v>
      </c>
      <c r="B445" s="269" t="s">
        <v>499</v>
      </c>
      <c r="C445" s="259">
        <v>38.450000000000003</v>
      </c>
      <c r="D445" s="260">
        <v>38.5</v>
      </c>
      <c r="E445" s="260">
        <v>38.200000000000003</v>
      </c>
      <c r="F445" s="260">
        <v>37.950000000000003</v>
      </c>
      <c r="G445" s="260">
        <v>37.650000000000006</v>
      </c>
      <c r="H445" s="260">
        <v>38.75</v>
      </c>
      <c r="I445" s="260">
        <v>39.049999999999997</v>
      </c>
      <c r="J445" s="260">
        <v>39.299999999999997</v>
      </c>
      <c r="K445" s="259">
        <v>38.799999999999997</v>
      </c>
      <c r="L445" s="259">
        <v>38.25</v>
      </c>
      <c r="M445" s="259">
        <v>25.817049999999998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1066.6500000000001</v>
      </c>
      <c r="D446" s="260">
        <v>1066.2333333333333</v>
      </c>
      <c r="E446" s="260">
        <v>1055.8166666666666</v>
      </c>
      <c r="F446" s="260">
        <v>1044.9833333333333</v>
      </c>
      <c r="G446" s="260">
        <v>1034.5666666666666</v>
      </c>
      <c r="H446" s="260">
        <v>1077.0666666666666</v>
      </c>
      <c r="I446" s="260">
        <v>1087.4833333333331</v>
      </c>
      <c r="J446" s="260">
        <v>1098.3166666666666</v>
      </c>
      <c r="K446" s="259">
        <v>1076.6500000000001</v>
      </c>
      <c r="L446" s="259">
        <v>1055.4000000000001</v>
      </c>
      <c r="M446" s="259">
        <v>10.19624</v>
      </c>
      <c r="N446" s="1"/>
      <c r="O446" s="1"/>
    </row>
    <row r="447" spans="1:15" ht="12.75" customHeight="1">
      <c r="A447" s="30">
        <v>437</v>
      </c>
      <c r="B447" s="269" t="s">
        <v>500</v>
      </c>
      <c r="C447" s="259">
        <v>802</v>
      </c>
      <c r="D447" s="260">
        <v>804.30000000000007</v>
      </c>
      <c r="E447" s="260">
        <v>793.70000000000016</v>
      </c>
      <c r="F447" s="260">
        <v>785.40000000000009</v>
      </c>
      <c r="G447" s="260">
        <v>774.80000000000018</v>
      </c>
      <c r="H447" s="260">
        <v>812.60000000000014</v>
      </c>
      <c r="I447" s="260">
        <v>823.2</v>
      </c>
      <c r="J447" s="260">
        <v>831.50000000000011</v>
      </c>
      <c r="K447" s="259">
        <v>814.9</v>
      </c>
      <c r="L447" s="259">
        <v>796</v>
      </c>
      <c r="M447" s="259">
        <v>3.7980999999999998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1199.6500000000001</v>
      </c>
      <c r="D448" s="260">
        <v>1191.4833333333333</v>
      </c>
      <c r="E448" s="260">
        <v>1168.9666666666667</v>
      </c>
      <c r="F448" s="260">
        <v>1138.2833333333333</v>
      </c>
      <c r="G448" s="260">
        <v>1115.7666666666667</v>
      </c>
      <c r="H448" s="260">
        <v>1222.1666666666667</v>
      </c>
      <c r="I448" s="260">
        <v>1244.6833333333336</v>
      </c>
      <c r="J448" s="260">
        <v>1275.3666666666668</v>
      </c>
      <c r="K448" s="259">
        <v>1214</v>
      </c>
      <c r="L448" s="259">
        <v>1160.8</v>
      </c>
      <c r="M448" s="259">
        <v>52.013649999999998</v>
      </c>
      <c r="N448" s="1"/>
      <c r="O448" s="1"/>
    </row>
    <row r="449" spans="1:15" ht="12.75" customHeight="1">
      <c r="A449" s="30">
        <v>439</v>
      </c>
      <c r="B449" s="269" t="s">
        <v>501</v>
      </c>
      <c r="C449" s="259">
        <v>216.8</v>
      </c>
      <c r="D449" s="260">
        <v>218</v>
      </c>
      <c r="E449" s="260">
        <v>215.05</v>
      </c>
      <c r="F449" s="260">
        <v>213.3</v>
      </c>
      <c r="G449" s="260">
        <v>210.35000000000002</v>
      </c>
      <c r="H449" s="260">
        <v>219.75</v>
      </c>
      <c r="I449" s="260">
        <v>222.7</v>
      </c>
      <c r="J449" s="260">
        <v>224.45</v>
      </c>
      <c r="K449" s="259">
        <v>220.95</v>
      </c>
      <c r="L449" s="259">
        <v>216.25</v>
      </c>
      <c r="M449" s="259">
        <v>4.6243499999999997</v>
      </c>
      <c r="N449" s="1"/>
      <c r="O449" s="1"/>
    </row>
    <row r="450" spans="1:15" ht="12.75" customHeight="1">
      <c r="A450" s="30">
        <v>440</v>
      </c>
      <c r="B450" s="269" t="s">
        <v>502</v>
      </c>
      <c r="C450" s="259">
        <v>1219.4000000000001</v>
      </c>
      <c r="D450" s="260">
        <v>1217.0333333333335</v>
      </c>
      <c r="E450" s="260">
        <v>1198.3166666666671</v>
      </c>
      <c r="F450" s="260">
        <v>1177.2333333333336</v>
      </c>
      <c r="G450" s="260">
        <v>1158.5166666666671</v>
      </c>
      <c r="H450" s="260">
        <v>1238.116666666667</v>
      </c>
      <c r="I450" s="260">
        <v>1256.8333333333337</v>
      </c>
      <c r="J450" s="260">
        <v>1277.916666666667</v>
      </c>
      <c r="K450" s="259">
        <v>1235.75</v>
      </c>
      <c r="L450" s="259">
        <v>1195.95</v>
      </c>
      <c r="M450" s="259">
        <v>5.8854199999999999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3118.55</v>
      </c>
      <c r="D451" s="260">
        <v>3083.5166666666664</v>
      </c>
      <c r="E451" s="260">
        <v>3040.0333333333328</v>
      </c>
      <c r="F451" s="260">
        <v>2961.5166666666664</v>
      </c>
      <c r="G451" s="260">
        <v>2918.0333333333328</v>
      </c>
      <c r="H451" s="260">
        <v>3162.0333333333328</v>
      </c>
      <c r="I451" s="260">
        <v>3205.5166666666664</v>
      </c>
      <c r="J451" s="260">
        <v>3284.0333333333328</v>
      </c>
      <c r="K451" s="259">
        <v>3127</v>
      </c>
      <c r="L451" s="259">
        <v>3005</v>
      </c>
      <c r="M451" s="259">
        <v>30.640630000000002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757.15</v>
      </c>
      <c r="D452" s="260">
        <v>762.4</v>
      </c>
      <c r="E452" s="260">
        <v>749.75</v>
      </c>
      <c r="F452" s="260">
        <v>742.35</v>
      </c>
      <c r="G452" s="260">
        <v>729.7</v>
      </c>
      <c r="H452" s="260">
        <v>769.8</v>
      </c>
      <c r="I452" s="260">
        <v>782.44999999999982</v>
      </c>
      <c r="J452" s="260">
        <v>789.84999999999991</v>
      </c>
      <c r="K452" s="259">
        <v>775.05</v>
      </c>
      <c r="L452" s="259">
        <v>755</v>
      </c>
      <c r="M452" s="259">
        <v>23.34168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8584.2000000000007</v>
      </c>
      <c r="D453" s="260">
        <v>8544.7333333333336</v>
      </c>
      <c r="E453" s="260">
        <v>8464.4666666666672</v>
      </c>
      <c r="F453" s="260">
        <v>8344.7333333333336</v>
      </c>
      <c r="G453" s="260">
        <v>8264.4666666666672</v>
      </c>
      <c r="H453" s="260">
        <v>8664.4666666666672</v>
      </c>
      <c r="I453" s="260">
        <v>8744.7333333333336</v>
      </c>
      <c r="J453" s="260">
        <v>8864.4666666666672</v>
      </c>
      <c r="K453" s="259">
        <v>8625</v>
      </c>
      <c r="L453" s="259">
        <v>8425</v>
      </c>
      <c r="M453" s="259">
        <v>1.2749999999999999</v>
      </c>
      <c r="N453" s="1"/>
      <c r="O453" s="1"/>
    </row>
    <row r="454" spans="1:15" ht="12.75" customHeight="1">
      <c r="A454" s="30">
        <v>444</v>
      </c>
      <c r="B454" s="269" t="s">
        <v>857</v>
      </c>
      <c r="C454" s="259">
        <v>2421.4499999999998</v>
      </c>
      <c r="D454" s="260">
        <v>2433.4833333333331</v>
      </c>
      <c r="E454" s="260">
        <v>2397.9666666666662</v>
      </c>
      <c r="F454" s="260">
        <v>2374.4833333333331</v>
      </c>
      <c r="G454" s="260">
        <v>2338.9666666666662</v>
      </c>
      <c r="H454" s="260">
        <v>2456.9666666666662</v>
      </c>
      <c r="I454" s="260">
        <v>2492.4833333333336</v>
      </c>
      <c r="J454" s="260">
        <v>2515.9666666666662</v>
      </c>
      <c r="K454" s="259">
        <v>2469</v>
      </c>
      <c r="L454" s="259">
        <v>2410</v>
      </c>
      <c r="M454" s="259">
        <v>0.40500999999999998</v>
      </c>
      <c r="N454" s="1"/>
      <c r="O454" s="1"/>
    </row>
    <row r="455" spans="1:15" ht="12.75" customHeight="1">
      <c r="A455" s="30">
        <v>445</v>
      </c>
      <c r="B455" s="269" t="s">
        <v>503</v>
      </c>
      <c r="C455" s="259">
        <v>195.5</v>
      </c>
      <c r="D455" s="260">
        <v>194.4</v>
      </c>
      <c r="E455" s="260">
        <v>192.10000000000002</v>
      </c>
      <c r="F455" s="260">
        <v>188.70000000000002</v>
      </c>
      <c r="G455" s="260">
        <v>186.40000000000003</v>
      </c>
      <c r="H455" s="260">
        <v>197.8</v>
      </c>
      <c r="I455" s="260">
        <v>200.10000000000002</v>
      </c>
      <c r="J455" s="260">
        <v>203.5</v>
      </c>
      <c r="K455" s="259">
        <v>196.7</v>
      </c>
      <c r="L455" s="259">
        <v>191</v>
      </c>
      <c r="M455" s="259">
        <v>37.23516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395.95</v>
      </c>
      <c r="D456" s="260">
        <v>397.46666666666664</v>
      </c>
      <c r="E456" s="260">
        <v>391.5333333333333</v>
      </c>
      <c r="F456" s="260">
        <v>387.11666666666667</v>
      </c>
      <c r="G456" s="260">
        <v>381.18333333333334</v>
      </c>
      <c r="H456" s="260">
        <v>401.88333333333327</v>
      </c>
      <c r="I456" s="260">
        <v>407.81666666666655</v>
      </c>
      <c r="J456" s="260">
        <v>412.23333333333323</v>
      </c>
      <c r="K456" s="259">
        <v>403.4</v>
      </c>
      <c r="L456" s="259">
        <v>393.05</v>
      </c>
      <c r="M456" s="259">
        <v>329.1463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220.35</v>
      </c>
      <c r="D457" s="260">
        <v>219.4</v>
      </c>
      <c r="E457" s="260">
        <v>218.05</v>
      </c>
      <c r="F457" s="260">
        <v>215.75</v>
      </c>
      <c r="G457" s="260">
        <v>214.4</v>
      </c>
      <c r="H457" s="260">
        <v>221.70000000000002</v>
      </c>
      <c r="I457" s="260">
        <v>223.04999999999998</v>
      </c>
      <c r="J457" s="260">
        <v>225.35000000000002</v>
      </c>
      <c r="K457" s="259">
        <v>220.75</v>
      </c>
      <c r="L457" s="259">
        <v>217.1</v>
      </c>
      <c r="M457" s="259">
        <v>95.165109999999999</v>
      </c>
      <c r="N457" s="1"/>
      <c r="O457" s="1"/>
    </row>
    <row r="458" spans="1:15" ht="12.75" customHeight="1">
      <c r="A458" s="30">
        <v>448</v>
      </c>
      <c r="B458" s="269" t="s">
        <v>809</v>
      </c>
      <c r="C458" s="259">
        <v>630.29999999999995</v>
      </c>
      <c r="D458" s="260">
        <v>627.31666666666672</v>
      </c>
      <c r="E458" s="260">
        <v>621.68333333333339</v>
      </c>
      <c r="F458" s="260">
        <v>613.06666666666672</v>
      </c>
      <c r="G458" s="260">
        <v>607.43333333333339</v>
      </c>
      <c r="H458" s="260">
        <v>635.93333333333339</v>
      </c>
      <c r="I458" s="260">
        <v>641.56666666666683</v>
      </c>
      <c r="J458" s="260">
        <v>650.18333333333339</v>
      </c>
      <c r="K458" s="259">
        <v>632.95000000000005</v>
      </c>
      <c r="L458" s="259">
        <v>618.70000000000005</v>
      </c>
      <c r="M458" s="259">
        <v>0.68708999999999998</v>
      </c>
      <c r="N458" s="1"/>
      <c r="O458" s="1"/>
    </row>
    <row r="459" spans="1:15" ht="12.75" customHeight="1">
      <c r="A459" s="30">
        <v>449</v>
      </c>
      <c r="B459" s="269" t="s">
        <v>199</v>
      </c>
      <c r="C459" s="259">
        <v>103.2</v>
      </c>
      <c r="D459" s="260">
        <v>102.61666666666667</v>
      </c>
      <c r="E459" s="260">
        <v>101.73333333333335</v>
      </c>
      <c r="F459" s="260">
        <v>100.26666666666668</v>
      </c>
      <c r="G459" s="260">
        <v>99.383333333333354</v>
      </c>
      <c r="H459" s="260">
        <v>104.08333333333334</v>
      </c>
      <c r="I459" s="260">
        <v>104.96666666666667</v>
      </c>
      <c r="J459" s="260">
        <v>106.43333333333334</v>
      </c>
      <c r="K459" s="259">
        <v>103.5</v>
      </c>
      <c r="L459" s="259">
        <v>101.15</v>
      </c>
      <c r="M459" s="259">
        <v>366.41275000000002</v>
      </c>
      <c r="N459" s="1"/>
      <c r="O459" s="1"/>
    </row>
    <row r="460" spans="1:15" ht="12.75" customHeight="1">
      <c r="A460" s="30">
        <v>450</v>
      </c>
      <c r="B460" s="269" t="s">
        <v>810</v>
      </c>
      <c r="C460" s="259">
        <v>102.55</v>
      </c>
      <c r="D460" s="260">
        <v>102.90000000000002</v>
      </c>
      <c r="E460" s="260">
        <v>101.80000000000004</v>
      </c>
      <c r="F460" s="260">
        <v>101.05000000000003</v>
      </c>
      <c r="G460" s="260">
        <v>99.950000000000045</v>
      </c>
      <c r="H460" s="260">
        <v>103.65000000000003</v>
      </c>
      <c r="I460" s="260">
        <v>104.75000000000003</v>
      </c>
      <c r="J460" s="260">
        <v>105.50000000000003</v>
      </c>
      <c r="K460" s="259">
        <v>104</v>
      </c>
      <c r="L460" s="259">
        <v>102.15</v>
      </c>
      <c r="M460" s="259">
        <v>8.3024500000000003</v>
      </c>
      <c r="N460" s="1"/>
      <c r="O460" s="1"/>
    </row>
    <row r="461" spans="1:15" ht="12.75" customHeight="1">
      <c r="A461" s="30">
        <v>451</v>
      </c>
      <c r="B461" s="269" t="s">
        <v>504</v>
      </c>
      <c r="C461" s="259">
        <v>3065.6</v>
      </c>
      <c r="D461" s="260">
        <v>3075.2333333333336</v>
      </c>
      <c r="E461" s="260">
        <v>3010.4666666666672</v>
      </c>
      <c r="F461" s="260">
        <v>2955.3333333333335</v>
      </c>
      <c r="G461" s="260">
        <v>2890.5666666666671</v>
      </c>
      <c r="H461" s="260">
        <v>3130.3666666666672</v>
      </c>
      <c r="I461" s="260">
        <v>3195.1333333333337</v>
      </c>
      <c r="J461" s="260">
        <v>3250.2666666666673</v>
      </c>
      <c r="K461" s="259">
        <v>3140</v>
      </c>
      <c r="L461" s="259">
        <v>3020.1</v>
      </c>
      <c r="M461" s="259">
        <v>6.7890000000000006E-2</v>
      </c>
      <c r="N461" s="1"/>
      <c r="O461" s="1"/>
    </row>
    <row r="462" spans="1:15" ht="12.75" customHeight="1">
      <c r="A462" s="30">
        <v>452</v>
      </c>
      <c r="B462" s="269" t="s">
        <v>201</v>
      </c>
      <c r="C462" s="259">
        <v>1029.3499999999999</v>
      </c>
      <c r="D462" s="260">
        <v>1021.9499999999999</v>
      </c>
      <c r="E462" s="260">
        <v>1010.8999999999999</v>
      </c>
      <c r="F462" s="260">
        <v>992.44999999999993</v>
      </c>
      <c r="G462" s="260">
        <v>981.39999999999986</v>
      </c>
      <c r="H462" s="260">
        <v>1040.3999999999999</v>
      </c>
      <c r="I462" s="260">
        <v>1051.4499999999998</v>
      </c>
      <c r="J462" s="260">
        <v>1069.8999999999999</v>
      </c>
      <c r="K462" s="259">
        <v>1033</v>
      </c>
      <c r="L462" s="259">
        <v>1003.5</v>
      </c>
      <c r="M462" s="259">
        <v>16.604330000000001</v>
      </c>
      <c r="N462" s="1"/>
      <c r="O462" s="1"/>
    </row>
    <row r="463" spans="1:15" ht="12.75" customHeight="1">
      <c r="A463" s="30">
        <v>453</v>
      </c>
      <c r="B463" s="269" t="s">
        <v>505</v>
      </c>
      <c r="C463" s="259">
        <v>87</v>
      </c>
      <c r="D463" s="260">
        <v>87.033333333333346</v>
      </c>
      <c r="E463" s="260">
        <v>86.416666666666686</v>
      </c>
      <c r="F463" s="260">
        <v>85.833333333333343</v>
      </c>
      <c r="G463" s="260">
        <v>85.216666666666683</v>
      </c>
      <c r="H463" s="260">
        <v>87.616666666666688</v>
      </c>
      <c r="I463" s="260">
        <v>88.233333333333334</v>
      </c>
      <c r="J463" s="260">
        <v>88.816666666666691</v>
      </c>
      <c r="K463" s="259">
        <v>87.65</v>
      </c>
      <c r="L463" s="259">
        <v>86.45</v>
      </c>
      <c r="M463" s="259">
        <v>1.33514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724.25</v>
      </c>
      <c r="D464" s="260">
        <v>725.91666666666663</v>
      </c>
      <c r="E464" s="260">
        <v>717.13333333333321</v>
      </c>
      <c r="F464" s="260">
        <v>710.01666666666654</v>
      </c>
      <c r="G464" s="260">
        <v>701.23333333333312</v>
      </c>
      <c r="H464" s="260">
        <v>733.0333333333333</v>
      </c>
      <c r="I464" s="260">
        <v>741.81666666666683</v>
      </c>
      <c r="J464" s="260">
        <v>748.93333333333339</v>
      </c>
      <c r="K464" s="259">
        <v>734.7</v>
      </c>
      <c r="L464" s="259">
        <v>718.8</v>
      </c>
      <c r="M464" s="259">
        <v>2.5485799999999998</v>
      </c>
      <c r="N464" s="1"/>
      <c r="O464" s="1"/>
    </row>
    <row r="465" spans="1:15" ht="12.75" customHeight="1">
      <c r="A465" s="30">
        <v>455</v>
      </c>
      <c r="B465" s="269" t="s">
        <v>506</v>
      </c>
      <c r="C465" s="259">
        <v>2143.3000000000002</v>
      </c>
      <c r="D465" s="260">
        <v>2141.3333333333335</v>
      </c>
      <c r="E465" s="260">
        <v>2097.9666666666672</v>
      </c>
      <c r="F465" s="260">
        <v>2052.6333333333337</v>
      </c>
      <c r="G465" s="260">
        <v>2009.2666666666673</v>
      </c>
      <c r="H465" s="260">
        <v>2186.666666666667</v>
      </c>
      <c r="I465" s="260">
        <v>2230.0333333333328</v>
      </c>
      <c r="J465" s="260">
        <v>2275.3666666666668</v>
      </c>
      <c r="K465" s="259">
        <v>2184.6999999999998</v>
      </c>
      <c r="L465" s="259">
        <v>2096</v>
      </c>
      <c r="M465" s="259">
        <v>1.0016400000000001</v>
      </c>
      <c r="N465" s="1"/>
      <c r="O465" s="1"/>
    </row>
    <row r="466" spans="1:15" ht="12.75" customHeight="1">
      <c r="A466" s="30">
        <v>456</v>
      </c>
      <c r="B466" s="269" t="s">
        <v>507</v>
      </c>
      <c r="C466" s="259">
        <v>686.6</v>
      </c>
      <c r="D466" s="260">
        <v>684.61666666666667</v>
      </c>
      <c r="E466" s="260">
        <v>677.23333333333335</v>
      </c>
      <c r="F466" s="260">
        <v>667.86666666666667</v>
      </c>
      <c r="G466" s="260">
        <v>660.48333333333335</v>
      </c>
      <c r="H466" s="260">
        <v>693.98333333333335</v>
      </c>
      <c r="I466" s="260">
        <v>701.36666666666679</v>
      </c>
      <c r="J466" s="260">
        <v>710.73333333333335</v>
      </c>
      <c r="K466" s="259">
        <v>692</v>
      </c>
      <c r="L466" s="259">
        <v>675.25</v>
      </c>
      <c r="M466" s="259">
        <v>0.33496999999999999</v>
      </c>
      <c r="N466" s="1"/>
      <c r="O466" s="1"/>
    </row>
    <row r="467" spans="1:15" ht="12.75" customHeight="1">
      <c r="A467" s="30">
        <v>457</v>
      </c>
      <c r="B467" s="269" t="s">
        <v>508</v>
      </c>
      <c r="C467" s="259">
        <v>3242.9</v>
      </c>
      <c r="D467" s="260">
        <v>3193.8166666666671</v>
      </c>
      <c r="E467" s="260">
        <v>3127.6333333333341</v>
      </c>
      <c r="F467" s="260">
        <v>3012.3666666666672</v>
      </c>
      <c r="G467" s="260">
        <v>2946.1833333333343</v>
      </c>
      <c r="H467" s="260">
        <v>3309.0833333333339</v>
      </c>
      <c r="I467" s="260">
        <v>3375.2666666666673</v>
      </c>
      <c r="J467" s="260">
        <v>3490.5333333333338</v>
      </c>
      <c r="K467" s="259">
        <v>3260</v>
      </c>
      <c r="L467" s="259">
        <v>3078.55</v>
      </c>
      <c r="M467" s="259">
        <v>0.55371999999999999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2680.1</v>
      </c>
      <c r="D468" s="260">
        <v>2688.6666666666665</v>
      </c>
      <c r="E468" s="260">
        <v>2649.4333333333329</v>
      </c>
      <c r="F468" s="260">
        <v>2618.7666666666664</v>
      </c>
      <c r="G468" s="260">
        <v>2579.5333333333328</v>
      </c>
      <c r="H468" s="260">
        <v>2719.333333333333</v>
      </c>
      <c r="I468" s="260">
        <v>2758.5666666666666</v>
      </c>
      <c r="J468" s="260">
        <v>2789.2333333333331</v>
      </c>
      <c r="K468" s="259">
        <v>2727.9</v>
      </c>
      <c r="L468" s="259">
        <v>2658</v>
      </c>
      <c r="M468" s="259">
        <v>12.90447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1593.65</v>
      </c>
      <c r="D469" s="260">
        <v>1581.8500000000001</v>
      </c>
      <c r="E469" s="260">
        <v>1566.0000000000002</v>
      </c>
      <c r="F469" s="260">
        <v>1538.3500000000001</v>
      </c>
      <c r="G469" s="260">
        <v>1522.5000000000002</v>
      </c>
      <c r="H469" s="260">
        <v>1609.5000000000002</v>
      </c>
      <c r="I469" s="260">
        <v>1625.3500000000001</v>
      </c>
      <c r="J469" s="260">
        <v>1653.0000000000002</v>
      </c>
      <c r="K469" s="259">
        <v>1597.7</v>
      </c>
      <c r="L469" s="259">
        <v>1554.2</v>
      </c>
      <c r="M469" s="259">
        <v>3.3106599999999999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491.35</v>
      </c>
      <c r="D470" s="260">
        <v>488.63333333333338</v>
      </c>
      <c r="E470" s="260">
        <v>483.71666666666675</v>
      </c>
      <c r="F470" s="260">
        <v>476.08333333333337</v>
      </c>
      <c r="G470" s="260">
        <v>471.16666666666674</v>
      </c>
      <c r="H470" s="260">
        <v>496.26666666666677</v>
      </c>
      <c r="I470" s="260">
        <v>501.18333333333339</v>
      </c>
      <c r="J470" s="260">
        <v>508.81666666666678</v>
      </c>
      <c r="K470" s="259">
        <v>493.55</v>
      </c>
      <c r="L470" s="259">
        <v>481</v>
      </c>
      <c r="M470" s="259">
        <v>3.8049200000000001</v>
      </c>
      <c r="N470" s="1"/>
      <c r="O470" s="1"/>
    </row>
    <row r="471" spans="1:15" ht="12.75" customHeight="1">
      <c r="A471" s="30">
        <v>461</v>
      </c>
      <c r="B471" s="269" t="s">
        <v>205</v>
      </c>
      <c r="C471" s="259">
        <v>1431.85</v>
      </c>
      <c r="D471" s="260">
        <v>1433.8833333333332</v>
      </c>
      <c r="E471" s="260">
        <v>1415.9666666666665</v>
      </c>
      <c r="F471" s="260">
        <v>1400.0833333333333</v>
      </c>
      <c r="G471" s="260">
        <v>1382.1666666666665</v>
      </c>
      <c r="H471" s="260">
        <v>1449.7666666666664</v>
      </c>
      <c r="I471" s="260">
        <v>1467.6833333333334</v>
      </c>
      <c r="J471" s="260">
        <v>1483.5666666666664</v>
      </c>
      <c r="K471" s="259">
        <v>1451.8</v>
      </c>
      <c r="L471" s="259">
        <v>1418</v>
      </c>
      <c r="M471" s="259">
        <v>5.3278299999999996</v>
      </c>
      <c r="N471" s="1"/>
      <c r="O471" s="1"/>
    </row>
    <row r="472" spans="1:15" ht="12.75" customHeight="1">
      <c r="A472" s="30">
        <v>462</v>
      </c>
      <c r="B472" s="269" t="s">
        <v>509</v>
      </c>
      <c r="C472" s="259">
        <v>37.35</v>
      </c>
      <c r="D472" s="260">
        <v>37.516666666666673</v>
      </c>
      <c r="E472" s="260">
        <v>37.083333333333343</v>
      </c>
      <c r="F472" s="260">
        <v>36.81666666666667</v>
      </c>
      <c r="G472" s="260">
        <v>36.38333333333334</v>
      </c>
      <c r="H472" s="260">
        <v>37.783333333333346</v>
      </c>
      <c r="I472" s="260">
        <v>38.216666666666669</v>
      </c>
      <c r="J472" s="260">
        <v>38.483333333333348</v>
      </c>
      <c r="K472" s="259">
        <v>37.950000000000003</v>
      </c>
      <c r="L472" s="259">
        <v>37.25</v>
      </c>
      <c r="M472" s="259">
        <v>51.724150000000002</v>
      </c>
      <c r="N472" s="1"/>
      <c r="O472" s="1"/>
    </row>
    <row r="473" spans="1:15" ht="12.75" customHeight="1">
      <c r="A473" s="30">
        <v>463</v>
      </c>
      <c r="B473" s="269" t="s">
        <v>858</v>
      </c>
      <c r="C473" s="259">
        <v>270.05</v>
      </c>
      <c r="D473" s="260">
        <v>270.91666666666669</v>
      </c>
      <c r="E473" s="260">
        <v>267.43333333333339</v>
      </c>
      <c r="F473" s="260">
        <v>264.81666666666672</v>
      </c>
      <c r="G473" s="260">
        <v>261.33333333333343</v>
      </c>
      <c r="H473" s="260">
        <v>273.53333333333336</v>
      </c>
      <c r="I473" s="260">
        <v>277.01666666666659</v>
      </c>
      <c r="J473" s="260">
        <v>279.63333333333333</v>
      </c>
      <c r="K473" s="259">
        <v>274.39999999999998</v>
      </c>
      <c r="L473" s="259">
        <v>268.3</v>
      </c>
      <c r="M473" s="259">
        <v>5.0779500000000004</v>
      </c>
      <c r="N473" s="1"/>
      <c r="O473" s="1"/>
    </row>
    <row r="474" spans="1:15" ht="12.75" customHeight="1">
      <c r="A474" s="30">
        <v>464</v>
      </c>
      <c r="B474" s="269" t="s">
        <v>510</v>
      </c>
      <c r="C474" s="259">
        <v>260.55</v>
      </c>
      <c r="D474" s="260">
        <v>258.66666666666669</v>
      </c>
      <c r="E474" s="260">
        <v>250.38333333333338</v>
      </c>
      <c r="F474" s="260">
        <v>240.2166666666667</v>
      </c>
      <c r="G474" s="260">
        <v>231.93333333333339</v>
      </c>
      <c r="H474" s="260">
        <v>268.83333333333337</v>
      </c>
      <c r="I474" s="260">
        <v>277.11666666666667</v>
      </c>
      <c r="J474" s="260">
        <v>287.28333333333336</v>
      </c>
      <c r="K474" s="259">
        <v>266.95</v>
      </c>
      <c r="L474" s="259">
        <v>248.5</v>
      </c>
      <c r="M474" s="259">
        <v>25.414899999999999</v>
      </c>
      <c r="N474" s="1"/>
      <c r="O474" s="1"/>
    </row>
    <row r="475" spans="1:15" ht="12.75" customHeight="1">
      <c r="A475" s="30">
        <v>465</v>
      </c>
      <c r="B475" s="269" t="s">
        <v>511</v>
      </c>
      <c r="C475" s="259">
        <v>2722.4</v>
      </c>
      <c r="D475" s="260">
        <v>2742.15</v>
      </c>
      <c r="E475" s="260">
        <v>2680.2000000000003</v>
      </c>
      <c r="F475" s="260">
        <v>2638</v>
      </c>
      <c r="G475" s="260">
        <v>2576.0500000000002</v>
      </c>
      <c r="H475" s="260">
        <v>2784.3500000000004</v>
      </c>
      <c r="I475" s="260">
        <v>2846.3</v>
      </c>
      <c r="J475" s="260">
        <v>2888.5000000000005</v>
      </c>
      <c r="K475" s="259">
        <v>2804.1</v>
      </c>
      <c r="L475" s="259">
        <v>2699.95</v>
      </c>
      <c r="M475" s="259">
        <v>2.4117199999999999</v>
      </c>
      <c r="N475" s="1"/>
      <c r="O475" s="1"/>
    </row>
    <row r="476" spans="1:15" ht="12.75" customHeight="1">
      <c r="A476" s="30">
        <v>466</v>
      </c>
      <c r="B476" s="269" t="s">
        <v>512</v>
      </c>
      <c r="C476" s="259">
        <v>11.8</v>
      </c>
      <c r="D476" s="260">
        <v>11.816666666666668</v>
      </c>
      <c r="E476" s="260">
        <v>11.733333333333336</v>
      </c>
      <c r="F476" s="260">
        <v>11.666666666666668</v>
      </c>
      <c r="G476" s="260">
        <v>11.583333333333336</v>
      </c>
      <c r="H476" s="260">
        <v>11.883333333333336</v>
      </c>
      <c r="I476" s="260">
        <v>11.966666666666669</v>
      </c>
      <c r="J476" s="260">
        <v>12.033333333333337</v>
      </c>
      <c r="K476" s="259">
        <v>11.9</v>
      </c>
      <c r="L476" s="259">
        <v>11.75</v>
      </c>
      <c r="M476" s="259">
        <v>13.952920000000001</v>
      </c>
      <c r="N476" s="1"/>
      <c r="O476" s="1"/>
    </row>
    <row r="477" spans="1:15" ht="12.75" customHeight="1">
      <c r="A477" s="30">
        <v>467</v>
      </c>
      <c r="B477" s="269" t="s">
        <v>513</v>
      </c>
      <c r="C477" s="259">
        <v>731.1</v>
      </c>
      <c r="D477" s="260">
        <v>732.38333333333333</v>
      </c>
      <c r="E477" s="260">
        <v>721.7166666666667</v>
      </c>
      <c r="F477" s="260">
        <v>712.33333333333337</v>
      </c>
      <c r="G477" s="260">
        <v>701.66666666666674</v>
      </c>
      <c r="H477" s="260">
        <v>741.76666666666665</v>
      </c>
      <c r="I477" s="260">
        <v>752.43333333333339</v>
      </c>
      <c r="J477" s="260">
        <v>761.81666666666661</v>
      </c>
      <c r="K477" s="259">
        <v>743.05</v>
      </c>
      <c r="L477" s="259">
        <v>723</v>
      </c>
      <c r="M477" s="259">
        <v>0.78774999999999995</v>
      </c>
      <c r="N477" s="1"/>
      <c r="O477" s="1"/>
    </row>
    <row r="478" spans="1:15" ht="12.75" customHeight="1">
      <c r="A478" s="30">
        <v>468</v>
      </c>
      <c r="B478" s="269" t="s">
        <v>209</v>
      </c>
      <c r="C478" s="259">
        <v>683</v>
      </c>
      <c r="D478" s="260">
        <v>682.43333333333328</v>
      </c>
      <c r="E478" s="260">
        <v>678.06666666666661</v>
      </c>
      <c r="F478" s="260">
        <v>673.13333333333333</v>
      </c>
      <c r="G478" s="260">
        <v>668.76666666666665</v>
      </c>
      <c r="H478" s="260">
        <v>687.36666666666656</v>
      </c>
      <c r="I478" s="260">
        <v>691.73333333333312</v>
      </c>
      <c r="J478" s="260">
        <v>696.66666666666652</v>
      </c>
      <c r="K478" s="259">
        <v>686.8</v>
      </c>
      <c r="L478" s="259">
        <v>677.5</v>
      </c>
      <c r="M478" s="259">
        <v>10.09423</v>
      </c>
      <c r="N478" s="1"/>
      <c r="O478" s="1"/>
    </row>
    <row r="479" spans="1:15" ht="12.75" customHeight="1">
      <c r="A479" s="30">
        <v>469</v>
      </c>
      <c r="B479" s="269" t="s">
        <v>514</v>
      </c>
      <c r="C479" s="259">
        <v>740.1</v>
      </c>
      <c r="D479" s="260">
        <v>734.88333333333333</v>
      </c>
      <c r="E479" s="260">
        <v>726.4666666666667</v>
      </c>
      <c r="F479" s="260">
        <v>712.83333333333337</v>
      </c>
      <c r="G479" s="260">
        <v>704.41666666666674</v>
      </c>
      <c r="H479" s="260">
        <v>748.51666666666665</v>
      </c>
      <c r="I479" s="260">
        <v>756.93333333333339</v>
      </c>
      <c r="J479" s="260">
        <v>770.56666666666661</v>
      </c>
      <c r="K479" s="259">
        <v>743.3</v>
      </c>
      <c r="L479" s="259">
        <v>721.25</v>
      </c>
      <c r="M479" s="259">
        <v>0.67051000000000005</v>
      </c>
      <c r="N479" s="1"/>
      <c r="O479" s="1"/>
    </row>
    <row r="480" spans="1:15" ht="12.75" customHeight="1">
      <c r="A480" s="30">
        <v>470</v>
      </c>
      <c r="B480" s="269" t="s">
        <v>208</v>
      </c>
      <c r="C480" s="259">
        <v>6149.9</v>
      </c>
      <c r="D480" s="260">
        <v>6147.7166666666672</v>
      </c>
      <c r="E480" s="260">
        <v>6122.1833333333343</v>
      </c>
      <c r="F480" s="260">
        <v>6094.4666666666672</v>
      </c>
      <c r="G480" s="260">
        <v>6068.9333333333343</v>
      </c>
      <c r="H480" s="260">
        <v>6175.4333333333343</v>
      </c>
      <c r="I480" s="260">
        <v>6200.9666666666672</v>
      </c>
      <c r="J480" s="260">
        <v>6228.6833333333343</v>
      </c>
      <c r="K480" s="259">
        <v>6173.25</v>
      </c>
      <c r="L480" s="259">
        <v>6120</v>
      </c>
      <c r="M480" s="259">
        <v>2.8264200000000002</v>
      </c>
      <c r="N480" s="1"/>
      <c r="O480" s="1"/>
    </row>
    <row r="481" spans="1:15" ht="12.75" customHeight="1">
      <c r="A481" s="30">
        <v>471</v>
      </c>
      <c r="B481" s="269" t="s">
        <v>277</v>
      </c>
      <c r="C481" s="259">
        <v>43.9</v>
      </c>
      <c r="D481" s="260">
        <v>44</v>
      </c>
      <c r="E481" s="260">
        <v>43.65</v>
      </c>
      <c r="F481" s="260">
        <v>43.4</v>
      </c>
      <c r="G481" s="260">
        <v>43.05</v>
      </c>
      <c r="H481" s="260">
        <v>44.25</v>
      </c>
      <c r="I481" s="260">
        <v>44.599999999999994</v>
      </c>
      <c r="J481" s="260">
        <v>44.85</v>
      </c>
      <c r="K481" s="259">
        <v>44.35</v>
      </c>
      <c r="L481" s="259">
        <v>43.75</v>
      </c>
      <c r="M481" s="259">
        <v>43.150739999999999</v>
      </c>
      <c r="N481" s="1"/>
      <c r="O481" s="1"/>
    </row>
    <row r="482" spans="1:15" ht="12.75" customHeight="1">
      <c r="A482" s="30">
        <v>472</v>
      </c>
      <c r="B482" s="269" t="s">
        <v>207</v>
      </c>
      <c r="C482" s="259">
        <v>1709.7</v>
      </c>
      <c r="D482" s="260">
        <v>1709.8999999999999</v>
      </c>
      <c r="E482" s="260">
        <v>1682.3499999999997</v>
      </c>
      <c r="F482" s="260">
        <v>1654.9999999999998</v>
      </c>
      <c r="G482" s="260">
        <v>1627.4499999999996</v>
      </c>
      <c r="H482" s="260">
        <v>1737.2499999999998</v>
      </c>
      <c r="I482" s="260">
        <v>1764.8</v>
      </c>
      <c r="J482" s="260">
        <v>1792.1499999999999</v>
      </c>
      <c r="K482" s="259">
        <v>1737.45</v>
      </c>
      <c r="L482" s="259">
        <v>1682.55</v>
      </c>
      <c r="M482" s="259">
        <v>2.0809700000000002</v>
      </c>
      <c r="N482" s="1"/>
      <c r="O482" s="1"/>
    </row>
    <row r="483" spans="1:15" ht="12.75" customHeight="1">
      <c r="A483" s="30">
        <v>473</v>
      </c>
      <c r="B483" s="269" t="s">
        <v>154</v>
      </c>
      <c r="C483" s="259">
        <v>857.95</v>
      </c>
      <c r="D483" s="260">
        <v>858.48333333333323</v>
      </c>
      <c r="E483" s="260">
        <v>851.96666666666647</v>
      </c>
      <c r="F483" s="260">
        <v>845.98333333333323</v>
      </c>
      <c r="G483" s="260">
        <v>839.46666666666647</v>
      </c>
      <c r="H483" s="260">
        <v>864.46666666666647</v>
      </c>
      <c r="I483" s="260">
        <v>870.98333333333312</v>
      </c>
      <c r="J483" s="260">
        <v>876.96666666666647</v>
      </c>
      <c r="K483" s="259">
        <v>865</v>
      </c>
      <c r="L483" s="259">
        <v>852.5</v>
      </c>
      <c r="M483" s="259">
        <v>10.3011</v>
      </c>
      <c r="N483" s="1"/>
      <c r="O483" s="1"/>
    </row>
    <row r="484" spans="1:15" ht="12.75" customHeight="1">
      <c r="A484" s="30">
        <v>474</v>
      </c>
      <c r="B484" s="269" t="s">
        <v>278</v>
      </c>
      <c r="C484" s="259">
        <v>251.2</v>
      </c>
      <c r="D484" s="260">
        <v>250.65</v>
      </c>
      <c r="E484" s="260">
        <v>247.10000000000002</v>
      </c>
      <c r="F484" s="260">
        <v>243.00000000000003</v>
      </c>
      <c r="G484" s="260">
        <v>239.45000000000005</v>
      </c>
      <c r="H484" s="260">
        <v>254.75</v>
      </c>
      <c r="I484" s="260">
        <v>258.3</v>
      </c>
      <c r="J484" s="260">
        <v>262.39999999999998</v>
      </c>
      <c r="K484" s="259">
        <v>254.2</v>
      </c>
      <c r="L484" s="259">
        <v>246.55</v>
      </c>
      <c r="M484" s="259">
        <v>2.2755999999999998</v>
      </c>
      <c r="N484" s="1"/>
      <c r="O484" s="1"/>
    </row>
    <row r="485" spans="1:15" ht="12.75" customHeight="1">
      <c r="A485" s="30">
        <v>475</v>
      </c>
      <c r="B485" s="274" t="s">
        <v>515</v>
      </c>
      <c r="C485" s="275">
        <v>2818.4</v>
      </c>
      <c r="D485" s="275">
        <v>2811.7666666666664</v>
      </c>
      <c r="E485" s="275">
        <v>2786.6333333333328</v>
      </c>
      <c r="F485" s="275">
        <v>2754.8666666666663</v>
      </c>
      <c r="G485" s="275">
        <v>2729.7333333333327</v>
      </c>
      <c r="H485" s="275">
        <v>2843.5333333333328</v>
      </c>
      <c r="I485" s="275">
        <v>2868.6666666666661</v>
      </c>
      <c r="J485" s="274">
        <v>2900.4333333333329</v>
      </c>
      <c r="K485" s="274">
        <v>2836.9</v>
      </c>
      <c r="L485" s="274">
        <v>2780</v>
      </c>
      <c r="M485" s="230">
        <v>0.11129</v>
      </c>
      <c r="N485" s="1"/>
      <c r="O485" s="1"/>
    </row>
    <row r="486" spans="1:15" ht="12.75" customHeight="1">
      <c r="A486" s="30">
        <v>476</v>
      </c>
      <c r="B486" s="274" t="s">
        <v>516</v>
      </c>
      <c r="C486" s="275">
        <v>698.05</v>
      </c>
      <c r="D486" s="275">
        <v>702.36666666666667</v>
      </c>
      <c r="E486" s="275">
        <v>691.2833333333333</v>
      </c>
      <c r="F486" s="275">
        <v>684.51666666666665</v>
      </c>
      <c r="G486" s="275">
        <v>673.43333333333328</v>
      </c>
      <c r="H486" s="275">
        <v>709.13333333333333</v>
      </c>
      <c r="I486" s="275">
        <v>720.21666666666658</v>
      </c>
      <c r="J486" s="274">
        <v>726.98333333333335</v>
      </c>
      <c r="K486" s="274">
        <v>713.45</v>
      </c>
      <c r="L486" s="274">
        <v>695.6</v>
      </c>
      <c r="M486" s="230">
        <v>2.0503499999999999</v>
      </c>
      <c r="N486" s="1"/>
      <c r="O486" s="1"/>
    </row>
    <row r="487" spans="1:15" ht="12.75" customHeight="1">
      <c r="A487" s="30">
        <v>477</v>
      </c>
      <c r="B487" s="274" t="s">
        <v>517</v>
      </c>
      <c r="C487" s="259">
        <v>357.8</v>
      </c>
      <c r="D487" s="260">
        <v>361.2166666666667</v>
      </c>
      <c r="E487" s="260">
        <v>352.63333333333338</v>
      </c>
      <c r="F487" s="260">
        <v>347.4666666666667</v>
      </c>
      <c r="G487" s="260">
        <v>338.88333333333338</v>
      </c>
      <c r="H487" s="260">
        <v>366.38333333333338</v>
      </c>
      <c r="I487" s="260">
        <v>374.96666666666664</v>
      </c>
      <c r="J487" s="260">
        <v>380.13333333333338</v>
      </c>
      <c r="K487" s="259">
        <v>369.8</v>
      </c>
      <c r="L487" s="259">
        <v>356.05</v>
      </c>
      <c r="M487" s="259">
        <v>1.71635</v>
      </c>
      <c r="N487" s="1"/>
      <c r="O487" s="1"/>
    </row>
    <row r="488" spans="1:15" ht="12.75" customHeight="1">
      <c r="A488" s="30">
        <v>478</v>
      </c>
      <c r="B488" s="274" t="s">
        <v>518</v>
      </c>
      <c r="C488" s="275">
        <v>37.049999999999997</v>
      </c>
      <c r="D488" s="275">
        <v>37.349999999999994</v>
      </c>
      <c r="E488" s="275">
        <v>36.54999999999999</v>
      </c>
      <c r="F488" s="275">
        <v>36.049999999999997</v>
      </c>
      <c r="G488" s="275">
        <v>35.249999999999993</v>
      </c>
      <c r="H488" s="275">
        <v>37.849999999999987</v>
      </c>
      <c r="I488" s="275">
        <v>38.65</v>
      </c>
      <c r="J488" s="274">
        <v>39.149999999999984</v>
      </c>
      <c r="K488" s="274">
        <v>38.15</v>
      </c>
      <c r="L488" s="274">
        <v>36.85</v>
      </c>
      <c r="M488" s="230">
        <v>48.992310000000003</v>
      </c>
      <c r="N488" s="1"/>
      <c r="O488" s="1"/>
    </row>
    <row r="489" spans="1:15" ht="12.75" customHeight="1">
      <c r="A489" s="30">
        <v>479</v>
      </c>
      <c r="B489" s="274" t="s">
        <v>519</v>
      </c>
      <c r="C489" s="259">
        <v>349.15</v>
      </c>
      <c r="D489" s="260">
        <v>343.98333333333335</v>
      </c>
      <c r="E489" s="260">
        <v>335.9666666666667</v>
      </c>
      <c r="F489" s="260">
        <v>322.78333333333336</v>
      </c>
      <c r="G489" s="260">
        <v>314.76666666666671</v>
      </c>
      <c r="H489" s="260">
        <v>357.16666666666669</v>
      </c>
      <c r="I489" s="260">
        <v>365.18333333333334</v>
      </c>
      <c r="J489" s="260">
        <v>378.36666666666667</v>
      </c>
      <c r="K489" s="259">
        <v>352</v>
      </c>
      <c r="L489" s="259">
        <v>330.8</v>
      </c>
      <c r="M489" s="259">
        <v>4.1215000000000002</v>
      </c>
      <c r="N489" s="1"/>
      <c r="O489" s="1"/>
    </row>
    <row r="490" spans="1:15" ht="12.75" customHeight="1">
      <c r="A490" s="30">
        <v>480</v>
      </c>
      <c r="B490" s="274" t="s">
        <v>520</v>
      </c>
      <c r="C490" s="275">
        <v>320.25</v>
      </c>
      <c r="D490" s="275">
        <v>319.08333333333331</v>
      </c>
      <c r="E490" s="260">
        <v>310.16666666666663</v>
      </c>
      <c r="F490" s="260">
        <v>300.08333333333331</v>
      </c>
      <c r="G490" s="260">
        <v>291.16666666666663</v>
      </c>
      <c r="H490" s="260">
        <v>329.16666666666663</v>
      </c>
      <c r="I490" s="260">
        <v>338.08333333333326</v>
      </c>
      <c r="J490" s="260">
        <v>348.16666666666663</v>
      </c>
      <c r="K490" s="259">
        <v>328</v>
      </c>
      <c r="L490" s="259">
        <v>309</v>
      </c>
      <c r="M490" s="259">
        <v>10.929080000000001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59">
        <v>1089.5999999999999</v>
      </c>
      <c r="D491" s="260">
        <v>1099.8500000000001</v>
      </c>
      <c r="E491" s="260">
        <v>1074.8000000000002</v>
      </c>
      <c r="F491" s="260">
        <v>1060</v>
      </c>
      <c r="G491" s="260">
        <v>1034.95</v>
      </c>
      <c r="H491" s="260">
        <v>1114.6500000000003</v>
      </c>
      <c r="I491" s="260">
        <v>1139.7</v>
      </c>
      <c r="J491" s="260">
        <v>1154.5000000000005</v>
      </c>
      <c r="K491" s="259">
        <v>1124.9000000000001</v>
      </c>
      <c r="L491" s="259">
        <v>1085.05</v>
      </c>
      <c r="M491" s="259">
        <v>13.302009999999999</v>
      </c>
      <c r="N491" s="1"/>
      <c r="O491" s="1"/>
    </row>
    <row r="492" spans="1:15" ht="12.75" customHeight="1">
      <c r="A492" s="30">
        <v>482</v>
      </c>
      <c r="B492" s="274" t="s">
        <v>210</v>
      </c>
      <c r="C492" s="275">
        <v>297.05</v>
      </c>
      <c r="D492" s="275">
        <v>293.83333333333331</v>
      </c>
      <c r="E492" s="260">
        <v>289.71666666666664</v>
      </c>
      <c r="F492" s="260">
        <v>282.38333333333333</v>
      </c>
      <c r="G492" s="260">
        <v>278.26666666666665</v>
      </c>
      <c r="H492" s="260">
        <v>301.16666666666663</v>
      </c>
      <c r="I492" s="260">
        <v>305.2833333333333</v>
      </c>
      <c r="J492" s="260">
        <v>312.61666666666662</v>
      </c>
      <c r="K492" s="259">
        <v>297.95</v>
      </c>
      <c r="L492" s="259">
        <v>286.5</v>
      </c>
      <c r="M492" s="259">
        <v>114.3914</v>
      </c>
      <c r="N492" s="1"/>
      <c r="O492" s="1"/>
    </row>
    <row r="493" spans="1:15" ht="12.75" customHeight="1">
      <c r="A493" s="30">
        <v>483</v>
      </c>
      <c r="B493" s="230" t="s">
        <v>521</v>
      </c>
      <c r="C493" s="259">
        <v>2022.5</v>
      </c>
      <c r="D493" s="260">
        <v>2032.1666666666667</v>
      </c>
      <c r="E493" s="260">
        <v>2006.3333333333335</v>
      </c>
      <c r="F493" s="260">
        <v>1990.1666666666667</v>
      </c>
      <c r="G493" s="260">
        <v>1964.3333333333335</v>
      </c>
      <c r="H493" s="260">
        <v>2048.3333333333335</v>
      </c>
      <c r="I493" s="260">
        <v>2074.166666666667</v>
      </c>
      <c r="J493" s="260">
        <v>2090.3333333333335</v>
      </c>
      <c r="K493" s="259">
        <v>2058</v>
      </c>
      <c r="L493" s="259">
        <v>2016</v>
      </c>
      <c r="M493" s="259">
        <v>0.18246999999999999</v>
      </c>
      <c r="N493" s="1"/>
      <c r="O493" s="1"/>
    </row>
    <row r="494" spans="1:15" ht="12.75" customHeight="1">
      <c r="A494" s="30">
        <v>484</v>
      </c>
      <c r="B494" s="230" t="s">
        <v>859</v>
      </c>
      <c r="C494" s="275">
        <v>451.3</v>
      </c>
      <c r="D494" s="275">
        <v>454.59999999999997</v>
      </c>
      <c r="E494" s="260">
        <v>446.69999999999993</v>
      </c>
      <c r="F494" s="260">
        <v>442.09999999999997</v>
      </c>
      <c r="G494" s="260">
        <v>434.19999999999993</v>
      </c>
      <c r="H494" s="260">
        <v>459.19999999999993</v>
      </c>
      <c r="I494" s="260">
        <v>467.09999999999991</v>
      </c>
      <c r="J494" s="260">
        <v>471.69999999999993</v>
      </c>
      <c r="K494" s="259">
        <v>462.5</v>
      </c>
      <c r="L494" s="259">
        <v>450</v>
      </c>
      <c r="M494" s="259">
        <v>0.77766999999999997</v>
      </c>
      <c r="N494" s="1"/>
      <c r="O494" s="1"/>
    </row>
    <row r="495" spans="1:15" ht="12.75" customHeight="1">
      <c r="A495" s="30">
        <v>485</v>
      </c>
      <c r="B495" s="230" t="s">
        <v>522</v>
      </c>
      <c r="C495" s="259">
        <v>2050.5</v>
      </c>
      <c r="D495" s="260">
        <v>2054.7000000000003</v>
      </c>
      <c r="E495" s="260">
        <v>2031.4000000000005</v>
      </c>
      <c r="F495" s="260">
        <v>2012.3000000000002</v>
      </c>
      <c r="G495" s="260">
        <v>1989.0000000000005</v>
      </c>
      <c r="H495" s="260">
        <v>2073.8000000000006</v>
      </c>
      <c r="I495" s="260">
        <v>2097.1000000000008</v>
      </c>
      <c r="J495" s="260">
        <v>2116.2000000000007</v>
      </c>
      <c r="K495" s="259">
        <v>2078</v>
      </c>
      <c r="L495" s="259">
        <v>2035.6</v>
      </c>
      <c r="M495" s="259">
        <v>0.17025000000000001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8.85</v>
      </c>
      <c r="D496" s="275">
        <v>8.9</v>
      </c>
      <c r="E496" s="260">
        <v>8.75</v>
      </c>
      <c r="F496" s="260">
        <v>8.65</v>
      </c>
      <c r="G496" s="260">
        <v>8.5</v>
      </c>
      <c r="H496" s="260">
        <v>9</v>
      </c>
      <c r="I496" s="260">
        <v>9.1500000000000021</v>
      </c>
      <c r="J496" s="260">
        <v>9.25</v>
      </c>
      <c r="K496" s="259">
        <v>9.0500000000000007</v>
      </c>
      <c r="L496" s="259">
        <v>8.8000000000000007</v>
      </c>
      <c r="M496" s="259">
        <v>792.55978000000005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899.9</v>
      </c>
      <c r="D497" s="275">
        <v>897.69999999999993</v>
      </c>
      <c r="E497" s="260">
        <v>890.19999999999982</v>
      </c>
      <c r="F497" s="260">
        <v>880.49999999999989</v>
      </c>
      <c r="G497" s="260">
        <v>872.99999999999977</v>
      </c>
      <c r="H497" s="260">
        <v>907.39999999999986</v>
      </c>
      <c r="I497" s="260">
        <v>914.90000000000009</v>
      </c>
      <c r="J497" s="260">
        <v>924.59999999999991</v>
      </c>
      <c r="K497" s="259">
        <v>905.2</v>
      </c>
      <c r="L497" s="259">
        <v>888</v>
      </c>
      <c r="M497" s="259">
        <v>6.6475299999999997</v>
      </c>
      <c r="N497" s="1"/>
      <c r="O497" s="1"/>
    </row>
    <row r="498" spans="1:15" ht="12.75" customHeight="1">
      <c r="A498" s="30">
        <v>488</v>
      </c>
      <c r="B498" s="230" t="s">
        <v>523</v>
      </c>
      <c r="C498" s="275">
        <v>270.25</v>
      </c>
      <c r="D498" s="275">
        <v>269.7</v>
      </c>
      <c r="E498" s="260">
        <v>266.59999999999997</v>
      </c>
      <c r="F498" s="260">
        <v>262.95</v>
      </c>
      <c r="G498" s="260">
        <v>259.84999999999997</v>
      </c>
      <c r="H498" s="260">
        <v>273.34999999999997</v>
      </c>
      <c r="I498" s="260">
        <v>276.45</v>
      </c>
      <c r="J498" s="260">
        <v>280.09999999999997</v>
      </c>
      <c r="K498" s="259">
        <v>272.8</v>
      </c>
      <c r="L498" s="259">
        <v>266.05</v>
      </c>
      <c r="M498" s="259">
        <v>4.4132199999999999</v>
      </c>
      <c r="N498" s="1"/>
      <c r="O498" s="1"/>
    </row>
    <row r="499" spans="1:15" ht="12.75" customHeight="1">
      <c r="A499" s="30">
        <v>489</v>
      </c>
      <c r="B499" s="230" t="s">
        <v>524</v>
      </c>
      <c r="C499" s="275">
        <v>78.25</v>
      </c>
      <c r="D499" s="275">
        <v>78.100000000000009</v>
      </c>
      <c r="E499" s="260">
        <v>76.90000000000002</v>
      </c>
      <c r="F499" s="260">
        <v>75.550000000000011</v>
      </c>
      <c r="G499" s="260">
        <v>74.350000000000023</v>
      </c>
      <c r="H499" s="260">
        <v>79.450000000000017</v>
      </c>
      <c r="I499" s="260">
        <v>80.650000000000006</v>
      </c>
      <c r="J499" s="260">
        <v>82.000000000000014</v>
      </c>
      <c r="K499" s="259">
        <v>79.3</v>
      </c>
      <c r="L499" s="259">
        <v>76.75</v>
      </c>
      <c r="M499" s="259">
        <v>8.1785300000000003</v>
      </c>
      <c r="N499" s="1"/>
      <c r="O499" s="1"/>
    </row>
    <row r="500" spans="1:15" ht="12.75" customHeight="1">
      <c r="A500" s="30">
        <v>490</v>
      </c>
      <c r="B500" s="230" t="s">
        <v>525</v>
      </c>
      <c r="C500" s="275">
        <v>729.75</v>
      </c>
      <c r="D500" s="275">
        <v>725.86666666666667</v>
      </c>
      <c r="E500" s="260">
        <v>710.88333333333333</v>
      </c>
      <c r="F500" s="260">
        <v>692.01666666666665</v>
      </c>
      <c r="G500" s="260">
        <v>677.0333333333333</v>
      </c>
      <c r="H500" s="260">
        <v>744.73333333333335</v>
      </c>
      <c r="I500" s="260">
        <v>759.7166666666667</v>
      </c>
      <c r="J500" s="260">
        <v>778.58333333333337</v>
      </c>
      <c r="K500" s="259">
        <v>740.85</v>
      </c>
      <c r="L500" s="259">
        <v>707</v>
      </c>
      <c r="M500" s="259">
        <v>3.7150799999999999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1647.35</v>
      </c>
      <c r="D501" s="275">
        <v>1639.7333333333333</v>
      </c>
      <c r="E501" s="260">
        <v>1626.4666666666667</v>
      </c>
      <c r="F501" s="260">
        <v>1605.5833333333333</v>
      </c>
      <c r="G501" s="260">
        <v>1592.3166666666666</v>
      </c>
      <c r="H501" s="260">
        <v>1660.6166666666668</v>
      </c>
      <c r="I501" s="260">
        <v>1673.8833333333337</v>
      </c>
      <c r="J501" s="260">
        <v>1694.7666666666669</v>
      </c>
      <c r="K501" s="259">
        <v>1653</v>
      </c>
      <c r="L501" s="259">
        <v>1618.85</v>
      </c>
      <c r="M501" s="259">
        <v>1.1889700000000001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75">
        <v>411.3</v>
      </c>
      <c r="D502" s="275">
        <v>408.18333333333334</v>
      </c>
      <c r="E502" s="260">
        <v>402.86666666666667</v>
      </c>
      <c r="F502" s="260">
        <v>394.43333333333334</v>
      </c>
      <c r="G502" s="260">
        <v>389.11666666666667</v>
      </c>
      <c r="H502" s="260">
        <v>416.61666666666667</v>
      </c>
      <c r="I502" s="260">
        <v>421.93333333333339</v>
      </c>
      <c r="J502" s="260">
        <v>430.36666666666667</v>
      </c>
      <c r="K502" s="259">
        <v>413.5</v>
      </c>
      <c r="L502" s="259">
        <v>399.75</v>
      </c>
      <c r="M502" s="259">
        <v>93.574629999999999</v>
      </c>
      <c r="N502" s="1"/>
      <c r="O502" s="1"/>
    </row>
    <row r="503" spans="1:15" ht="12.75" customHeight="1">
      <c r="A503" s="30">
        <v>493</v>
      </c>
      <c r="B503" s="230" t="s">
        <v>526</v>
      </c>
      <c r="C503" s="230">
        <v>243.1</v>
      </c>
      <c r="D503" s="275">
        <v>245.91666666666666</v>
      </c>
      <c r="E503" s="260">
        <v>239.38333333333333</v>
      </c>
      <c r="F503" s="260">
        <v>235.66666666666666</v>
      </c>
      <c r="G503" s="260">
        <v>229.13333333333333</v>
      </c>
      <c r="H503" s="260">
        <v>249.63333333333333</v>
      </c>
      <c r="I503" s="260">
        <v>256.16666666666669</v>
      </c>
      <c r="J503" s="260">
        <v>259.88333333333333</v>
      </c>
      <c r="K503" s="259">
        <v>252.45</v>
      </c>
      <c r="L503" s="259">
        <v>242.2</v>
      </c>
      <c r="M503" s="259">
        <v>6.77644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16.45</v>
      </c>
      <c r="D504" s="275">
        <v>16.400000000000002</v>
      </c>
      <c r="E504" s="260">
        <v>16.250000000000004</v>
      </c>
      <c r="F504" s="260">
        <v>16.05</v>
      </c>
      <c r="G504" s="260">
        <v>15.900000000000002</v>
      </c>
      <c r="H504" s="260">
        <v>16.600000000000005</v>
      </c>
      <c r="I504" s="260">
        <v>16.750000000000004</v>
      </c>
      <c r="J504" s="260">
        <v>16.950000000000006</v>
      </c>
      <c r="K504" s="259">
        <v>16.55</v>
      </c>
      <c r="L504" s="259">
        <v>16.2</v>
      </c>
      <c r="M504" s="259">
        <v>512.41998000000001</v>
      </c>
      <c r="N504" s="1"/>
      <c r="O504" s="1"/>
    </row>
    <row r="505" spans="1:15" ht="12.75" customHeight="1">
      <c r="A505" s="30">
        <v>495</v>
      </c>
      <c r="B505" s="230" t="s">
        <v>860</v>
      </c>
      <c r="C505" s="230">
        <v>10167.35</v>
      </c>
      <c r="D505" s="275">
        <v>10130.016666666666</v>
      </c>
      <c r="E505" s="260">
        <v>9961.0333333333328</v>
      </c>
      <c r="F505" s="260">
        <v>9754.7166666666672</v>
      </c>
      <c r="G505" s="260">
        <v>9585.7333333333336</v>
      </c>
      <c r="H505" s="260">
        <v>10336.333333333332</v>
      </c>
      <c r="I505" s="260">
        <v>10505.316666666666</v>
      </c>
      <c r="J505" s="260">
        <v>10711.633333333331</v>
      </c>
      <c r="K505" s="259">
        <v>10299</v>
      </c>
      <c r="L505" s="259">
        <v>9923.7000000000007</v>
      </c>
      <c r="M505" s="259">
        <v>8.3349999999999994E-2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30">
        <v>278.60000000000002</v>
      </c>
      <c r="D506" s="275">
        <v>279.43333333333334</v>
      </c>
      <c r="E506" s="260">
        <v>275.36666666666667</v>
      </c>
      <c r="F506" s="260">
        <v>272.13333333333333</v>
      </c>
      <c r="G506" s="260">
        <v>268.06666666666666</v>
      </c>
      <c r="H506" s="260">
        <v>282.66666666666669</v>
      </c>
      <c r="I506" s="260">
        <v>286.73333333333341</v>
      </c>
      <c r="J506" s="260">
        <v>289.9666666666667</v>
      </c>
      <c r="K506" s="259">
        <v>283.5</v>
      </c>
      <c r="L506" s="259">
        <v>276.2</v>
      </c>
      <c r="M506" s="259">
        <v>103.02781</v>
      </c>
      <c r="N506" s="1"/>
      <c r="O506" s="1"/>
    </row>
    <row r="507" spans="1:15" ht="12.75" customHeight="1">
      <c r="A507" s="30">
        <v>497</v>
      </c>
      <c r="B507" s="230" t="s">
        <v>527</v>
      </c>
      <c r="C507" s="275">
        <v>227.15</v>
      </c>
      <c r="D507" s="260">
        <v>226.41666666666666</v>
      </c>
      <c r="E507" s="260">
        <v>223.73333333333332</v>
      </c>
      <c r="F507" s="260">
        <v>220.31666666666666</v>
      </c>
      <c r="G507" s="260">
        <v>217.63333333333333</v>
      </c>
      <c r="H507" s="260">
        <v>229.83333333333331</v>
      </c>
      <c r="I507" s="260">
        <v>232.51666666666665</v>
      </c>
      <c r="J507" s="259">
        <v>235.93333333333331</v>
      </c>
      <c r="K507" s="259">
        <v>229.1</v>
      </c>
      <c r="L507" s="259">
        <v>223</v>
      </c>
      <c r="M507" s="230">
        <v>8.0192399999999999</v>
      </c>
      <c r="N507" s="1"/>
      <c r="O507" s="1"/>
    </row>
    <row r="508" spans="1:15" ht="12.75" customHeight="1">
      <c r="A508" s="30">
        <v>498</v>
      </c>
      <c r="B508" s="230" t="s">
        <v>832</v>
      </c>
      <c r="C508" s="275">
        <v>68.7</v>
      </c>
      <c r="D508" s="260">
        <v>68.63333333333334</v>
      </c>
      <c r="E508" s="260">
        <v>67.566666666666677</v>
      </c>
      <c r="F508" s="260">
        <v>66.433333333333337</v>
      </c>
      <c r="G508" s="260">
        <v>65.366666666666674</v>
      </c>
      <c r="H508" s="260">
        <v>69.76666666666668</v>
      </c>
      <c r="I508" s="260">
        <v>70.833333333333343</v>
      </c>
      <c r="J508" s="259">
        <v>71.966666666666683</v>
      </c>
      <c r="K508" s="259">
        <v>69.7</v>
      </c>
      <c r="L508" s="259">
        <v>67.5</v>
      </c>
      <c r="M508" s="230">
        <v>871.58480999999995</v>
      </c>
      <c r="N508" s="1"/>
      <c r="O508" s="1"/>
    </row>
    <row r="509" spans="1:15" ht="12.75" customHeight="1">
      <c r="A509" s="30">
        <v>499</v>
      </c>
      <c r="B509" s="354" t="s">
        <v>823</v>
      </c>
      <c r="C509" s="275">
        <v>425.2</v>
      </c>
      <c r="D509" s="260">
        <v>422.89999999999992</v>
      </c>
      <c r="E509" s="260">
        <v>418.89999999999986</v>
      </c>
      <c r="F509" s="260">
        <v>412.59999999999997</v>
      </c>
      <c r="G509" s="260">
        <v>408.59999999999991</v>
      </c>
      <c r="H509" s="260">
        <v>429.19999999999982</v>
      </c>
      <c r="I509" s="260">
        <v>433.19999999999993</v>
      </c>
      <c r="J509" s="259">
        <v>439.49999999999977</v>
      </c>
      <c r="K509" s="259">
        <v>426.9</v>
      </c>
      <c r="L509" s="259">
        <v>416.6</v>
      </c>
      <c r="M509" s="275">
        <v>13.791600000000001</v>
      </c>
      <c r="N509" s="1"/>
      <c r="O509" s="1"/>
    </row>
    <row r="510" spans="1:15" ht="12.75" customHeight="1">
      <c r="A510" s="353">
        <v>500</v>
      </c>
      <c r="B510" s="230" t="s">
        <v>528</v>
      </c>
      <c r="C510" s="260">
        <v>1709.75</v>
      </c>
      <c r="D510" s="260">
        <v>1716.5833333333333</v>
      </c>
      <c r="E510" s="260">
        <v>1691.1666666666665</v>
      </c>
      <c r="F510" s="260">
        <v>1672.5833333333333</v>
      </c>
      <c r="G510" s="260">
        <v>1647.1666666666665</v>
      </c>
      <c r="H510" s="260">
        <v>1735.1666666666665</v>
      </c>
      <c r="I510" s="259">
        <v>1760.583333333333</v>
      </c>
      <c r="J510" s="259">
        <v>1779.1666666666665</v>
      </c>
      <c r="K510" s="259">
        <v>1742</v>
      </c>
      <c r="L510" s="230">
        <v>1698</v>
      </c>
      <c r="M510" s="260">
        <v>0.20538999999999999</v>
      </c>
      <c r="N510" s="1"/>
      <c r="O510" s="1"/>
    </row>
    <row r="511" spans="1:15" ht="12.75" customHeight="1">
      <c r="A511" s="230">
        <v>501</v>
      </c>
      <c r="B511" s="230" t="s">
        <v>529</v>
      </c>
      <c r="C511" s="260">
        <v>1428.45</v>
      </c>
      <c r="D511" s="260">
        <v>1431.5166666666667</v>
      </c>
      <c r="E511" s="260">
        <v>1416.9333333333334</v>
      </c>
      <c r="F511" s="260">
        <v>1405.4166666666667</v>
      </c>
      <c r="G511" s="260">
        <v>1390.8333333333335</v>
      </c>
      <c r="H511" s="260">
        <v>1443.0333333333333</v>
      </c>
      <c r="I511" s="259">
        <v>1457.6166666666668</v>
      </c>
      <c r="J511" s="259">
        <v>1469.1333333333332</v>
      </c>
      <c r="K511" s="259">
        <v>1446.1</v>
      </c>
      <c r="L511" s="230">
        <v>1420</v>
      </c>
      <c r="M511" s="260">
        <v>0.15815000000000001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3"/>
      <c r="B5" s="414"/>
      <c r="C5" s="413"/>
      <c r="D5" s="41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530</v>
      </c>
      <c r="B7" s="415" t="s">
        <v>531</v>
      </c>
      <c r="C7" s="414"/>
      <c r="D7" s="7">
        <f>Main!B10</f>
        <v>44845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532</v>
      </c>
      <c r="B9" s="83" t="s">
        <v>533</v>
      </c>
      <c r="C9" s="83" t="s">
        <v>534</v>
      </c>
      <c r="D9" s="83" t="s">
        <v>535</v>
      </c>
      <c r="E9" s="83" t="s">
        <v>536</v>
      </c>
      <c r="F9" s="83" t="s">
        <v>537</v>
      </c>
      <c r="G9" s="83" t="s">
        <v>538</v>
      </c>
      <c r="H9" s="83" t="s">
        <v>539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44844</v>
      </c>
      <c r="B10" s="29">
        <v>542580</v>
      </c>
      <c r="C10" s="28" t="s">
        <v>951</v>
      </c>
      <c r="D10" s="28" t="s">
        <v>998</v>
      </c>
      <c r="E10" s="28" t="s">
        <v>540</v>
      </c>
      <c r="F10" s="85">
        <v>88000</v>
      </c>
      <c r="G10" s="29">
        <v>31</v>
      </c>
      <c r="H10" s="29" t="s">
        <v>306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44844</v>
      </c>
      <c r="B11" s="29">
        <v>542580</v>
      </c>
      <c r="C11" s="28" t="s">
        <v>951</v>
      </c>
      <c r="D11" s="28" t="s">
        <v>998</v>
      </c>
      <c r="E11" s="28" t="s">
        <v>541</v>
      </c>
      <c r="F11" s="85">
        <v>88000</v>
      </c>
      <c r="G11" s="29">
        <v>31</v>
      </c>
      <c r="H11" s="29" t="s">
        <v>306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44844</v>
      </c>
      <c r="B12" s="29">
        <v>542580</v>
      </c>
      <c r="C12" s="28" t="s">
        <v>951</v>
      </c>
      <c r="D12" s="28" t="s">
        <v>999</v>
      </c>
      <c r="E12" s="28" t="s">
        <v>540</v>
      </c>
      <c r="F12" s="85">
        <v>700000</v>
      </c>
      <c r="G12" s="29">
        <v>30.73</v>
      </c>
      <c r="H12" s="29" t="s">
        <v>306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44844</v>
      </c>
      <c r="B13" s="29">
        <v>542580</v>
      </c>
      <c r="C13" s="28" t="s">
        <v>951</v>
      </c>
      <c r="D13" s="28" t="s">
        <v>1000</v>
      </c>
      <c r="E13" s="28" t="s">
        <v>540</v>
      </c>
      <c r="F13" s="85">
        <v>700000</v>
      </c>
      <c r="G13" s="29">
        <v>29.55</v>
      </c>
      <c r="H13" s="29" t="s">
        <v>306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44844</v>
      </c>
      <c r="B14" s="29">
        <v>542580</v>
      </c>
      <c r="C14" s="28" t="s">
        <v>951</v>
      </c>
      <c r="D14" s="28" t="s">
        <v>1001</v>
      </c>
      <c r="E14" s="28" t="s">
        <v>540</v>
      </c>
      <c r="F14" s="85">
        <v>56000</v>
      </c>
      <c r="G14" s="29">
        <v>31</v>
      </c>
      <c r="H14" s="29" t="s">
        <v>306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44844</v>
      </c>
      <c r="B15" s="29">
        <v>542580</v>
      </c>
      <c r="C15" s="28" t="s">
        <v>951</v>
      </c>
      <c r="D15" s="28" t="s">
        <v>1002</v>
      </c>
      <c r="E15" s="28" t="s">
        <v>540</v>
      </c>
      <c r="F15" s="85">
        <v>96000</v>
      </c>
      <c r="G15" s="29">
        <v>31</v>
      </c>
      <c r="H15" s="29" t="s">
        <v>306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44844</v>
      </c>
      <c r="B16" s="29">
        <v>542580</v>
      </c>
      <c r="C16" s="28" t="s">
        <v>951</v>
      </c>
      <c r="D16" s="28" t="s">
        <v>1003</v>
      </c>
      <c r="E16" s="28" t="s">
        <v>541</v>
      </c>
      <c r="F16" s="85">
        <v>60000</v>
      </c>
      <c r="G16" s="29">
        <v>29.55</v>
      </c>
      <c r="H16" s="29" t="s">
        <v>306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44844</v>
      </c>
      <c r="B17" s="29">
        <v>542580</v>
      </c>
      <c r="C17" s="28" t="s">
        <v>951</v>
      </c>
      <c r="D17" s="28" t="s">
        <v>1004</v>
      </c>
      <c r="E17" s="28" t="s">
        <v>541</v>
      </c>
      <c r="F17" s="85">
        <v>188000</v>
      </c>
      <c r="G17" s="29">
        <v>31</v>
      </c>
      <c r="H17" s="29" t="s">
        <v>306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44844</v>
      </c>
      <c r="B18" s="29">
        <v>542580</v>
      </c>
      <c r="C18" s="28" t="s">
        <v>951</v>
      </c>
      <c r="D18" s="28" t="s">
        <v>1005</v>
      </c>
      <c r="E18" s="28" t="s">
        <v>541</v>
      </c>
      <c r="F18" s="85">
        <v>244000</v>
      </c>
      <c r="G18" s="29">
        <v>31</v>
      </c>
      <c r="H18" s="29" t="s">
        <v>306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44844</v>
      </c>
      <c r="B19" s="29">
        <v>542580</v>
      </c>
      <c r="C19" s="28" t="s">
        <v>951</v>
      </c>
      <c r="D19" s="28" t="s">
        <v>1006</v>
      </c>
      <c r="E19" s="28" t="s">
        <v>541</v>
      </c>
      <c r="F19" s="85">
        <v>292000</v>
      </c>
      <c r="G19" s="29">
        <v>31</v>
      </c>
      <c r="H19" s="29" t="s">
        <v>306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44844</v>
      </c>
      <c r="B20" s="29">
        <v>542580</v>
      </c>
      <c r="C20" s="28" t="s">
        <v>951</v>
      </c>
      <c r="D20" s="28" t="s">
        <v>1007</v>
      </c>
      <c r="E20" s="28" t="s">
        <v>541</v>
      </c>
      <c r="F20" s="85">
        <v>328000</v>
      </c>
      <c r="G20" s="29">
        <v>29.55</v>
      </c>
      <c r="H20" s="29" t="s">
        <v>306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44844</v>
      </c>
      <c r="B21" s="29">
        <v>542580</v>
      </c>
      <c r="C21" s="28" t="s">
        <v>951</v>
      </c>
      <c r="D21" s="28" t="s">
        <v>1008</v>
      </c>
      <c r="E21" s="28" t="s">
        <v>541</v>
      </c>
      <c r="F21" s="85">
        <v>740000</v>
      </c>
      <c r="G21" s="29">
        <v>29.55</v>
      </c>
      <c r="H21" s="29" t="s">
        <v>306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44844</v>
      </c>
      <c r="B22" s="29">
        <v>542580</v>
      </c>
      <c r="C22" s="28" t="s">
        <v>951</v>
      </c>
      <c r="D22" s="28" t="s">
        <v>1009</v>
      </c>
      <c r="E22" s="28" t="s">
        <v>540</v>
      </c>
      <c r="F22" s="85">
        <v>72000</v>
      </c>
      <c r="G22" s="29">
        <v>29.55</v>
      </c>
      <c r="H22" s="29" t="s">
        <v>306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44844</v>
      </c>
      <c r="B23" s="29">
        <v>542580</v>
      </c>
      <c r="C23" s="28" t="s">
        <v>951</v>
      </c>
      <c r="D23" s="28" t="s">
        <v>1010</v>
      </c>
      <c r="E23" s="28" t="s">
        <v>540</v>
      </c>
      <c r="F23" s="85">
        <v>72000</v>
      </c>
      <c r="G23" s="29">
        <v>29.55</v>
      </c>
      <c r="H23" s="29" t="s">
        <v>306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44844</v>
      </c>
      <c r="B24" s="29">
        <v>538833</v>
      </c>
      <c r="C24" s="28" t="s">
        <v>1011</v>
      </c>
      <c r="D24" s="28" t="s">
        <v>1012</v>
      </c>
      <c r="E24" s="28" t="s">
        <v>541</v>
      </c>
      <c r="F24" s="85">
        <v>500000</v>
      </c>
      <c r="G24" s="29">
        <v>5</v>
      </c>
      <c r="H24" s="29" t="s">
        <v>306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44844</v>
      </c>
      <c r="B25" s="29">
        <v>538833</v>
      </c>
      <c r="C25" s="28" t="s">
        <v>1011</v>
      </c>
      <c r="D25" s="28" t="s">
        <v>1013</v>
      </c>
      <c r="E25" s="28" t="s">
        <v>540</v>
      </c>
      <c r="F25" s="85">
        <v>497150</v>
      </c>
      <c r="G25" s="29">
        <v>5</v>
      </c>
      <c r="H25" s="29" t="s">
        <v>306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44844</v>
      </c>
      <c r="B26" s="29">
        <v>543621</v>
      </c>
      <c r="C26" s="28" t="s">
        <v>1014</v>
      </c>
      <c r="D26" s="28" t="s">
        <v>1015</v>
      </c>
      <c r="E26" s="28" t="s">
        <v>540</v>
      </c>
      <c r="F26" s="85">
        <v>160000</v>
      </c>
      <c r="G26" s="29">
        <v>42.1</v>
      </c>
      <c r="H26" s="29" t="s">
        <v>306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44844</v>
      </c>
      <c r="B27" s="29">
        <v>543621</v>
      </c>
      <c r="C27" s="28" t="s">
        <v>1014</v>
      </c>
      <c r="D27" s="28" t="s">
        <v>1016</v>
      </c>
      <c r="E27" s="28" t="s">
        <v>540</v>
      </c>
      <c r="F27" s="85">
        <v>72000</v>
      </c>
      <c r="G27" s="29">
        <v>42.29</v>
      </c>
      <c r="H27" s="29" t="s">
        <v>306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44844</v>
      </c>
      <c r="B28" s="29">
        <v>543621</v>
      </c>
      <c r="C28" s="28" t="s">
        <v>1014</v>
      </c>
      <c r="D28" s="28" t="s">
        <v>1017</v>
      </c>
      <c r="E28" s="28" t="s">
        <v>540</v>
      </c>
      <c r="F28" s="85">
        <v>72000</v>
      </c>
      <c r="G28" s="29">
        <v>44.5</v>
      </c>
      <c r="H28" s="29" t="s">
        <v>306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44844</v>
      </c>
      <c r="B29" s="29">
        <v>543621</v>
      </c>
      <c r="C29" s="28" t="s">
        <v>1014</v>
      </c>
      <c r="D29" s="28" t="s">
        <v>1018</v>
      </c>
      <c r="E29" s="28" t="s">
        <v>540</v>
      </c>
      <c r="F29" s="85">
        <v>72000</v>
      </c>
      <c r="G29" s="29">
        <v>43.33</v>
      </c>
      <c r="H29" s="29" t="s">
        <v>306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44844</v>
      </c>
      <c r="B30" s="29">
        <v>543618</v>
      </c>
      <c r="C30" s="28" t="s">
        <v>1019</v>
      </c>
      <c r="D30" s="28" t="s">
        <v>1020</v>
      </c>
      <c r="E30" s="28" t="s">
        <v>540</v>
      </c>
      <c r="F30" s="85">
        <v>30000</v>
      </c>
      <c r="G30" s="29">
        <v>70</v>
      </c>
      <c r="H30" s="29" t="s">
        <v>306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44844</v>
      </c>
      <c r="B31" s="29">
        <v>543618</v>
      </c>
      <c r="C31" s="28" t="s">
        <v>1019</v>
      </c>
      <c r="D31" s="28" t="s">
        <v>1021</v>
      </c>
      <c r="E31" s="28" t="s">
        <v>540</v>
      </c>
      <c r="F31" s="85">
        <v>30000</v>
      </c>
      <c r="G31" s="29">
        <v>70</v>
      </c>
      <c r="H31" s="29" t="s">
        <v>306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44844</v>
      </c>
      <c r="B32" s="29">
        <v>543618</v>
      </c>
      <c r="C32" s="28" t="s">
        <v>1019</v>
      </c>
      <c r="D32" s="28" t="s">
        <v>1022</v>
      </c>
      <c r="E32" s="28" t="s">
        <v>540</v>
      </c>
      <c r="F32" s="85">
        <v>30000</v>
      </c>
      <c r="G32" s="29">
        <v>72.790000000000006</v>
      </c>
      <c r="H32" s="29" t="s">
        <v>306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44844</v>
      </c>
      <c r="B33" s="29">
        <v>543619</v>
      </c>
      <c r="C33" s="28" t="s">
        <v>1023</v>
      </c>
      <c r="D33" s="28" t="s">
        <v>1024</v>
      </c>
      <c r="E33" s="28" t="s">
        <v>540</v>
      </c>
      <c r="F33" s="85">
        <v>86000</v>
      </c>
      <c r="G33" s="29">
        <v>109.95</v>
      </c>
      <c r="H33" s="29" t="s">
        <v>306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44844</v>
      </c>
      <c r="B34" s="29">
        <v>543619</v>
      </c>
      <c r="C34" s="28" t="s">
        <v>1023</v>
      </c>
      <c r="D34" s="28" t="s">
        <v>1025</v>
      </c>
      <c r="E34" s="28" t="s">
        <v>540</v>
      </c>
      <c r="F34" s="85">
        <v>50000</v>
      </c>
      <c r="G34" s="29">
        <v>115.4</v>
      </c>
      <c r="H34" s="29" t="s">
        <v>306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44844</v>
      </c>
      <c r="B35" s="29">
        <v>543619</v>
      </c>
      <c r="C35" s="28" t="s">
        <v>1023</v>
      </c>
      <c r="D35" s="28" t="s">
        <v>1026</v>
      </c>
      <c r="E35" s="28" t="s">
        <v>540</v>
      </c>
      <c r="F35" s="85">
        <v>80000</v>
      </c>
      <c r="G35" s="29">
        <v>115.4</v>
      </c>
      <c r="H35" s="29" t="s">
        <v>306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44844</v>
      </c>
      <c r="B36" s="29">
        <v>540023</v>
      </c>
      <c r="C36" s="28" t="s">
        <v>1027</v>
      </c>
      <c r="D36" s="28" t="s">
        <v>1028</v>
      </c>
      <c r="E36" s="28" t="s">
        <v>540</v>
      </c>
      <c r="F36" s="85">
        <v>87550</v>
      </c>
      <c r="G36" s="29">
        <v>87.12</v>
      </c>
      <c r="H36" s="29" t="s">
        <v>306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44844</v>
      </c>
      <c r="B37" s="29">
        <v>543606</v>
      </c>
      <c r="C37" s="28" t="s">
        <v>1029</v>
      </c>
      <c r="D37" s="28" t="s">
        <v>1030</v>
      </c>
      <c r="E37" s="28" t="s">
        <v>540</v>
      </c>
      <c r="F37" s="85">
        <v>56000</v>
      </c>
      <c r="G37" s="29">
        <v>21.85</v>
      </c>
      <c r="H37" s="29" t="s">
        <v>306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44844</v>
      </c>
      <c r="B38" s="29">
        <v>543606</v>
      </c>
      <c r="C38" s="28" t="s">
        <v>1029</v>
      </c>
      <c r="D38" s="28" t="s">
        <v>1031</v>
      </c>
      <c r="E38" s="28" t="s">
        <v>541</v>
      </c>
      <c r="F38" s="85">
        <v>40000</v>
      </c>
      <c r="G38" s="29">
        <v>21.85</v>
      </c>
      <c r="H38" s="29" t="s">
        <v>306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44844</v>
      </c>
      <c r="B39" s="29">
        <v>542727</v>
      </c>
      <c r="C39" s="28" t="s">
        <v>1032</v>
      </c>
      <c r="D39" s="28" t="s">
        <v>1033</v>
      </c>
      <c r="E39" s="28" t="s">
        <v>540</v>
      </c>
      <c r="F39" s="85">
        <v>28000</v>
      </c>
      <c r="G39" s="29">
        <v>33.43</v>
      </c>
      <c r="H39" s="29" t="s">
        <v>306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44844</v>
      </c>
      <c r="B40" s="29">
        <v>542727</v>
      </c>
      <c r="C40" s="28" t="s">
        <v>1032</v>
      </c>
      <c r="D40" s="28" t="s">
        <v>1033</v>
      </c>
      <c r="E40" s="28" t="s">
        <v>541</v>
      </c>
      <c r="F40" s="85">
        <v>20000</v>
      </c>
      <c r="G40" s="29">
        <v>33.67</v>
      </c>
      <c r="H40" s="29" t="s">
        <v>306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44844</v>
      </c>
      <c r="B41" s="29">
        <v>538770</v>
      </c>
      <c r="C41" s="28" t="s">
        <v>1034</v>
      </c>
      <c r="D41" s="28" t="s">
        <v>1035</v>
      </c>
      <c r="E41" s="28" t="s">
        <v>540</v>
      </c>
      <c r="F41" s="85">
        <v>40668</v>
      </c>
      <c r="G41" s="29">
        <v>10.29</v>
      </c>
      <c r="H41" s="29" t="s">
        <v>306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44844</v>
      </c>
      <c r="B42" s="29">
        <v>511710</v>
      </c>
      <c r="C42" s="28" t="s">
        <v>952</v>
      </c>
      <c r="D42" s="28" t="s">
        <v>953</v>
      </c>
      <c r="E42" s="28" t="s">
        <v>541</v>
      </c>
      <c r="F42" s="85">
        <v>350100</v>
      </c>
      <c r="G42" s="29">
        <v>1.59</v>
      </c>
      <c r="H42" s="29" t="s">
        <v>306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44844</v>
      </c>
      <c r="B43" s="29">
        <v>531364</v>
      </c>
      <c r="C43" s="28" t="s">
        <v>1036</v>
      </c>
      <c r="D43" s="28" t="s">
        <v>1037</v>
      </c>
      <c r="E43" s="28" t="s">
        <v>541</v>
      </c>
      <c r="F43" s="85">
        <v>83000</v>
      </c>
      <c r="G43" s="29">
        <v>34.44</v>
      </c>
      <c r="H43" s="29" t="s">
        <v>306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44844</v>
      </c>
      <c r="B44" s="29">
        <v>542803</v>
      </c>
      <c r="C44" s="28" t="s">
        <v>1038</v>
      </c>
      <c r="D44" s="28" t="s">
        <v>1039</v>
      </c>
      <c r="E44" s="28" t="s">
        <v>541</v>
      </c>
      <c r="F44" s="85">
        <v>20000</v>
      </c>
      <c r="G44" s="29">
        <v>41.1</v>
      </c>
      <c r="H44" s="29" t="s">
        <v>306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44844</v>
      </c>
      <c r="B45" s="29">
        <v>542803</v>
      </c>
      <c r="C45" s="28" t="s">
        <v>1038</v>
      </c>
      <c r="D45" s="28" t="s">
        <v>1040</v>
      </c>
      <c r="E45" s="28" t="s">
        <v>540</v>
      </c>
      <c r="F45" s="85">
        <v>6482</v>
      </c>
      <c r="G45" s="29">
        <v>41.13</v>
      </c>
      <c r="H45" s="29" t="s">
        <v>306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44844</v>
      </c>
      <c r="B46" s="29">
        <v>542803</v>
      </c>
      <c r="C46" s="28" t="s">
        <v>1038</v>
      </c>
      <c r="D46" s="28" t="s">
        <v>1041</v>
      </c>
      <c r="E46" s="28" t="s">
        <v>540</v>
      </c>
      <c r="F46" s="85">
        <v>7691</v>
      </c>
      <c r="G46" s="29">
        <v>41.1</v>
      </c>
      <c r="H46" s="29" t="s">
        <v>306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44844</v>
      </c>
      <c r="B47" s="29">
        <v>542803</v>
      </c>
      <c r="C47" s="28" t="s">
        <v>1038</v>
      </c>
      <c r="D47" s="28" t="s">
        <v>1042</v>
      </c>
      <c r="E47" s="28" t="s">
        <v>540</v>
      </c>
      <c r="F47" s="85">
        <v>10000</v>
      </c>
      <c r="G47" s="29">
        <v>39.86</v>
      </c>
      <c r="H47" s="29" t="s">
        <v>306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44844</v>
      </c>
      <c r="B48" s="29">
        <v>521137</v>
      </c>
      <c r="C48" s="28" t="s">
        <v>1043</v>
      </c>
      <c r="D48" s="28" t="s">
        <v>1044</v>
      </c>
      <c r="E48" s="28" t="s">
        <v>541</v>
      </c>
      <c r="F48" s="85">
        <v>325000</v>
      </c>
      <c r="G48" s="29">
        <v>13.05</v>
      </c>
      <c r="H48" s="29" t="s">
        <v>306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44844</v>
      </c>
      <c r="B49" s="29">
        <v>521137</v>
      </c>
      <c r="C49" s="28" t="s">
        <v>1043</v>
      </c>
      <c r="D49" s="28" t="s">
        <v>1045</v>
      </c>
      <c r="E49" s="28" t="s">
        <v>541</v>
      </c>
      <c r="F49" s="85">
        <v>100000</v>
      </c>
      <c r="G49" s="29">
        <v>13.03</v>
      </c>
      <c r="H49" s="29" t="s">
        <v>306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44844</v>
      </c>
      <c r="B50" s="29">
        <v>521137</v>
      </c>
      <c r="C50" s="28" t="s">
        <v>1043</v>
      </c>
      <c r="D50" s="28" t="s">
        <v>1046</v>
      </c>
      <c r="E50" s="28" t="s">
        <v>540</v>
      </c>
      <c r="F50" s="85">
        <v>111000</v>
      </c>
      <c r="G50" s="29">
        <v>13.04</v>
      </c>
      <c r="H50" s="29" t="s">
        <v>306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44844</v>
      </c>
      <c r="B51" s="29">
        <v>521137</v>
      </c>
      <c r="C51" s="28" t="s">
        <v>1043</v>
      </c>
      <c r="D51" s="28" t="s">
        <v>1047</v>
      </c>
      <c r="E51" s="28" t="s">
        <v>540</v>
      </c>
      <c r="F51" s="85">
        <v>50000</v>
      </c>
      <c r="G51" s="29">
        <v>13.05</v>
      </c>
      <c r="H51" s="29" t="s">
        <v>306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44844</v>
      </c>
      <c r="B52" s="29">
        <v>542802</v>
      </c>
      <c r="C52" s="28" t="s">
        <v>883</v>
      </c>
      <c r="D52" s="28" t="s">
        <v>899</v>
      </c>
      <c r="E52" s="28" t="s">
        <v>541</v>
      </c>
      <c r="F52" s="85">
        <v>983301</v>
      </c>
      <c r="G52" s="29">
        <v>22.19</v>
      </c>
      <c r="H52" s="29" t="s">
        <v>306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44844</v>
      </c>
      <c r="B53" s="29">
        <v>542802</v>
      </c>
      <c r="C53" s="28" t="s">
        <v>883</v>
      </c>
      <c r="D53" s="28" t="s">
        <v>899</v>
      </c>
      <c r="E53" s="28" t="s">
        <v>540</v>
      </c>
      <c r="F53" s="85">
        <v>983301</v>
      </c>
      <c r="G53" s="29">
        <v>22.17</v>
      </c>
      <c r="H53" s="29" t="s">
        <v>306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44844</v>
      </c>
      <c r="B54" s="29">
        <v>530663</v>
      </c>
      <c r="C54" s="28" t="s">
        <v>884</v>
      </c>
      <c r="D54" s="28" t="s">
        <v>900</v>
      </c>
      <c r="E54" s="28" t="s">
        <v>541</v>
      </c>
      <c r="F54" s="85">
        <v>701405</v>
      </c>
      <c r="G54" s="29">
        <v>1.63</v>
      </c>
      <c r="H54" s="29" t="s">
        <v>306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44844</v>
      </c>
      <c r="B55" s="29">
        <v>541627</v>
      </c>
      <c r="C55" s="28" t="s">
        <v>1048</v>
      </c>
      <c r="D55" s="28" t="s">
        <v>1049</v>
      </c>
      <c r="E55" s="28" t="s">
        <v>541</v>
      </c>
      <c r="F55" s="85">
        <v>29037</v>
      </c>
      <c r="G55" s="29">
        <v>1.92</v>
      </c>
      <c r="H55" s="29" t="s">
        <v>306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44844</v>
      </c>
      <c r="B56" s="29">
        <v>540134</v>
      </c>
      <c r="C56" s="28" t="s">
        <v>1050</v>
      </c>
      <c r="D56" s="28" t="s">
        <v>1051</v>
      </c>
      <c r="E56" s="28" t="s">
        <v>540</v>
      </c>
      <c r="F56" s="85">
        <v>63500</v>
      </c>
      <c r="G56" s="29">
        <v>4.12</v>
      </c>
      <c r="H56" s="29" t="s">
        <v>306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44844</v>
      </c>
      <c r="B57" s="29">
        <v>543620</v>
      </c>
      <c r="C57" s="28" t="s">
        <v>1052</v>
      </c>
      <c r="D57" s="28" t="s">
        <v>1053</v>
      </c>
      <c r="E57" s="28" t="s">
        <v>540</v>
      </c>
      <c r="F57" s="85">
        <v>105000</v>
      </c>
      <c r="G57" s="29">
        <v>76.17</v>
      </c>
      <c r="H57" s="29" t="s">
        <v>306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44844</v>
      </c>
      <c r="B58" s="29">
        <v>533602</v>
      </c>
      <c r="C58" s="28" t="s">
        <v>935</v>
      </c>
      <c r="D58" s="28" t="s">
        <v>954</v>
      </c>
      <c r="E58" s="28" t="s">
        <v>541</v>
      </c>
      <c r="F58" s="85">
        <v>1800000</v>
      </c>
      <c r="G58" s="29">
        <v>8.6199999999999992</v>
      </c>
      <c r="H58" s="29" t="s">
        <v>306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44844</v>
      </c>
      <c r="B59" s="29">
        <v>543305</v>
      </c>
      <c r="C59" s="28" t="s">
        <v>1054</v>
      </c>
      <c r="D59" s="28" t="s">
        <v>1055</v>
      </c>
      <c r="E59" s="28" t="s">
        <v>541</v>
      </c>
      <c r="F59" s="85">
        <v>48000</v>
      </c>
      <c r="G59" s="29">
        <v>10.38</v>
      </c>
      <c r="H59" s="29" t="s">
        <v>306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44844</v>
      </c>
      <c r="B60" s="29">
        <v>543305</v>
      </c>
      <c r="C60" s="28" t="s">
        <v>1054</v>
      </c>
      <c r="D60" s="28" t="s">
        <v>1055</v>
      </c>
      <c r="E60" s="28" t="s">
        <v>540</v>
      </c>
      <c r="F60" s="85">
        <v>12000</v>
      </c>
      <c r="G60" s="29">
        <v>10.86</v>
      </c>
      <c r="H60" s="29" t="s">
        <v>306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44844</v>
      </c>
      <c r="B61" s="29">
        <v>531454</v>
      </c>
      <c r="C61" s="28" t="s">
        <v>1056</v>
      </c>
      <c r="D61" s="28" t="s">
        <v>1057</v>
      </c>
      <c r="E61" s="28" t="s">
        <v>541</v>
      </c>
      <c r="F61" s="85">
        <v>117076</v>
      </c>
      <c r="G61" s="29">
        <v>27.5</v>
      </c>
      <c r="H61" s="29" t="s">
        <v>306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44844</v>
      </c>
      <c r="B62" s="29">
        <v>540727</v>
      </c>
      <c r="C62" s="28" t="s">
        <v>1058</v>
      </c>
      <c r="D62" s="28" t="s">
        <v>863</v>
      </c>
      <c r="E62" s="28" t="s">
        <v>540</v>
      </c>
      <c r="F62" s="85">
        <v>58944</v>
      </c>
      <c r="G62" s="29">
        <v>48.95</v>
      </c>
      <c r="H62" s="29" t="s">
        <v>306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44844</v>
      </c>
      <c r="B63" s="29">
        <v>512217</v>
      </c>
      <c r="C63" s="28" t="s">
        <v>1059</v>
      </c>
      <c r="D63" s="28" t="s">
        <v>1060</v>
      </c>
      <c r="E63" s="28" t="s">
        <v>541</v>
      </c>
      <c r="F63" s="85">
        <v>73700</v>
      </c>
      <c r="G63" s="29">
        <v>10.68</v>
      </c>
      <c r="H63" s="29" t="s">
        <v>306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44844</v>
      </c>
      <c r="B64" s="29">
        <v>543617</v>
      </c>
      <c r="C64" s="28" t="s">
        <v>1061</v>
      </c>
      <c r="D64" s="28" t="s">
        <v>1062</v>
      </c>
      <c r="E64" s="28" t="s">
        <v>540</v>
      </c>
      <c r="F64" s="85">
        <v>34800</v>
      </c>
      <c r="G64" s="29">
        <v>79.31</v>
      </c>
      <c r="H64" s="29" t="s">
        <v>306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44844</v>
      </c>
      <c r="B65" s="29">
        <v>543617</v>
      </c>
      <c r="C65" s="28" t="s">
        <v>1061</v>
      </c>
      <c r="D65" s="28" t="s">
        <v>1055</v>
      </c>
      <c r="E65" s="28" t="s">
        <v>540</v>
      </c>
      <c r="F65" s="85">
        <v>79200</v>
      </c>
      <c r="G65" s="29">
        <v>82</v>
      </c>
      <c r="H65" s="29" t="s">
        <v>306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44844</v>
      </c>
      <c r="B66" s="29">
        <v>543617</v>
      </c>
      <c r="C66" s="28" t="s">
        <v>1061</v>
      </c>
      <c r="D66" s="28" t="s">
        <v>1063</v>
      </c>
      <c r="E66" s="28" t="s">
        <v>540</v>
      </c>
      <c r="F66" s="85">
        <v>52800</v>
      </c>
      <c r="G66" s="29">
        <v>81.93</v>
      </c>
      <c r="H66" s="29" t="s">
        <v>306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44844</v>
      </c>
      <c r="B67" s="29">
        <v>543617</v>
      </c>
      <c r="C67" s="28" t="s">
        <v>1061</v>
      </c>
      <c r="D67" s="28" t="s">
        <v>1064</v>
      </c>
      <c r="E67" s="28" t="s">
        <v>541</v>
      </c>
      <c r="F67" s="85">
        <v>90000</v>
      </c>
      <c r="G67" s="29">
        <v>82.4</v>
      </c>
      <c r="H67" s="29" t="s">
        <v>306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44844</v>
      </c>
      <c r="B68" s="29">
        <v>543617</v>
      </c>
      <c r="C68" s="28" t="s">
        <v>1061</v>
      </c>
      <c r="D68" s="28" t="s">
        <v>1065</v>
      </c>
      <c r="E68" s="28" t="s">
        <v>541</v>
      </c>
      <c r="F68" s="85">
        <v>22800</v>
      </c>
      <c r="G68" s="29">
        <v>78</v>
      </c>
      <c r="H68" s="29" t="s">
        <v>306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44844</v>
      </c>
      <c r="B69" s="29">
        <v>543617</v>
      </c>
      <c r="C69" s="28" t="s">
        <v>1061</v>
      </c>
      <c r="D69" s="28" t="s">
        <v>1066</v>
      </c>
      <c r="E69" s="28" t="s">
        <v>541</v>
      </c>
      <c r="F69" s="85">
        <v>22800</v>
      </c>
      <c r="G69" s="29">
        <v>82</v>
      </c>
      <c r="H69" s="29" t="s">
        <v>306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44844</v>
      </c>
      <c r="B70" s="29">
        <v>543617</v>
      </c>
      <c r="C70" s="28" t="s">
        <v>1061</v>
      </c>
      <c r="D70" s="28" t="s">
        <v>863</v>
      </c>
      <c r="E70" s="28" t="s">
        <v>540</v>
      </c>
      <c r="F70" s="85">
        <v>60000</v>
      </c>
      <c r="G70" s="29">
        <v>81.34</v>
      </c>
      <c r="H70" s="29" t="s">
        <v>306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44844</v>
      </c>
      <c r="B71" s="29">
        <v>543208</v>
      </c>
      <c r="C71" s="28" t="s">
        <v>1067</v>
      </c>
      <c r="D71" s="28" t="s">
        <v>1068</v>
      </c>
      <c r="E71" s="28" t="s">
        <v>541</v>
      </c>
      <c r="F71" s="85">
        <v>240100</v>
      </c>
      <c r="G71" s="29">
        <v>14.02</v>
      </c>
      <c r="H71" s="29" t="s">
        <v>306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44844</v>
      </c>
      <c r="B72" s="29">
        <v>538875</v>
      </c>
      <c r="C72" s="28" t="s">
        <v>1069</v>
      </c>
      <c r="D72" s="28" t="s">
        <v>1070</v>
      </c>
      <c r="E72" s="28" t="s">
        <v>541</v>
      </c>
      <c r="F72" s="85">
        <v>88098</v>
      </c>
      <c r="G72" s="29">
        <v>19.29</v>
      </c>
      <c r="H72" s="29" t="s">
        <v>306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44844</v>
      </c>
      <c r="B73" s="29">
        <v>538875</v>
      </c>
      <c r="C73" s="28" t="s">
        <v>1069</v>
      </c>
      <c r="D73" s="28" t="s">
        <v>1071</v>
      </c>
      <c r="E73" s="28" t="s">
        <v>540</v>
      </c>
      <c r="F73" s="85">
        <v>165000</v>
      </c>
      <c r="G73" s="29">
        <v>19.28</v>
      </c>
      <c r="H73" s="29" t="s">
        <v>306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44844</v>
      </c>
      <c r="B74" s="29">
        <v>543391</v>
      </c>
      <c r="C74" s="28" t="s">
        <v>1072</v>
      </c>
      <c r="D74" s="28" t="s">
        <v>1073</v>
      </c>
      <c r="E74" s="28" t="s">
        <v>540</v>
      </c>
      <c r="F74" s="85">
        <v>243000</v>
      </c>
      <c r="G74" s="29">
        <v>46.26</v>
      </c>
      <c r="H74" s="29" t="s">
        <v>306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44844</v>
      </c>
      <c r="B75" s="29">
        <v>543391</v>
      </c>
      <c r="C75" s="28" t="s">
        <v>1072</v>
      </c>
      <c r="D75" s="28" t="s">
        <v>1074</v>
      </c>
      <c r="E75" s="28" t="s">
        <v>541</v>
      </c>
      <c r="F75" s="85">
        <v>240000</v>
      </c>
      <c r="G75" s="29">
        <v>46.25</v>
      </c>
      <c r="H75" s="29" t="s">
        <v>306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44844</v>
      </c>
      <c r="B76" s="29">
        <v>530525</v>
      </c>
      <c r="C76" s="28" t="s">
        <v>1075</v>
      </c>
      <c r="D76" s="28" t="s">
        <v>1076</v>
      </c>
      <c r="E76" s="28" t="s">
        <v>540</v>
      </c>
      <c r="F76" s="85">
        <v>60000</v>
      </c>
      <c r="G76" s="29">
        <v>7.09</v>
      </c>
      <c r="H76" s="29" t="s">
        <v>306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44844</v>
      </c>
      <c r="B77" s="29">
        <v>530525</v>
      </c>
      <c r="C77" s="28" t="s">
        <v>1075</v>
      </c>
      <c r="D77" s="28" t="s">
        <v>1076</v>
      </c>
      <c r="E77" s="28" t="s">
        <v>541</v>
      </c>
      <c r="F77" s="85">
        <v>31000</v>
      </c>
      <c r="G77" s="29">
        <v>5.53</v>
      </c>
      <c r="H77" s="29" t="s">
        <v>306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44844</v>
      </c>
      <c r="B78" s="29">
        <v>539584</v>
      </c>
      <c r="C78" s="28" t="s">
        <v>1077</v>
      </c>
      <c r="D78" s="28" t="s">
        <v>1078</v>
      </c>
      <c r="E78" s="28" t="s">
        <v>540</v>
      </c>
      <c r="F78" s="85">
        <v>255000</v>
      </c>
      <c r="G78" s="29">
        <v>1.69</v>
      </c>
      <c r="H78" s="29" t="s">
        <v>306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44844</v>
      </c>
      <c r="B79" s="29">
        <v>538923</v>
      </c>
      <c r="C79" s="28" t="s">
        <v>881</v>
      </c>
      <c r="D79" s="28" t="s">
        <v>1079</v>
      </c>
      <c r="E79" s="28" t="s">
        <v>540</v>
      </c>
      <c r="F79" s="85">
        <v>25000</v>
      </c>
      <c r="G79" s="29">
        <v>46.34</v>
      </c>
      <c r="H79" s="29" t="s">
        <v>306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44844</v>
      </c>
      <c r="B80" s="29">
        <v>538923</v>
      </c>
      <c r="C80" s="28" t="s">
        <v>881</v>
      </c>
      <c r="D80" s="28" t="s">
        <v>936</v>
      </c>
      <c r="E80" s="28" t="s">
        <v>541</v>
      </c>
      <c r="F80" s="85">
        <v>58000</v>
      </c>
      <c r="G80" s="29">
        <v>46.31</v>
      </c>
      <c r="H80" s="29" t="s">
        <v>306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44844</v>
      </c>
      <c r="B81" s="29">
        <v>538923</v>
      </c>
      <c r="C81" s="28" t="s">
        <v>881</v>
      </c>
      <c r="D81" s="28" t="s">
        <v>1080</v>
      </c>
      <c r="E81" s="28" t="s">
        <v>541</v>
      </c>
      <c r="F81" s="85">
        <v>25000</v>
      </c>
      <c r="G81" s="29">
        <v>46.37</v>
      </c>
      <c r="H81" s="29" t="s">
        <v>306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44844</v>
      </c>
      <c r="B82" s="29">
        <v>543615</v>
      </c>
      <c r="C82" s="28" t="s">
        <v>1081</v>
      </c>
      <c r="D82" s="28" t="s">
        <v>1082</v>
      </c>
      <c r="E82" s="28" t="s">
        <v>540</v>
      </c>
      <c r="F82" s="85">
        <v>64000</v>
      </c>
      <c r="G82" s="29">
        <v>80</v>
      </c>
      <c r="H82" s="29" t="s">
        <v>306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44844</v>
      </c>
      <c r="B83" s="29">
        <v>543615</v>
      </c>
      <c r="C83" s="28" t="s">
        <v>1081</v>
      </c>
      <c r="D83" s="28" t="s">
        <v>1083</v>
      </c>
      <c r="E83" s="28" t="s">
        <v>540</v>
      </c>
      <c r="F83" s="85">
        <v>83200</v>
      </c>
      <c r="G83" s="29">
        <v>80</v>
      </c>
      <c r="H83" s="29" t="s">
        <v>306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44844</v>
      </c>
      <c r="B84" s="29">
        <v>543622</v>
      </c>
      <c r="C84" s="28" t="s">
        <v>1084</v>
      </c>
      <c r="D84" s="28" t="s">
        <v>1085</v>
      </c>
      <c r="E84" s="28" t="s">
        <v>540</v>
      </c>
      <c r="F84" s="85">
        <v>73200</v>
      </c>
      <c r="G84" s="29">
        <v>161</v>
      </c>
      <c r="H84" s="29" t="s">
        <v>306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44844</v>
      </c>
      <c r="B85" s="29">
        <v>543622</v>
      </c>
      <c r="C85" s="28" t="s">
        <v>1084</v>
      </c>
      <c r="D85" s="28" t="s">
        <v>1086</v>
      </c>
      <c r="E85" s="28" t="s">
        <v>540</v>
      </c>
      <c r="F85" s="85">
        <v>50400</v>
      </c>
      <c r="G85" s="29">
        <v>168.06</v>
      </c>
      <c r="H85" s="29" t="s">
        <v>306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44844</v>
      </c>
      <c r="B86" s="29">
        <v>543622</v>
      </c>
      <c r="C86" s="28" t="s">
        <v>1084</v>
      </c>
      <c r="D86" s="28" t="s">
        <v>1087</v>
      </c>
      <c r="E86" s="28" t="s">
        <v>540</v>
      </c>
      <c r="F86" s="85">
        <v>81600</v>
      </c>
      <c r="G86" s="29">
        <v>169.05</v>
      </c>
      <c r="H86" s="29" t="s">
        <v>306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44844</v>
      </c>
      <c r="B87" s="29">
        <v>543622</v>
      </c>
      <c r="C87" s="28" t="s">
        <v>1084</v>
      </c>
      <c r="D87" s="28" t="s">
        <v>1088</v>
      </c>
      <c r="E87" s="28" t="s">
        <v>540</v>
      </c>
      <c r="F87" s="85">
        <v>72000</v>
      </c>
      <c r="G87" s="29">
        <v>161</v>
      </c>
      <c r="H87" s="29" t="s">
        <v>306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44844</v>
      </c>
      <c r="B88" s="29">
        <v>543622</v>
      </c>
      <c r="C88" s="28" t="s">
        <v>1084</v>
      </c>
      <c r="D88" s="28" t="s">
        <v>1089</v>
      </c>
      <c r="E88" s="28" t="s">
        <v>540</v>
      </c>
      <c r="F88" s="85">
        <v>132000</v>
      </c>
      <c r="G88" s="29">
        <v>161</v>
      </c>
      <c r="H88" s="29" t="s">
        <v>306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44844</v>
      </c>
      <c r="B89" s="29">
        <v>543622</v>
      </c>
      <c r="C89" s="28" t="s">
        <v>1084</v>
      </c>
      <c r="D89" s="28" t="s">
        <v>1090</v>
      </c>
      <c r="E89" s="28" t="s">
        <v>540</v>
      </c>
      <c r="F89" s="85">
        <v>54000</v>
      </c>
      <c r="G89" s="29">
        <v>161</v>
      </c>
      <c r="H89" s="29" t="s">
        <v>306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44844</v>
      </c>
      <c r="B90" s="29">
        <v>543622</v>
      </c>
      <c r="C90" s="28" t="s">
        <v>1084</v>
      </c>
      <c r="D90" s="28" t="s">
        <v>1091</v>
      </c>
      <c r="E90" s="28" t="s">
        <v>541</v>
      </c>
      <c r="F90" s="85">
        <v>90000</v>
      </c>
      <c r="G90" s="29">
        <v>161</v>
      </c>
      <c r="H90" s="29" t="s">
        <v>306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44844</v>
      </c>
      <c r="B91" s="29">
        <v>543622</v>
      </c>
      <c r="C91" s="28" t="s">
        <v>1084</v>
      </c>
      <c r="D91" s="28" t="s">
        <v>1092</v>
      </c>
      <c r="E91" s="28" t="s">
        <v>541</v>
      </c>
      <c r="F91" s="85">
        <v>90000</v>
      </c>
      <c r="G91" s="29">
        <v>161</v>
      </c>
      <c r="H91" s="29" t="s">
        <v>306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44844</v>
      </c>
      <c r="B92" s="29">
        <v>543622</v>
      </c>
      <c r="C92" s="28" t="s">
        <v>1084</v>
      </c>
      <c r="D92" s="28" t="s">
        <v>1093</v>
      </c>
      <c r="E92" s="28" t="s">
        <v>541</v>
      </c>
      <c r="F92" s="85">
        <v>90000</v>
      </c>
      <c r="G92" s="29">
        <v>161</v>
      </c>
      <c r="H92" s="29" t="s">
        <v>306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44844</v>
      </c>
      <c r="B93" s="29">
        <v>543622</v>
      </c>
      <c r="C93" s="28" t="s">
        <v>1084</v>
      </c>
      <c r="D93" s="28" t="s">
        <v>1094</v>
      </c>
      <c r="E93" s="28" t="s">
        <v>541</v>
      </c>
      <c r="F93" s="85">
        <v>90000</v>
      </c>
      <c r="G93" s="29">
        <v>161</v>
      </c>
      <c r="H93" s="29" t="s">
        <v>306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44844</v>
      </c>
      <c r="B94" s="29">
        <v>543622</v>
      </c>
      <c r="C94" s="28" t="s">
        <v>1084</v>
      </c>
      <c r="D94" s="28" t="s">
        <v>1095</v>
      </c>
      <c r="E94" s="28" t="s">
        <v>541</v>
      </c>
      <c r="F94" s="85">
        <v>90000</v>
      </c>
      <c r="G94" s="29">
        <v>161</v>
      </c>
      <c r="H94" s="29" t="s">
        <v>306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44844</v>
      </c>
      <c r="B95" s="29">
        <v>543622</v>
      </c>
      <c r="C95" s="28" t="s">
        <v>1084</v>
      </c>
      <c r="D95" s="28" t="s">
        <v>1096</v>
      </c>
      <c r="E95" s="28" t="s">
        <v>540</v>
      </c>
      <c r="F95" s="85">
        <v>102000</v>
      </c>
      <c r="G95" s="29">
        <v>169.05</v>
      </c>
      <c r="H95" s="29" t="s">
        <v>306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44844</v>
      </c>
      <c r="B96" s="29">
        <v>543622</v>
      </c>
      <c r="C96" s="28" t="s">
        <v>1084</v>
      </c>
      <c r="D96" s="28" t="s">
        <v>1097</v>
      </c>
      <c r="E96" s="28" t="s">
        <v>540</v>
      </c>
      <c r="F96" s="85">
        <v>99600</v>
      </c>
      <c r="G96" s="29">
        <v>161</v>
      </c>
      <c r="H96" s="29" t="s">
        <v>306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44844</v>
      </c>
      <c r="B97" s="29">
        <v>543622</v>
      </c>
      <c r="C97" s="28" t="s">
        <v>1084</v>
      </c>
      <c r="D97" s="28" t="s">
        <v>1098</v>
      </c>
      <c r="E97" s="28" t="s">
        <v>540</v>
      </c>
      <c r="F97" s="85">
        <v>72000</v>
      </c>
      <c r="G97" s="29">
        <v>161</v>
      </c>
      <c r="H97" s="29" t="s">
        <v>306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44844</v>
      </c>
      <c r="B98" s="29">
        <v>543622</v>
      </c>
      <c r="C98" s="28" t="s">
        <v>1084</v>
      </c>
      <c r="D98" s="28" t="s">
        <v>1099</v>
      </c>
      <c r="E98" s="28" t="s">
        <v>540</v>
      </c>
      <c r="F98" s="85">
        <v>126000</v>
      </c>
      <c r="G98" s="29">
        <v>161</v>
      </c>
      <c r="H98" s="29" t="s">
        <v>306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44844</v>
      </c>
      <c r="B99" s="29">
        <v>539278</v>
      </c>
      <c r="C99" s="28" t="s">
        <v>1100</v>
      </c>
      <c r="D99" s="28" t="s">
        <v>1101</v>
      </c>
      <c r="E99" s="28" t="s">
        <v>540</v>
      </c>
      <c r="F99" s="85">
        <v>20049</v>
      </c>
      <c r="G99" s="29">
        <v>6.54</v>
      </c>
      <c r="H99" s="29" t="s">
        <v>306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44844</v>
      </c>
      <c r="B100" s="29">
        <v>539278</v>
      </c>
      <c r="C100" s="28" t="s">
        <v>1100</v>
      </c>
      <c r="D100" s="28" t="s">
        <v>1101</v>
      </c>
      <c r="E100" s="28" t="s">
        <v>541</v>
      </c>
      <c r="F100" s="85">
        <v>175007</v>
      </c>
      <c r="G100" s="29">
        <v>6.38</v>
      </c>
      <c r="H100" s="29" t="s">
        <v>306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44844</v>
      </c>
      <c r="B101" s="29">
        <v>539278</v>
      </c>
      <c r="C101" s="28" t="s">
        <v>1100</v>
      </c>
      <c r="D101" s="28" t="s">
        <v>1102</v>
      </c>
      <c r="E101" s="28" t="s">
        <v>540</v>
      </c>
      <c r="F101" s="85">
        <v>215459</v>
      </c>
      <c r="G101" s="29">
        <v>5.96</v>
      </c>
      <c r="H101" s="29" t="s">
        <v>306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44844</v>
      </c>
      <c r="B102" s="29">
        <v>539278</v>
      </c>
      <c r="C102" s="28" t="s">
        <v>1100</v>
      </c>
      <c r="D102" s="28" t="s">
        <v>1103</v>
      </c>
      <c r="E102" s="28" t="s">
        <v>540</v>
      </c>
      <c r="F102" s="85">
        <v>200000</v>
      </c>
      <c r="G102" s="29">
        <v>6.53</v>
      </c>
      <c r="H102" s="29" t="s">
        <v>306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44844</v>
      </c>
      <c r="B103" s="29">
        <v>539278</v>
      </c>
      <c r="C103" s="28" t="s">
        <v>1100</v>
      </c>
      <c r="D103" s="28" t="s">
        <v>1104</v>
      </c>
      <c r="E103" s="28" t="s">
        <v>540</v>
      </c>
      <c r="F103" s="85">
        <v>500000</v>
      </c>
      <c r="G103" s="29">
        <v>5.92</v>
      </c>
      <c r="H103" s="29" t="s">
        <v>306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44844</v>
      </c>
      <c r="B104" s="29">
        <v>539278</v>
      </c>
      <c r="C104" s="28" t="s">
        <v>1100</v>
      </c>
      <c r="D104" s="28" t="s">
        <v>1105</v>
      </c>
      <c r="E104" s="28" t="s">
        <v>540</v>
      </c>
      <c r="F104" s="85">
        <v>535000</v>
      </c>
      <c r="G104" s="29">
        <v>5.93</v>
      </c>
      <c r="H104" s="29" t="s">
        <v>306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44844</v>
      </c>
      <c r="B105" s="29">
        <v>539278</v>
      </c>
      <c r="C105" s="28" t="s">
        <v>1100</v>
      </c>
      <c r="D105" s="28" t="s">
        <v>1106</v>
      </c>
      <c r="E105" s="28" t="s">
        <v>541</v>
      </c>
      <c r="F105" s="85">
        <v>160000</v>
      </c>
      <c r="G105" s="29">
        <v>5.92</v>
      </c>
      <c r="H105" s="29" t="s">
        <v>306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44844</v>
      </c>
      <c r="B106" s="29">
        <v>543616</v>
      </c>
      <c r="C106" s="28" t="s">
        <v>1107</v>
      </c>
      <c r="D106" s="28" t="s">
        <v>1108</v>
      </c>
      <c r="E106" s="28" t="s">
        <v>540</v>
      </c>
      <c r="F106" s="85">
        <v>144000</v>
      </c>
      <c r="G106" s="29">
        <v>105</v>
      </c>
      <c r="H106" s="29" t="s">
        <v>306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44844</v>
      </c>
      <c r="B107" s="29">
        <v>543616</v>
      </c>
      <c r="C107" s="28" t="s">
        <v>1107</v>
      </c>
      <c r="D107" s="28" t="s">
        <v>1109</v>
      </c>
      <c r="E107" s="28" t="s">
        <v>540</v>
      </c>
      <c r="F107" s="85">
        <v>94800</v>
      </c>
      <c r="G107" s="29">
        <v>105</v>
      </c>
      <c r="H107" s="29" t="s">
        <v>306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44844</v>
      </c>
      <c r="B108" s="29">
        <v>543616</v>
      </c>
      <c r="C108" s="28" t="s">
        <v>1107</v>
      </c>
      <c r="D108" s="28" t="s">
        <v>1110</v>
      </c>
      <c r="E108" s="28" t="s">
        <v>540</v>
      </c>
      <c r="F108" s="85">
        <v>226800</v>
      </c>
      <c r="G108" s="29">
        <v>105</v>
      </c>
      <c r="H108" s="29" t="s">
        <v>306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44844</v>
      </c>
      <c r="B109" s="29">
        <v>543616</v>
      </c>
      <c r="C109" s="28" t="s">
        <v>1107</v>
      </c>
      <c r="D109" s="28" t="s">
        <v>1111</v>
      </c>
      <c r="E109" s="28" t="s">
        <v>540</v>
      </c>
      <c r="F109" s="85">
        <v>276000</v>
      </c>
      <c r="G109" s="29">
        <v>106.12</v>
      </c>
      <c r="H109" s="29" t="s">
        <v>306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44844</v>
      </c>
      <c r="B110" s="29">
        <v>543616</v>
      </c>
      <c r="C110" s="28" t="s">
        <v>1107</v>
      </c>
      <c r="D110" s="28" t="s">
        <v>1112</v>
      </c>
      <c r="E110" s="28" t="s">
        <v>541</v>
      </c>
      <c r="F110" s="85">
        <v>271200</v>
      </c>
      <c r="G110" s="29">
        <v>107.29</v>
      </c>
      <c r="H110" s="29" t="s">
        <v>306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44844</v>
      </c>
      <c r="B111" s="29">
        <v>543616</v>
      </c>
      <c r="C111" s="28" t="s">
        <v>1107</v>
      </c>
      <c r="D111" s="28" t="s">
        <v>967</v>
      </c>
      <c r="E111" s="28" t="s">
        <v>541</v>
      </c>
      <c r="F111" s="85">
        <v>204000</v>
      </c>
      <c r="G111" s="29">
        <v>107.63</v>
      </c>
      <c r="H111" s="29" t="s">
        <v>306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44844</v>
      </c>
      <c r="B112" s="29">
        <v>543616</v>
      </c>
      <c r="C112" s="28" t="s">
        <v>1107</v>
      </c>
      <c r="D112" s="28" t="s">
        <v>1113</v>
      </c>
      <c r="E112" s="28" t="s">
        <v>540</v>
      </c>
      <c r="F112" s="85">
        <v>247200</v>
      </c>
      <c r="G112" s="29">
        <v>105</v>
      </c>
      <c r="H112" s="29" t="s">
        <v>306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44844</v>
      </c>
      <c r="B113" s="29">
        <v>543616</v>
      </c>
      <c r="C113" s="28" t="s">
        <v>1107</v>
      </c>
      <c r="D113" s="28" t="s">
        <v>863</v>
      </c>
      <c r="E113" s="28" t="s">
        <v>540</v>
      </c>
      <c r="F113" s="85">
        <v>68400</v>
      </c>
      <c r="G113" s="29">
        <v>105.98</v>
      </c>
      <c r="H113" s="29" t="s">
        <v>306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44844</v>
      </c>
      <c r="B114" s="29">
        <v>539402</v>
      </c>
      <c r="C114" s="28" t="s">
        <v>937</v>
      </c>
      <c r="D114" s="28" t="s">
        <v>938</v>
      </c>
      <c r="E114" s="28" t="s">
        <v>541</v>
      </c>
      <c r="F114" s="85">
        <v>84580</v>
      </c>
      <c r="G114" s="29">
        <v>29.04</v>
      </c>
      <c r="H114" s="29" t="s">
        <v>306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44844</v>
      </c>
      <c r="B115" s="29">
        <v>539402</v>
      </c>
      <c r="C115" s="28" t="s">
        <v>937</v>
      </c>
      <c r="D115" s="28" t="s">
        <v>938</v>
      </c>
      <c r="E115" s="28" t="s">
        <v>540</v>
      </c>
      <c r="F115" s="85">
        <v>20633</v>
      </c>
      <c r="G115" s="29">
        <v>28.92</v>
      </c>
      <c r="H115" s="29" t="s">
        <v>306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44844</v>
      </c>
      <c r="B116" s="29">
        <v>539402</v>
      </c>
      <c r="C116" s="28" t="s">
        <v>937</v>
      </c>
      <c r="D116" s="28" t="s">
        <v>1114</v>
      </c>
      <c r="E116" s="28" t="s">
        <v>541</v>
      </c>
      <c r="F116" s="85">
        <v>125000</v>
      </c>
      <c r="G116" s="29">
        <v>29.05</v>
      </c>
      <c r="H116" s="29" t="s">
        <v>306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44844</v>
      </c>
      <c r="B117" s="29">
        <v>539402</v>
      </c>
      <c r="C117" s="28" t="s">
        <v>937</v>
      </c>
      <c r="D117" s="28" t="s">
        <v>1115</v>
      </c>
      <c r="E117" s="28" t="s">
        <v>541</v>
      </c>
      <c r="F117" s="85">
        <v>146000</v>
      </c>
      <c r="G117" s="29">
        <v>29.04</v>
      </c>
      <c r="H117" s="29" t="s">
        <v>306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44844</v>
      </c>
      <c r="B118" s="29">
        <v>539402</v>
      </c>
      <c r="C118" s="28" t="s">
        <v>937</v>
      </c>
      <c r="D118" s="28" t="s">
        <v>1116</v>
      </c>
      <c r="E118" s="28" t="s">
        <v>540</v>
      </c>
      <c r="F118" s="85">
        <v>55000</v>
      </c>
      <c r="G118" s="29">
        <v>29.05</v>
      </c>
      <c r="H118" s="29" t="s">
        <v>306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44844</v>
      </c>
      <c r="B119" s="29">
        <v>539402</v>
      </c>
      <c r="C119" s="28" t="s">
        <v>937</v>
      </c>
      <c r="D119" s="28" t="s">
        <v>1117</v>
      </c>
      <c r="E119" s="28" t="s">
        <v>541</v>
      </c>
      <c r="F119" s="85">
        <v>57524</v>
      </c>
      <c r="G119" s="29">
        <v>28.97</v>
      </c>
      <c r="H119" s="29" t="s">
        <v>306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44844</v>
      </c>
      <c r="B120" s="29">
        <v>539402</v>
      </c>
      <c r="C120" s="28" t="s">
        <v>937</v>
      </c>
      <c r="D120" s="28" t="s">
        <v>955</v>
      </c>
      <c r="E120" s="28" t="s">
        <v>540</v>
      </c>
      <c r="F120" s="85">
        <v>30000</v>
      </c>
      <c r="G120" s="29">
        <v>28.92</v>
      </c>
      <c r="H120" s="29" t="s">
        <v>306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44844</v>
      </c>
      <c r="B121" s="29">
        <v>539402</v>
      </c>
      <c r="C121" s="28" t="s">
        <v>937</v>
      </c>
      <c r="D121" s="28" t="s">
        <v>955</v>
      </c>
      <c r="E121" s="28" t="s">
        <v>541</v>
      </c>
      <c r="F121" s="85">
        <v>117500</v>
      </c>
      <c r="G121" s="29">
        <v>29.05</v>
      </c>
      <c r="H121" s="29" t="s">
        <v>306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44844</v>
      </c>
      <c r="B122" s="29">
        <v>539402</v>
      </c>
      <c r="C122" s="28" t="s">
        <v>937</v>
      </c>
      <c r="D122" s="28" t="s">
        <v>1118</v>
      </c>
      <c r="E122" s="28" t="s">
        <v>540</v>
      </c>
      <c r="F122" s="85">
        <v>113532</v>
      </c>
      <c r="G122" s="29">
        <v>28.9</v>
      </c>
      <c r="H122" s="29" t="s">
        <v>306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44844</v>
      </c>
      <c r="B123" s="29">
        <v>539402</v>
      </c>
      <c r="C123" s="28" t="s">
        <v>937</v>
      </c>
      <c r="D123" s="28" t="s">
        <v>1119</v>
      </c>
      <c r="E123" s="28" t="s">
        <v>541</v>
      </c>
      <c r="F123" s="85">
        <v>320253</v>
      </c>
      <c r="G123" s="29">
        <v>29.03</v>
      </c>
      <c r="H123" s="29" t="s">
        <v>306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44844</v>
      </c>
      <c r="B124" s="29">
        <v>539402</v>
      </c>
      <c r="C124" s="28" t="s">
        <v>937</v>
      </c>
      <c r="D124" s="28" t="s">
        <v>1118</v>
      </c>
      <c r="E124" s="28" t="s">
        <v>541</v>
      </c>
      <c r="F124" s="85">
        <v>424332</v>
      </c>
      <c r="G124" s="29">
        <v>29.04</v>
      </c>
      <c r="H124" s="29" t="s">
        <v>306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44844</v>
      </c>
      <c r="B125" s="29">
        <v>539402</v>
      </c>
      <c r="C125" s="28" t="s">
        <v>937</v>
      </c>
      <c r="D125" s="28" t="s">
        <v>1120</v>
      </c>
      <c r="E125" s="28" t="s">
        <v>540</v>
      </c>
      <c r="F125" s="85">
        <v>190000</v>
      </c>
      <c r="G125" s="29">
        <v>29</v>
      </c>
      <c r="H125" s="29" t="s">
        <v>306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44844</v>
      </c>
      <c r="B126" s="29">
        <v>540252</v>
      </c>
      <c r="C126" s="28" t="s">
        <v>956</v>
      </c>
      <c r="D126" s="28" t="s">
        <v>914</v>
      </c>
      <c r="E126" s="28" t="s">
        <v>541</v>
      </c>
      <c r="F126" s="85">
        <v>351106</v>
      </c>
      <c r="G126" s="29">
        <v>33.1</v>
      </c>
      <c r="H126" s="29" t="s">
        <v>306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44844</v>
      </c>
      <c r="B127" s="29">
        <v>540252</v>
      </c>
      <c r="C127" s="28" t="s">
        <v>956</v>
      </c>
      <c r="D127" s="28" t="s">
        <v>914</v>
      </c>
      <c r="E127" s="28" t="s">
        <v>540</v>
      </c>
      <c r="F127" s="85">
        <v>364585</v>
      </c>
      <c r="G127" s="29">
        <v>33.01</v>
      </c>
      <c r="H127" s="29" t="s">
        <v>306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44844</v>
      </c>
      <c r="B128" s="29" t="s">
        <v>1121</v>
      </c>
      <c r="C128" s="28" t="s">
        <v>1122</v>
      </c>
      <c r="D128" s="28" t="s">
        <v>1123</v>
      </c>
      <c r="E128" s="28" t="s">
        <v>540</v>
      </c>
      <c r="F128" s="85">
        <v>5</v>
      </c>
      <c r="G128" s="29">
        <v>233.65</v>
      </c>
      <c r="H128" s="29" t="s">
        <v>815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44844</v>
      </c>
      <c r="B129" s="29" t="s">
        <v>1121</v>
      </c>
      <c r="C129" s="28" t="s">
        <v>1122</v>
      </c>
      <c r="D129" s="28" t="s">
        <v>915</v>
      </c>
      <c r="E129" s="28" t="s">
        <v>540</v>
      </c>
      <c r="F129" s="85">
        <v>186011</v>
      </c>
      <c r="G129" s="29">
        <v>234.45</v>
      </c>
      <c r="H129" s="29" t="s">
        <v>815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44844</v>
      </c>
      <c r="B130" s="29" t="s">
        <v>1124</v>
      </c>
      <c r="C130" s="28" t="s">
        <v>1125</v>
      </c>
      <c r="D130" s="28" t="s">
        <v>1126</v>
      </c>
      <c r="E130" s="28" t="s">
        <v>540</v>
      </c>
      <c r="F130" s="85">
        <v>330000</v>
      </c>
      <c r="G130" s="29">
        <v>114.9</v>
      </c>
      <c r="H130" s="29" t="s">
        <v>815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44844</v>
      </c>
      <c r="B131" s="29" t="s">
        <v>1127</v>
      </c>
      <c r="C131" s="28" t="s">
        <v>1128</v>
      </c>
      <c r="D131" s="28" t="s">
        <v>1129</v>
      </c>
      <c r="E131" s="28" t="s">
        <v>540</v>
      </c>
      <c r="F131" s="85">
        <v>24000</v>
      </c>
      <c r="G131" s="29">
        <v>245.25</v>
      </c>
      <c r="H131" s="29" t="s">
        <v>815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44844</v>
      </c>
      <c r="B132" s="29" t="s">
        <v>1127</v>
      </c>
      <c r="C132" s="28" t="s">
        <v>1128</v>
      </c>
      <c r="D132" s="28" t="s">
        <v>1130</v>
      </c>
      <c r="E132" s="28" t="s">
        <v>540</v>
      </c>
      <c r="F132" s="85">
        <v>16000</v>
      </c>
      <c r="G132" s="29">
        <v>245.25</v>
      </c>
      <c r="H132" s="29" t="s">
        <v>815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44844</v>
      </c>
      <c r="B133" s="29" t="s">
        <v>1127</v>
      </c>
      <c r="C133" s="28" t="s">
        <v>1128</v>
      </c>
      <c r="D133" s="28" t="s">
        <v>1131</v>
      </c>
      <c r="E133" s="28" t="s">
        <v>540</v>
      </c>
      <c r="F133" s="85">
        <v>17600</v>
      </c>
      <c r="G133" s="29">
        <v>245.25</v>
      </c>
      <c r="H133" s="29" t="s">
        <v>815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44844</v>
      </c>
      <c r="B134" s="29" t="s">
        <v>1127</v>
      </c>
      <c r="C134" s="28" t="s">
        <v>1128</v>
      </c>
      <c r="D134" s="28" t="s">
        <v>1132</v>
      </c>
      <c r="E134" s="28" t="s">
        <v>540</v>
      </c>
      <c r="F134" s="85">
        <v>20000</v>
      </c>
      <c r="G134" s="29">
        <v>245.25</v>
      </c>
      <c r="H134" s="29" t="s">
        <v>815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44844</v>
      </c>
      <c r="B135" s="29" t="s">
        <v>1127</v>
      </c>
      <c r="C135" s="28" t="s">
        <v>1128</v>
      </c>
      <c r="D135" s="28" t="s">
        <v>1133</v>
      </c>
      <c r="E135" s="28" t="s">
        <v>540</v>
      </c>
      <c r="F135" s="85">
        <v>16800</v>
      </c>
      <c r="G135" s="29">
        <v>245.25</v>
      </c>
      <c r="H135" s="29" t="s">
        <v>815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44844</v>
      </c>
      <c r="B136" s="29" t="s">
        <v>1127</v>
      </c>
      <c r="C136" s="28" t="s">
        <v>1128</v>
      </c>
      <c r="D136" s="28" t="s">
        <v>1134</v>
      </c>
      <c r="E136" s="28" t="s">
        <v>540</v>
      </c>
      <c r="F136" s="85">
        <v>43200</v>
      </c>
      <c r="G136" s="29">
        <v>246.79</v>
      </c>
      <c r="H136" s="29" t="s">
        <v>815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44844</v>
      </c>
      <c r="B137" s="29" t="s">
        <v>1135</v>
      </c>
      <c r="C137" s="28" t="s">
        <v>1136</v>
      </c>
      <c r="D137" s="28" t="s">
        <v>915</v>
      </c>
      <c r="E137" s="28" t="s">
        <v>540</v>
      </c>
      <c r="F137" s="85">
        <v>743518</v>
      </c>
      <c r="G137" s="29">
        <v>434.09</v>
      </c>
      <c r="H137" s="29" t="s">
        <v>815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44844</v>
      </c>
      <c r="B138" s="29" t="s">
        <v>959</v>
      </c>
      <c r="C138" s="28" t="s">
        <v>960</v>
      </c>
      <c r="D138" s="28" t="s">
        <v>961</v>
      </c>
      <c r="E138" s="28" t="s">
        <v>540</v>
      </c>
      <c r="F138" s="85">
        <v>1435409</v>
      </c>
      <c r="G138" s="29">
        <v>119.08</v>
      </c>
      <c r="H138" s="29" t="s">
        <v>815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44844</v>
      </c>
      <c r="B139" s="29" t="s">
        <v>959</v>
      </c>
      <c r="C139" s="28" t="s">
        <v>960</v>
      </c>
      <c r="D139" s="28" t="s">
        <v>940</v>
      </c>
      <c r="E139" s="28" t="s">
        <v>540</v>
      </c>
      <c r="F139" s="85">
        <v>1540514</v>
      </c>
      <c r="G139" s="29">
        <v>118.76</v>
      </c>
      <c r="H139" s="29" t="s">
        <v>815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44844</v>
      </c>
      <c r="B140" s="29" t="s">
        <v>959</v>
      </c>
      <c r="C140" s="28" t="s">
        <v>960</v>
      </c>
      <c r="D140" s="28" t="s">
        <v>1137</v>
      </c>
      <c r="E140" s="28" t="s">
        <v>540</v>
      </c>
      <c r="F140" s="85">
        <v>1556169</v>
      </c>
      <c r="G140" s="29">
        <v>118</v>
      </c>
      <c r="H140" s="29" t="s">
        <v>815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44844</v>
      </c>
      <c r="B141" s="29" t="s">
        <v>959</v>
      </c>
      <c r="C141" s="28" t="s">
        <v>960</v>
      </c>
      <c r="D141" s="28" t="s">
        <v>915</v>
      </c>
      <c r="E141" s="28" t="s">
        <v>540</v>
      </c>
      <c r="F141" s="85">
        <v>2454652</v>
      </c>
      <c r="G141" s="29">
        <v>118.93</v>
      </c>
      <c r="H141" s="29" t="s">
        <v>815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44844</v>
      </c>
      <c r="B142" s="29" t="s">
        <v>123</v>
      </c>
      <c r="C142" s="28" t="s">
        <v>1138</v>
      </c>
      <c r="D142" s="28" t="s">
        <v>1139</v>
      </c>
      <c r="E142" s="28" t="s">
        <v>540</v>
      </c>
      <c r="F142" s="85">
        <v>2436721</v>
      </c>
      <c r="G142" s="29">
        <v>126.53</v>
      </c>
      <c r="H142" s="29" t="s">
        <v>815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44844</v>
      </c>
      <c r="B143" s="29" t="s">
        <v>1140</v>
      </c>
      <c r="C143" s="28" t="s">
        <v>1141</v>
      </c>
      <c r="D143" s="28" t="s">
        <v>1142</v>
      </c>
      <c r="E143" s="28" t="s">
        <v>540</v>
      </c>
      <c r="F143" s="85">
        <v>13823518</v>
      </c>
      <c r="G143" s="29">
        <v>11.53</v>
      </c>
      <c r="H143" s="29" t="s">
        <v>815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44844</v>
      </c>
      <c r="B144" s="29" t="s">
        <v>962</v>
      </c>
      <c r="C144" s="28" t="s">
        <v>963</v>
      </c>
      <c r="D144" s="28" t="s">
        <v>863</v>
      </c>
      <c r="E144" s="28" t="s">
        <v>540</v>
      </c>
      <c r="F144" s="85">
        <v>88000</v>
      </c>
      <c r="G144" s="29">
        <v>20</v>
      </c>
      <c r="H144" s="29" t="s">
        <v>815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44844</v>
      </c>
      <c r="B145" s="29" t="s">
        <v>1143</v>
      </c>
      <c r="C145" s="28" t="s">
        <v>1144</v>
      </c>
      <c r="D145" s="28" t="s">
        <v>1145</v>
      </c>
      <c r="E145" s="28" t="s">
        <v>540</v>
      </c>
      <c r="F145" s="85">
        <v>40000</v>
      </c>
      <c r="G145" s="29">
        <v>154.85</v>
      </c>
      <c r="H145" s="29" t="s">
        <v>815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44844</v>
      </c>
      <c r="B146" s="29" t="s">
        <v>1146</v>
      </c>
      <c r="C146" s="28" t="s">
        <v>1147</v>
      </c>
      <c r="D146" s="28" t="s">
        <v>1055</v>
      </c>
      <c r="E146" s="28" t="s">
        <v>540</v>
      </c>
      <c r="F146" s="85">
        <v>48000</v>
      </c>
      <c r="G146" s="29">
        <v>20.88</v>
      </c>
      <c r="H146" s="29" t="s">
        <v>815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44844</v>
      </c>
      <c r="B147" s="29" t="s">
        <v>1146</v>
      </c>
      <c r="C147" s="28" t="s">
        <v>1147</v>
      </c>
      <c r="D147" s="28" t="s">
        <v>1148</v>
      </c>
      <c r="E147" s="28" t="s">
        <v>540</v>
      </c>
      <c r="F147" s="85">
        <v>66000</v>
      </c>
      <c r="G147" s="29">
        <v>19.850000000000001</v>
      </c>
      <c r="H147" s="29" t="s">
        <v>815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44844</v>
      </c>
      <c r="B148" s="29" t="s">
        <v>430</v>
      </c>
      <c r="C148" s="28" t="s">
        <v>1149</v>
      </c>
      <c r="D148" s="28" t="s">
        <v>940</v>
      </c>
      <c r="E148" s="28" t="s">
        <v>540</v>
      </c>
      <c r="F148" s="85">
        <v>1073598</v>
      </c>
      <c r="G148" s="29">
        <v>648.54</v>
      </c>
      <c r="H148" s="29" t="s">
        <v>815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44844</v>
      </c>
      <c r="B149" s="29" t="s">
        <v>430</v>
      </c>
      <c r="C149" s="28" t="s">
        <v>1149</v>
      </c>
      <c r="D149" s="28" t="s">
        <v>915</v>
      </c>
      <c r="E149" s="28" t="s">
        <v>540</v>
      </c>
      <c r="F149" s="85">
        <v>1392696</v>
      </c>
      <c r="G149" s="29">
        <v>653.85</v>
      </c>
      <c r="H149" s="29" t="s">
        <v>815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44844</v>
      </c>
      <c r="B150" s="29" t="s">
        <v>1150</v>
      </c>
      <c r="C150" s="28" t="s">
        <v>1151</v>
      </c>
      <c r="D150" s="28" t="s">
        <v>1152</v>
      </c>
      <c r="E150" s="28" t="s">
        <v>540</v>
      </c>
      <c r="F150" s="85">
        <v>42000</v>
      </c>
      <c r="G150" s="29">
        <v>17.5</v>
      </c>
      <c r="H150" s="29" t="s">
        <v>815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44844</v>
      </c>
      <c r="B151" s="29" t="s">
        <v>1153</v>
      </c>
      <c r="C151" s="28" t="s">
        <v>1154</v>
      </c>
      <c r="D151" s="28" t="s">
        <v>1155</v>
      </c>
      <c r="E151" s="28" t="s">
        <v>540</v>
      </c>
      <c r="F151" s="85">
        <v>142000</v>
      </c>
      <c r="G151" s="29">
        <v>1046.79</v>
      </c>
      <c r="H151" s="29" t="s">
        <v>815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44844</v>
      </c>
      <c r="B152" s="29" t="s">
        <v>965</v>
      </c>
      <c r="C152" s="28" t="s">
        <v>966</v>
      </c>
      <c r="D152" s="28" t="s">
        <v>1156</v>
      </c>
      <c r="E152" s="28" t="s">
        <v>540</v>
      </c>
      <c r="F152" s="85">
        <v>21000</v>
      </c>
      <c r="G152" s="29">
        <v>48.56</v>
      </c>
      <c r="H152" s="29" t="s">
        <v>815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44844</v>
      </c>
      <c r="B153" s="29" t="s">
        <v>1157</v>
      </c>
      <c r="C153" s="28" t="s">
        <v>1158</v>
      </c>
      <c r="D153" s="28" t="s">
        <v>939</v>
      </c>
      <c r="E153" s="28" t="s">
        <v>540</v>
      </c>
      <c r="F153" s="85">
        <v>63700</v>
      </c>
      <c r="G153" s="29">
        <v>102.97</v>
      </c>
      <c r="H153" s="29" t="s">
        <v>815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44844</v>
      </c>
      <c r="B154" s="29" t="s">
        <v>1159</v>
      </c>
      <c r="C154" s="28" t="s">
        <v>1160</v>
      </c>
      <c r="D154" s="28" t="s">
        <v>1161</v>
      </c>
      <c r="E154" s="28" t="s">
        <v>540</v>
      </c>
      <c r="F154" s="85">
        <v>500000</v>
      </c>
      <c r="G154" s="29">
        <v>15</v>
      </c>
      <c r="H154" s="29" t="s">
        <v>815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44844</v>
      </c>
      <c r="B155" s="29" t="s">
        <v>969</v>
      </c>
      <c r="C155" s="28" t="s">
        <v>970</v>
      </c>
      <c r="D155" s="28" t="s">
        <v>1162</v>
      </c>
      <c r="E155" s="28" t="s">
        <v>540</v>
      </c>
      <c r="F155" s="85">
        <v>34000</v>
      </c>
      <c r="G155" s="29">
        <v>98.11</v>
      </c>
      <c r="H155" s="29" t="s">
        <v>815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44844</v>
      </c>
      <c r="B156" s="29" t="s">
        <v>957</v>
      </c>
      <c r="C156" s="28" t="s">
        <v>958</v>
      </c>
      <c r="D156" s="28" t="s">
        <v>1163</v>
      </c>
      <c r="E156" s="28" t="s">
        <v>541</v>
      </c>
      <c r="F156" s="85">
        <v>56000</v>
      </c>
      <c r="G156" s="29">
        <v>25.89</v>
      </c>
      <c r="H156" s="29" t="s">
        <v>815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44844</v>
      </c>
      <c r="B157" s="29" t="s">
        <v>1164</v>
      </c>
      <c r="C157" s="28" t="s">
        <v>1165</v>
      </c>
      <c r="D157" s="28" t="s">
        <v>964</v>
      </c>
      <c r="E157" s="28" t="s">
        <v>541</v>
      </c>
      <c r="F157" s="85">
        <v>88000</v>
      </c>
      <c r="G157" s="29">
        <v>127.58</v>
      </c>
      <c r="H157" s="29" t="s">
        <v>815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44844</v>
      </c>
      <c r="B158" s="29" t="s">
        <v>688</v>
      </c>
      <c r="C158" s="28" t="s">
        <v>1166</v>
      </c>
      <c r="D158" s="28" t="s">
        <v>1167</v>
      </c>
      <c r="E158" s="28" t="s">
        <v>541</v>
      </c>
      <c r="F158" s="85">
        <v>807000</v>
      </c>
      <c r="G158" s="29">
        <v>57.47</v>
      </c>
      <c r="H158" s="29" t="s">
        <v>815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44844</v>
      </c>
      <c r="B159" s="29" t="s">
        <v>1121</v>
      </c>
      <c r="C159" s="28" t="s">
        <v>1122</v>
      </c>
      <c r="D159" s="28" t="s">
        <v>915</v>
      </c>
      <c r="E159" s="28" t="s">
        <v>541</v>
      </c>
      <c r="F159" s="85">
        <v>186011</v>
      </c>
      <c r="G159" s="29">
        <v>234.92</v>
      </c>
      <c r="H159" s="29" t="s">
        <v>815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44844</v>
      </c>
      <c r="B160" s="29" t="s">
        <v>1121</v>
      </c>
      <c r="C160" s="28" t="s">
        <v>1122</v>
      </c>
      <c r="D160" s="28" t="s">
        <v>1123</v>
      </c>
      <c r="E160" s="28" t="s">
        <v>541</v>
      </c>
      <c r="F160" s="85">
        <v>169150</v>
      </c>
      <c r="G160" s="29">
        <v>234.49</v>
      </c>
      <c r="H160" s="29" t="s">
        <v>815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44844</v>
      </c>
      <c r="B161" s="29" t="s">
        <v>1124</v>
      </c>
      <c r="C161" s="28" t="s">
        <v>1125</v>
      </c>
      <c r="D161" s="28" t="s">
        <v>1167</v>
      </c>
      <c r="E161" s="28" t="s">
        <v>541</v>
      </c>
      <c r="F161" s="85">
        <v>330000</v>
      </c>
      <c r="G161" s="29">
        <v>114.9</v>
      </c>
      <c r="H161" s="29" t="s">
        <v>815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44844</v>
      </c>
      <c r="B162" s="29" t="s">
        <v>1127</v>
      </c>
      <c r="C162" s="28" t="s">
        <v>1128</v>
      </c>
      <c r="D162" s="28" t="s">
        <v>1168</v>
      </c>
      <c r="E162" s="28" t="s">
        <v>541</v>
      </c>
      <c r="F162" s="85">
        <v>39200</v>
      </c>
      <c r="G162" s="29">
        <v>245.25</v>
      </c>
      <c r="H162" s="29" t="s">
        <v>815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44844</v>
      </c>
      <c r="B163" s="29" t="s">
        <v>1127</v>
      </c>
      <c r="C163" s="28" t="s">
        <v>1128</v>
      </c>
      <c r="D163" s="28" t="s">
        <v>1169</v>
      </c>
      <c r="E163" s="28" t="s">
        <v>541</v>
      </c>
      <c r="F163" s="85">
        <v>38400</v>
      </c>
      <c r="G163" s="29">
        <v>245.25</v>
      </c>
      <c r="H163" s="29" t="s">
        <v>815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44844</v>
      </c>
      <c r="B164" s="29" t="s">
        <v>1127</v>
      </c>
      <c r="C164" s="28" t="s">
        <v>1128</v>
      </c>
      <c r="D164" s="28" t="s">
        <v>1170</v>
      </c>
      <c r="E164" s="28" t="s">
        <v>541</v>
      </c>
      <c r="F164" s="85">
        <v>16000</v>
      </c>
      <c r="G164" s="29">
        <v>245.25</v>
      </c>
      <c r="H164" s="29" t="s">
        <v>815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44844</v>
      </c>
      <c r="B165" s="29" t="s">
        <v>1135</v>
      </c>
      <c r="C165" s="28" t="s">
        <v>1136</v>
      </c>
      <c r="D165" s="28" t="s">
        <v>915</v>
      </c>
      <c r="E165" s="28" t="s">
        <v>541</v>
      </c>
      <c r="F165" s="85">
        <v>743518</v>
      </c>
      <c r="G165" s="29">
        <v>434.03</v>
      </c>
      <c r="H165" s="29" t="s">
        <v>815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44844</v>
      </c>
      <c r="B166" s="29" t="s">
        <v>959</v>
      </c>
      <c r="C166" s="28" t="s">
        <v>960</v>
      </c>
      <c r="D166" s="28" t="s">
        <v>940</v>
      </c>
      <c r="E166" s="28" t="s">
        <v>541</v>
      </c>
      <c r="F166" s="85">
        <v>1498309</v>
      </c>
      <c r="G166" s="29">
        <v>119.06</v>
      </c>
      <c r="H166" s="29" t="s">
        <v>815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44844</v>
      </c>
      <c r="B167" s="29" t="s">
        <v>959</v>
      </c>
      <c r="C167" s="28" t="s">
        <v>960</v>
      </c>
      <c r="D167" s="28" t="s">
        <v>961</v>
      </c>
      <c r="E167" s="28" t="s">
        <v>541</v>
      </c>
      <c r="F167" s="85">
        <v>1434794</v>
      </c>
      <c r="G167" s="29">
        <v>119.05</v>
      </c>
      <c r="H167" s="29" t="s">
        <v>815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44844</v>
      </c>
      <c r="B168" s="29" t="s">
        <v>959</v>
      </c>
      <c r="C168" s="28" t="s">
        <v>960</v>
      </c>
      <c r="D168" s="28" t="s">
        <v>915</v>
      </c>
      <c r="E168" s="28" t="s">
        <v>541</v>
      </c>
      <c r="F168" s="85">
        <v>2454652</v>
      </c>
      <c r="G168" s="29">
        <v>119</v>
      </c>
      <c r="H168" s="29" t="s">
        <v>815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44844</v>
      </c>
      <c r="B169" s="29" t="s">
        <v>123</v>
      </c>
      <c r="C169" s="28" t="s">
        <v>1138</v>
      </c>
      <c r="D169" s="28" t="s">
        <v>1139</v>
      </c>
      <c r="E169" s="28" t="s">
        <v>541</v>
      </c>
      <c r="F169" s="85">
        <v>2400252</v>
      </c>
      <c r="G169" s="29">
        <v>126.66</v>
      </c>
      <c r="H169" s="29" t="s">
        <v>815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44844</v>
      </c>
      <c r="B170" s="29" t="s">
        <v>1140</v>
      </c>
      <c r="C170" s="28" t="s">
        <v>1141</v>
      </c>
      <c r="D170" s="28" t="s">
        <v>1142</v>
      </c>
      <c r="E170" s="28" t="s">
        <v>541</v>
      </c>
      <c r="F170" s="85">
        <v>13459237</v>
      </c>
      <c r="G170" s="29">
        <v>11.55</v>
      </c>
      <c r="H170" s="29" t="s">
        <v>815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44844</v>
      </c>
      <c r="B171" s="29" t="s">
        <v>1143</v>
      </c>
      <c r="C171" s="28" t="s">
        <v>1144</v>
      </c>
      <c r="D171" s="28" t="s">
        <v>1145</v>
      </c>
      <c r="E171" s="28" t="s">
        <v>541</v>
      </c>
      <c r="F171" s="85">
        <v>57795</v>
      </c>
      <c r="G171" s="29">
        <v>154.94999999999999</v>
      </c>
      <c r="H171" s="29" t="s">
        <v>815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44844</v>
      </c>
      <c r="B172" s="29" t="s">
        <v>1146</v>
      </c>
      <c r="C172" s="28" t="s">
        <v>1147</v>
      </c>
      <c r="D172" s="28" t="s">
        <v>1055</v>
      </c>
      <c r="E172" s="28" t="s">
        <v>541</v>
      </c>
      <c r="F172" s="85">
        <v>18000</v>
      </c>
      <c r="G172" s="29">
        <v>21.05</v>
      </c>
      <c r="H172" s="29" t="s">
        <v>815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44844</v>
      </c>
      <c r="B173" s="29" t="s">
        <v>1146</v>
      </c>
      <c r="C173" s="28" t="s">
        <v>1147</v>
      </c>
      <c r="D173" s="28" t="s">
        <v>1171</v>
      </c>
      <c r="E173" s="28" t="s">
        <v>541</v>
      </c>
      <c r="F173" s="85">
        <v>54000</v>
      </c>
      <c r="G173" s="29">
        <v>21.14</v>
      </c>
      <c r="H173" s="29" t="s">
        <v>815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44844</v>
      </c>
      <c r="B174" s="29" t="s">
        <v>430</v>
      </c>
      <c r="C174" s="28" t="s">
        <v>1149</v>
      </c>
      <c r="D174" s="28" t="s">
        <v>940</v>
      </c>
      <c r="E174" s="28" t="s">
        <v>541</v>
      </c>
      <c r="F174" s="85">
        <v>1066337</v>
      </c>
      <c r="G174" s="29">
        <v>649.73</v>
      </c>
      <c r="H174" s="29" t="s">
        <v>815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44844</v>
      </c>
      <c r="B175" s="29" t="s">
        <v>430</v>
      </c>
      <c r="C175" s="28" t="s">
        <v>1149</v>
      </c>
      <c r="D175" s="28" t="s">
        <v>915</v>
      </c>
      <c r="E175" s="28" t="s">
        <v>541</v>
      </c>
      <c r="F175" s="85">
        <v>1392696</v>
      </c>
      <c r="G175" s="29">
        <v>653.77</v>
      </c>
      <c r="H175" s="29" t="s">
        <v>815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44844</v>
      </c>
      <c r="B176" s="29" t="s">
        <v>965</v>
      </c>
      <c r="C176" s="28" t="s">
        <v>966</v>
      </c>
      <c r="D176" s="28" t="s">
        <v>968</v>
      </c>
      <c r="E176" s="28" t="s">
        <v>541</v>
      </c>
      <c r="F176" s="85">
        <v>21000</v>
      </c>
      <c r="G176" s="29">
        <v>48.56</v>
      </c>
      <c r="H176" s="29" t="s">
        <v>815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44844</v>
      </c>
      <c r="B177" s="29" t="s">
        <v>969</v>
      </c>
      <c r="C177" s="28" t="s">
        <v>970</v>
      </c>
      <c r="D177" s="28" t="s">
        <v>1162</v>
      </c>
      <c r="E177" s="28" t="s">
        <v>541</v>
      </c>
      <c r="F177" s="85">
        <v>4000</v>
      </c>
      <c r="G177" s="29">
        <v>89.6</v>
      </c>
      <c r="H177" s="29" t="s">
        <v>815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44844</v>
      </c>
      <c r="B178" s="29" t="s">
        <v>1172</v>
      </c>
      <c r="C178" s="28" t="s">
        <v>1173</v>
      </c>
      <c r="D178" s="28" t="s">
        <v>1174</v>
      </c>
      <c r="E178" s="28" t="s">
        <v>541</v>
      </c>
      <c r="F178" s="85">
        <v>702182</v>
      </c>
      <c r="G178" s="29">
        <v>5.41</v>
      </c>
      <c r="H178" s="29" t="s">
        <v>815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56"/>
  <sheetViews>
    <sheetView zoomScale="85" zoomScaleNormal="85" workbookViewId="0">
      <selection activeCell="H74" sqref="H7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542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532</v>
      </c>
      <c r="C9" s="94"/>
      <c r="D9" s="95" t="s">
        <v>543</v>
      </c>
      <c r="E9" s="94" t="s">
        <v>544</v>
      </c>
      <c r="F9" s="94" t="s">
        <v>545</v>
      </c>
      <c r="G9" s="94" t="s">
        <v>546</v>
      </c>
      <c r="H9" s="94" t="s">
        <v>547</v>
      </c>
      <c r="I9" s="94" t="s">
        <v>548</v>
      </c>
      <c r="J9" s="93" t="s">
        <v>549</v>
      </c>
      <c r="K9" s="94" t="s">
        <v>550</v>
      </c>
      <c r="L9" s="96" t="s">
        <v>551</v>
      </c>
      <c r="M9" s="96" t="s">
        <v>552</v>
      </c>
      <c r="N9" s="94" t="s">
        <v>553</v>
      </c>
      <c r="O9" s="95" t="s">
        <v>554</v>
      </c>
      <c r="P9" s="94" t="s">
        <v>783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4">
        <v>1</v>
      </c>
      <c r="B10" s="315">
        <v>44810</v>
      </c>
      <c r="C10" s="302"/>
      <c r="D10" s="303" t="s">
        <v>88</v>
      </c>
      <c r="E10" s="304" t="s">
        <v>557</v>
      </c>
      <c r="F10" s="314" t="s">
        <v>868</v>
      </c>
      <c r="G10" s="314">
        <v>1535</v>
      </c>
      <c r="H10" s="314"/>
      <c r="I10" s="305" t="s">
        <v>869</v>
      </c>
      <c r="J10" s="320" t="s">
        <v>558</v>
      </c>
      <c r="K10" s="320"/>
      <c r="L10" s="296"/>
      <c r="M10" s="297"/>
      <c r="N10" s="320"/>
      <c r="O10" s="298"/>
      <c r="P10" s="320"/>
      <c r="Q10" s="208"/>
      <c r="R10" s="208" t="s">
        <v>556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0">
        <v>2</v>
      </c>
      <c r="B11" s="341">
        <v>44816</v>
      </c>
      <c r="C11" s="326"/>
      <c r="D11" s="327" t="s">
        <v>356</v>
      </c>
      <c r="E11" s="328" t="s">
        <v>557</v>
      </c>
      <c r="F11" s="325">
        <v>1915</v>
      </c>
      <c r="G11" s="325">
        <v>1800</v>
      </c>
      <c r="H11" s="325">
        <v>1995</v>
      </c>
      <c r="I11" s="329" t="s">
        <v>870</v>
      </c>
      <c r="J11" s="321" t="s">
        <v>871</v>
      </c>
      <c r="K11" s="321">
        <f t="shared" ref="K11" si="0">H11-F11</f>
        <v>80</v>
      </c>
      <c r="L11" s="322">
        <f t="shared" ref="L11" si="1">(F11*-0.7)/100</f>
        <v>-13.404999999999999</v>
      </c>
      <c r="M11" s="323">
        <f t="shared" ref="M11" si="2">(K11+L11)/F11</f>
        <v>3.4775456919060053E-2</v>
      </c>
      <c r="N11" s="321" t="s">
        <v>555</v>
      </c>
      <c r="O11" s="324">
        <v>44817</v>
      </c>
      <c r="P11" s="321"/>
      <c r="Q11" s="208"/>
      <c r="R11" s="208" t="s">
        <v>825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90">
        <v>3</v>
      </c>
      <c r="B12" s="342">
        <v>44823</v>
      </c>
      <c r="C12" s="302"/>
      <c r="D12" s="303" t="s">
        <v>66</v>
      </c>
      <c r="E12" s="304" t="s">
        <v>557</v>
      </c>
      <c r="F12" s="314" t="s">
        <v>873</v>
      </c>
      <c r="G12" s="314">
        <v>1780</v>
      </c>
      <c r="H12" s="314"/>
      <c r="I12" s="305" t="s">
        <v>864</v>
      </c>
      <c r="J12" s="320" t="s">
        <v>558</v>
      </c>
      <c r="K12" s="320"/>
      <c r="L12" s="296"/>
      <c r="M12" s="297"/>
      <c r="N12" s="320"/>
      <c r="O12" s="298"/>
      <c r="P12" s="320"/>
      <c r="Q12" s="208"/>
      <c r="R12" s="208" t="s">
        <v>556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0">
        <v>4</v>
      </c>
      <c r="B13" s="341">
        <v>44824</v>
      </c>
      <c r="C13" s="326"/>
      <c r="D13" s="327" t="s">
        <v>158</v>
      </c>
      <c r="E13" s="328" t="s">
        <v>557</v>
      </c>
      <c r="F13" s="325">
        <v>3170</v>
      </c>
      <c r="G13" s="325">
        <v>2940</v>
      </c>
      <c r="H13" s="325">
        <v>3337.5</v>
      </c>
      <c r="I13" s="329" t="s">
        <v>874</v>
      </c>
      <c r="J13" s="321" t="s">
        <v>972</v>
      </c>
      <c r="K13" s="321">
        <f t="shared" ref="K13" si="3">H13-F13</f>
        <v>167.5</v>
      </c>
      <c r="L13" s="322">
        <f>(F13*-0.7)/100</f>
        <v>-22.19</v>
      </c>
      <c r="M13" s="323">
        <f t="shared" ref="M13" si="4">(K13+L13)/F13</f>
        <v>4.5839116719242901E-2</v>
      </c>
      <c r="N13" s="321" t="s">
        <v>555</v>
      </c>
      <c r="O13" s="324">
        <v>44844</v>
      </c>
      <c r="P13" s="321"/>
      <c r="Q13" s="208"/>
      <c r="R13" s="208" t="s">
        <v>556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90">
        <v>5</v>
      </c>
      <c r="B14" s="343">
        <v>44830</v>
      </c>
      <c r="C14" s="302"/>
      <c r="D14" s="303" t="s">
        <v>177</v>
      </c>
      <c r="E14" s="304" t="s">
        <v>557</v>
      </c>
      <c r="F14" s="314" t="s">
        <v>876</v>
      </c>
      <c r="G14" s="314">
        <v>2740</v>
      </c>
      <c r="H14" s="314"/>
      <c r="I14" s="305" t="s">
        <v>877</v>
      </c>
      <c r="J14" s="320" t="s">
        <v>558</v>
      </c>
      <c r="K14" s="320"/>
      <c r="L14" s="296"/>
      <c r="M14" s="297"/>
      <c r="N14" s="320"/>
      <c r="O14" s="298"/>
      <c r="P14" s="320"/>
      <c r="Q14" s="208"/>
      <c r="R14" s="208" t="s">
        <v>556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6">
        <v>6</v>
      </c>
      <c r="B15" s="357">
        <v>44830</v>
      </c>
      <c r="C15" s="358"/>
      <c r="D15" s="359" t="s">
        <v>464</v>
      </c>
      <c r="E15" s="360" t="s">
        <v>557</v>
      </c>
      <c r="F15" s="361">
        <v>138</v>
      </c>
      <c r="G15" s="361">
        <v>129</v>
      </c>
      <c r="H15" s="361">
        <v>145</v>
      </c>
      <c r="I15" s="362" t="s">
        <v>878</v>
      </c>
      <c r="J15" s="287" t="s">
        <v>902</v>
      </c>
      <c r="K15" s="287">
        <f t="shared" ref="K15" si="5">H15-F15</f>
        <v>7</v>
      </c>
      <c r="L15" s="363">
        <f>(F15*-0.7)/100</f>
        <v>-0.96599999999999997</v>
      </c>
      <c r="M15" s="364">
        <f t="shared" ref="M15" si="6">(K15+L15)/F15</f>
        <v>4.3724637681159417E-2</v>
      </c>
      <c r="N15" s="287" t="s">
        <v>555</v>
      </c>
      <c r="O15" s="365">
        <v>44838</v>
      </c>
      <c r="P15" s="287"/>
      <c r="Q15" s="208"/>
      <c r="R15" s="208" t="s">
        <v>556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7">
        <v>7</v>
      </c>
      <c r="B16" s="388">
        <v>44831</v>
      </c>
      <c r="C16" s="389"/>
      <c r="D16" s="390" t="s">
        <v>129</v>
      </c>
      <c r="E16" s="391" t="s">
        <v>557</v>
      </c>
      <c r="F16" s="392">
        <v>406</v>
      </c>
      <c r="G16" s="392">
        <v>379</v>
      </c>
      <c r="H16" s="392">
        <v>399</v>
      </c>
      <c r="I16" s="393" t="s">
        <v>866</v>
      </c>
      <c r="J16" s="373" t="s">
        <v>971</v>
      </c>
      <c r="K16" s="373">
        <f t="shared" ref="K16" si="7">H16-F16</f>
        <v>-7</v>
      </c>
      <c r="L16" s="394">
        <f>(F16*-0.07)/100</f>
        <v>-0.28420000000000001</v>
      </c>
      <c r="M16" s="395">
        <f t="shared" ref="M16" si="8">(K16+L16)/F16</f>
        <v>-1.7941379310344827E-2</v>
      </c>
      <c r="N16" s="373" t="s">
        <v>567</v>
      </c>
      <c r="O16" s="396">
        <v>44844</v>
      </c>
      <c r="P16" s="373"/>
      <c r="Q16" s="208"/>
      <c r="R16" s="208" t="s">
        <v>556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6">
        <v>8</v>
      </c>
      <c r="B17" s="357">
        <v>44834</v>
      </c>
      <c r="C17" s="358"/>
      <c r="D17" s="359" t="s">
        <v>519</v>
      </c>
      <c r="E17" s="360" t="s">
        <v>557</v>
      </c>
      <c r="F17" s="361">
        <v>325</v>
      </c>
      <c r="G17" s="361">
        <v>298</v>
      </c>
      <c r="H17" s="361">
        <v>346</v>
      </c>
      <c r="I17" s="362" t="s">
        <v>865</v>
      </c>
      <c r="J17" s="287" t="s">
        <v>568</v>
      </c>
      <c r="K17" s="287">
        <f t="shared" ref="K17" si="9">H17-F17</f>
        <v>21</v>
      </c>
      <c r="L17" s="363">
        <f>(F17*-0.4)/100</f>
        <v>-1.3</v>
      </c>
      <c r="M17" s="364">
        <f t="shared" ref="M17" si="10">(K17+L17)/F17</f>
        <v>6.0615384615384613E-2</v>
      </c>
      <c r="N17" s="287" t="s">
        <v>555</v>
      </c>
      <c r="O17" s="365">
        <v>44840</v>
      </c>
      <c r="P17" s="287"/>
      <c r="Q17" s="208"/>
      <c r="R17" s="208" t="s">
        <v>556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90">
        <v>9</v>
      </c>
      <c r="B18" s="347">
        <v>44840</v>
      </c>
      <c r="C18" s="302"/>
      <c r="D18" s="303" t="s">
        <v>125</v>
      </c>
      <c r="E18" s="304" t="s">
        <v>557</v>
      </c>
      <c r="F18" s="314" t="s">
        <v>916</v>
      </c>
      <c r="G18" s="314">
        <v>1075</v>
      </c>
      <c r="H18" s="314"/>
      <c r="I18" s="305" t="s">
        <v>917</v>
      </c>
      <c r="J18" s="320" t="s">
        <v>558</v>
      </c>
      <c r="K18" s="320"/>
      <c r="L18" s="296"/>
      <c r="M18" s="297"/>
      <c r="N18" s="320"/>
      <c r="O18" s="298"/>
      <c r="P18" s="320"/>
      <c r="Q18" s="208"/>
      <c r="R18" s="208" t="s">
        <v>556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90">
        <v>10</v>
      </c>
      <c r="B19" s="347">
        <v>44840</v>
      </c>
      <c r="C19" s="302"/>
      <c r="D19" s="303" t="s">
        <v>69</v>
      </c>
      <c r="E19" s="304" t="s">
        <v>557</v>
      </c>
      <c r="F19" s="314" t="s">
        <v>918</v>
      </c>
      <c r="G19" s="314">
        <v>1690</v>
      </c>
      <c r="H19" s="314"/>
      <c r="I19" s="305" t="s">
        <v>919</v>
      </c>
      <c r="J19" s="320" t="s">
        <v>558</v>
      </c>
      <c r="K19" s="320"/>
      <c r="L19" s="296"/>
      <c r="M19" s="297"/>
      <c r="N19" s="320"/>
      <c r="O19" s="298"/>
      <c r="P19" s="320"/>
      <c r="Q19" s="208"/>
      <c r="R19" s="208" t="s">
        <v>556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90">
        <v>11</v>
      </c>
      <c r="B20" s="347">
        <v>44844</v>
      </c>
      <c r="C20" s="302"/>
      <c r="D20" s="303" t="s">
        <v>413</v>
      </c>
      <c r="E20" s="304" t="s">
        <v>557</v>
      </c>
      <c r="F20" s="314" t="s">
        <v>989</v>
      </c>
      <c r="G20" s="314">
        <v>615</v>
      </c>
      <c r="H20" s="314"/>
      <c r="I20" s="305" t="s">
        <v>990</v>
      </c>
      <c r="J20" s="320" t="s">
        <v>558</v>
      </c>
      <c r="K20" s="320"/>
      <c r="L20" s="296"/>
      <c r="M20" s="297"/>
      <c r="N20" s="320"/>
      <c r="O20" s="298"/>
      <c r="P20" s="320"/>
      <c r="Q20" s="208"/>
      <c r="R20" s="208" t="s">
        <v>556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90"/>
      <c r="B21" s="347"/>
      <c r="C21" s="302"/>
      <c r="D21" s="303"/>
      <c r="E21" s="304"/>
      <c r="F21" s="314"/>
      <c r="G21" s="314"/>
      <c r="H21" s="314"/>
      <c r="I21" s="305"/>
      <c r="J21" s="320"/>
      <c r="K21" s="320"/>
      <c r="L21" s="296"/>
      <c r="M21" s="297"/>
      <c r="N21" s="320"/>
      <c r="O21" s="298"/>
      <c r="P21" s="320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90"/>
      <c r="B22" s="347"/>
      <c r="C22" s="302"/>
      <c r="D22" s="303"/>
      <c r="E22" s="304"/>
      <c r="F22" s="314"/>
      <c r="G22" s="314"/>
      <c r="H22" s="314"/>
      <c r="I22" s="305"/>
      <c r="J22" s="320"/>
      <c r="K22" s="320"/>
      <c r="L22" s="296"/>
      <c r="M22" s="297"/>
      <c r="N22" s="320"/>
      <c r="O22" s="298"/>
      <c r="P22" s="320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4"/>
      <c r="B23" s="291"/>
      <c r="C23" s="302"/>
      <c r="D23" s="303"/>
      <c r="E23" s="304"/>
      <c r="F23" s="294"/>
      <c r="G23" s="294"/>
      <c r="H23" s="294"/>
      <c r="I23" s="305"/>
      <c r="J23" s="295"/>
      <c r="K23" s="295"/>
      <c r="L23" s="296"/>
      <c r="M23" s="297"/>
      <c r="N23" s="295"/>
      <c r="O23" s="298"/>
      <c r="P23" s="296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559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560</v>
      </c>
      <c r="B27" s="109"/>
      <c r="C27" s="109"/>
      <c r="D27" s="109"/>
      <c r="E27" s="41"/>
      <c r="F27" s="117" t="s">
        <v>561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562</v>
      </c>
      <c r="B28" s="109"/>
      <c r="C28" s="109"/>
      <c r="D28" s="109" t="s">
        <v>814</v>
      </c>
      <c r="E28" s="6"/>
      <c r="F28" s="117" t="s">
        <v>563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564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55" t="s">
        <v>16</v>
      </c>
      <c r="B31" s="355" t="s">
        <v>532</v>
      </c>
      <c r="C31" s="355"/>
      <c r="D31" s="249" t="s">
        <v>543</v>
      </c>
      <c r="E31" s="355" t="s">
        <v>544</v>
      </c>
      <c r="F31" s="355" t="s">
        <v>545</v>
      </c>
      <c r="G31" s="355" t="s">
        <v>565</v>
      </c>
      <c r="H31" s="355" t="s">
        <v>547</v>
      </c>
      <c r="I31" s="355" t="s">
        <v>548</v>
      </c>
      <c r="J31" s="96" t="s">
        <v>549</v>
      </c>
      <c r="K31" s="94" t="s">
        <v>566</v>
      </c>
      <c r="L31" s="130" t="s">
        <v>551</v>
      </c>
      <c r="M31" s="96" t="s">
        <v>552</v>
      </c>
      <c r="N31" s="93" t="s">
        <v>553</v>
      </c>
      <c r="O31" s="249" t="s">
        <v>554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7" customFormat="1" ht="13.5" customHeight="1">
      <c r="A32" s="356">
        <v>1</v>
      </c>
      <c r="B32" s="366">
        <v>44831</v>
      </c>
      <c r="C32" s="367"/>
      <c r="D32" s="368" t="s">
        <v>200</v>
      </c>
      <c r="E32" s="361" t="s">
        <v>557</v>
      </c>
      <c r="F32" s="361">
        <v>3005</v>
      </c>
      <c r="G32" s="361">
        <v>2890</v>
      </c>
      <c r="H32" s="361">
        <v>3095</v>
      </c>
      <c r="I32" s="361" t="s">
        <v>880</v>
      </c>
      <c r="J32" s="287" t="s">
        <v>905</v>
      </c>
      <c r="K32" s="287">
        <f t="shared" ref="K32" si="11">H32-F32</f>
        <v>90</v>
      </c>
      <c r="L32" s="363">
        <f>(F32*-0.7)/100</f>
        <v>-21.035</v>
      </c>
      <c r="M32" s="364">
        <f t="shared" ref="M32" si="12">(K32+L32)/F32</f>
        <v>2.2950083194675543E-2</v>
      </c>
      <c r="N32" s="287" t="s">
        <v>555</v>
      </c>
      <c r="O32" s="365">
        <v>44838</v>
      </c>
      <c r="P32" s="41"/>
      <c r="Q32" s="247"/>
      <c r="R32" s="248" t="s">
        <v>556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9"/>
      <c r="AJ32" s="300"/>
      <c r="AK32" s="306"/>
      <c r="AL32" s="306"/>
    </row>
    <row r="33" spans="1:38" s="307" customFormat="1" ht="13.5" customHeight="1">
      <c r="A33" s="356">
        <v>2</v>
      </c>
      <c r="B33" s="366">
        <v>44833</v>
      </c>
      <c r="C33" s="367"/>
      <c r="D33" s="368" t="s">
        <v>146</v>
      </c>
      <c r="E33" s="361" t="s">
        <v>557</v>
      </c>
      <c r="F33" s="361">
        <v>4520</v>
      </c>
      <c r="G33" s="361">
        <v>4395</v>
      </c>
      <c r="H33" s="361">
        <v>4650</v>
      </c>
      <c r="I33" s="361" t="s">
        <v>885</v>
      </c>
      <c r="J33" s="287" t="s">
        <v>929</v>
      </c>
      <c r="K33" s="287">
        <f t="shared" ref="K33" si="13">H33-F33</f>
        <v>130</v>
      </c>
      <c r="L33" s="363">
        <f>(F33*-0.7)/100</f>
        <v>-31.64</v>
      </c>
      <c r="M33" s="364">
        <f t="shared" ref="M33" si="14">(K33+L33)/F33</f>
        <v>2.1761061946902655E-2</v>
      </c>
      <c r="N33" s="287" t="s">
        <v>555</v>
      </c>
      <c r="O33" s="365">
        <v>44840</v>
      </c>
      <c r="P33" s="41"/>
      <c r="Q33" s="247"/>
      <c r="R33" s="248" t="s">
        <v>556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9"/>
      <c r="AJ33" s="300"/>
      <c r="AK33" s="306"/>
      <c r="AL33" s="306"/>
    </row>
    <row r="34" spans="1:38" s="307" customFormat="1" ht="13.5" customHeight="1">
      <c r="A34" s="356">
        <v>3</v>
      </c>
      <c r="B34" s="366">
        <v>44833</v>
      </c>
      <c r="C34" s="367"/>
      <c r="D34" s="368" t="s">
        <v>124</v>
      </c>
      <c r="E34" s="361" t="s">
        <v>557</v>
      </c>
      <c r="F34" s="361">
        <v>849</v>
      </c>
      <c r="G34" s="361">
        <v>825</v>
      </c>
      <c r="H34" s="361">
        <v>871.5</v>
      </c>
      <c r="I34" s="361" t="s">
        <v>872</v>
      </c>
      <c r="J34" s="287" t="s">
        <v>903</v>
      </c>
      <c r="K34" s="287">
        <f t="shared" ref="K34:K35" si="15">H34-F34</f>
        <v>22.5</v>
      </c>
      <c r="L34" s="363">
        <f>(F34*-0.7)/100</f>
        <v>-5.9429999999999996</v>
      </c>
      <c r="M34" s="364">
        <f t="shared" ref="M34:M35" si="16">(K34+L34)/F34</f>
        <v>1.9501766784452298E-2</v>
      </c>
      <c r="N34" s="287" t="s">
        <v>555</v>
      </c>
      <c r="O34" s="365">
        <v>44838</v>
      </c>
      <c r="P34" s="41"/>
      <c r="Q34" s="247"/>
      <c r="R34" s="248" t="s">
        <v>556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9"/>
      <c r="AJ34" s="300"/>
      <c r="AK34" s="306"/>
      <c r="AL34" s="306"/>
    </row>
    <row r="35" spans="1:38" s="307" customFormat="1" ht="13.5" customHeight="1">
      <c r="A35" s="356">
        <v>4</v>
      </c>
      <c r="B35" s="366">
        <v>44834</v>
      </c>
      <c r="C35" s="367"/>
      <c r="D35" s="368" t="s">
        <v>85</v>
      </c>
      <c r="E35" s="361" t="s">
        <v>557</v>
      </c>
      <c r="F35" s="361">
        <v>214.5</v>
      </c>
      <c r="G35" s="361">
        <v>207</v>
      </c>
      <c r="H35" s="361">
        <v>220</v>
      </c>
      <c r="I35" s="361" t="s">
        <v>887</v>
      </c>
      <c r="J35" s="287" t="s">
        <v>904</v>
      </c>
      <c r="K35" s="287">
        <f t="shared" si="15"/>
        <v>5.5</v>
      </c>
      <c r="L35" s="363">
        <f>(F35*-0.7)/100</f>
        <v>-1.5014999999999998</v>
      </c>
      <c r="M35" s="364">
        <f t="shared" si="16"/>
        <v>1.8641025641025641E-2</v>
      </c>
      <c r="N35" s="287" t="s">
        <v>555</v>
      </c>
      <c r="O35" s="365">
        <v>44838</v>
      </c>
      <c r="P35" s="41"/>
      <c r="Q35" s="247"/>
      <c r="R35" s="248" t="s">
        <v>556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9"/>
      <c r="AJ35" s="300"/>
      <c r="AK35" s="306"/>
      <c r="AL35" s="306"/>
    </row>
    <row r="36" spans="1:38" s="307" customFormat="1" ht="13.5" customHeight="1">
      <c r="A36" s="387">
        <v>5</v>
      </c>
      <c r="B36" s="397">
        <v>44834</v>
      </c>
      <c r="C36" s="398"/>
      <c r="D36" s="399" t="s">
        <v>313</v>
      </c>
      <c r="E36" s="392" t="s">
        <v>557</v>
      </c>
      <c r="F36" s="392">
        <v>962</v>
      </c>
      <c r="G36" s="392">
        <v>927</v>
      </c>
      <c r="H36" s="392">
        <v>927</v>
      </c>
      <c r="I36" s="392" t="s">
        <v>888</v>
      </c>
      <c r="J36" s="373" t="s">
        <v>973</v>
      </c>
      <c r="K36" s="373">
        <f t="shared" ref="K36" si="17">H36-F36</f>
        <v>-35</v>
      </c>
      <c r="L36" s="394">
        <f>(F36*-0.7)/100</f>
        <v>-6.734</v>
      </c>
      <c r="M36" s="395">
        <f t="shared" ref="M36" si="18">(K36+L36)/F36</f>
        <v>-4.3382536382536384E-2</v>
      </c>
      <c r="N36" s="373" t="s">
        <v>567</v>
      </c>
      <c r="O36" s="396">
        <v>44844</v>
      </c>
      <c r="P36" s="41"/>
      <c r="Q36" s="247"/>
      <c r="R36" s="248" t="s">
        <v>825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9"/>
      <c r="AJ36" s="300"/>
      <c r="AK36" s="306"/>
      <c r="AL36" s="306"/>
    </row>
    <row r="37" spans="1:38" s="307" customFormat="1" ht="13.5" customHeight="1">
      <c r="A37" s="356">
        <v>6</v>
      </c>
      <c r="B37" s="366">
        <v>44841</v>
      </c>
      <c r="C37" s="367"/>
      <c r="D37" s="368" t="s">
        <v>798</v>
      </c>
      <c r="E37" s="361" t="s">
        <v>557</v>
      </c>
      <c r="F37" s="361">
        <v>548</v>
      </c>
      <c r="G37" s="361">
        <v>530</v>
      </c>
      <c r="H37" s="361">
        <v>559</v>
      </c>
      <c r="I37" s="361" t="s">
        <v>941</v>
      </c>
      <c r="J37" s="287" t="s">
        <v>944</v>
      </c>
      <c r="K37" s="287">
        <f t="shared" ref="K37" si="19">H37-F37</f>
        <v>11</v>
      </c>
      <c r="L37" s="363">
        <f>(F37*-0.07)/100</f>
        <v>-0.38360000000000005</v>
      </c>
      <c r="M37" s="364">
        <f t="shared" ref="M37" si="20">(K37+L37)/F37</f>
        <v>1.9372992700729928E-2</v>
      </c>
      <c r="N37" s="287" t="s">
        <v>555</v>
      </c>
      <c r="O37" s="365">
        <v>44841</v>
      </c>
      <c r="P37" s="41"/>
      <c r="Q37" s="247"/>
      <c r="R37" s="248" t="s">
        <v>556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9"/>
      <c r="AJ37" s="300"/>
      <c r="AK37" s="306"/>
      <c r="AL37" s="306"/>
    </row>
    <row r="38" spans="1:38" s="307" customFormat="1" ht="13.5" customHeight="1">
      <c r="A38" s="356">
        <v>7</v>
      </c>
      <c r="B38" s="366">
        <v>44841</v>
      </c>
      <c r="C38" s="367"/>
      <c r="D38" s="368" t="s">
        <v>798</v>
      </c>
      <c r="E38" s="361" t="s">
        <v>557</v>
      </c>
      <c r="F38" s="361">
        <v>546</v>
      </c>
      <c r="G38" s="361">
        <v>529</v>
      </c>
      <c r="H38" s="361">
        <v>555</v>
      </c>
      <c r="I38" s="361" t="s">
        <v>941</v>
      </c>
      <c r="J38" s="287" t="s">
        <v>762</v>
      </c>
      <c r="K38" s="287">
        <f t="shared" ref="K38" si="21">H38-F38</f>
        <v>9</v>
      </c>
      <c r="L38" s="363">
        <f>(F38*-0.7)/100</f>
        <v>-3.8220000000000001</v>
      </c>
      <c r="M38" s="364">
        <f t="shared" ref="M38" si="22">(K38+L38)/F38</f>
        <v>9.4835164835164829E-3</v>
      </c>
      <c r="N38" s="287" t="s">
        <v>555</v>
      </c>
      <c r="O38" s="365">
        <v>44844</v>
      </c>
      <c r="P38" s="41"/>
      <c r="Q38" s="247"/>
      <c r="R38" s="248" t="s">
        <v>556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9"/>
      <c r="AJ38" s="300"/>
      <c r="AK38" s="306"/>
      <c r="AL38" s="306"/>
    </row>
    <row r="39" spans="1:38" s="307" customFormat="1" ht="13.5" customHeight="1">
      <c r="A39" s="290">
        <v>8</v>
      </c>
      <c r="B39" s="315">
        <v>44841</v>
      </c>
      <c r="C39" s="292"/>
      <c r="D39" s="293" t="s">
        <v>302</v>
      </c>
      <c r="E39" s="314" t="s">
        <v>557</v>
      </c>
      <c r="F39" s="314" t="s">
        <v>942</v>
      </c>
      <c r="G39" s="314">
        <v>2185</v>
      </c>
      <c r="H39" s="314"/>
      <c r="I39" s="314" t="s">
        <v>943</v>
      </c>
      <c r="J39" s="243" t="s">
        <v>558</v>
      </c>
      <c r="K39" s="243"/>
      <c r="L39" s="244"/>
      <c r="M39" s="245"/>
      <c r="N39" s="243"/>
      <c r="O39" s="266"/>
      <c r="P39" s="41"/>
      <c r="Q39" s="247"/>
      <c r="R39" s="248" t="s">
        <v>556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9"/>
      <c r="AJ39" s="300"/>
      <c r="AK39" s="306"/>
      <c r="AL39" s="306"/>
    </row>
    <row r="40" spans="1:38" s="307" customFormat="1" ht="13.5" customHeight="1">
      <c r="A40" s="290"/>
      <c r="B40" s="315"/>
      <c r="C40" s="292"/>
      <c r="D40" s="293"/>
      <c r="E40" s="314"/>
      <c r="F40" s="314"/>
      <c r="G40" s="314"/>
      <c r="H40" s="314"/>
      <c r="I40" s="314"/>
      <c r="J40" s="243"/>
      <c r="K40" s="243"/>
      <c r="L40" s="244"/>
      <c r="M40" s="245"/>
      <c r="N40" s="243"/>
      <c r="O40" s="266"/>
      <c r="P40" s="41"/>
      <c r="Q40" s="247"/>
      <c r="R40" s="24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9"/>
      <c r="AJ40" s="300"/>
      <c r="AK40" s="306"/>
      <c r="AL40" s="306"/>
    </row>
    <row r="41" spans="1:38" s="307" customFormat="1" ht="13.5" customHeight="1">
      <c r="A41" s="290"/>
      <c r="B41" s="315"/>
      <c r="C41" s="292"/>
      <c r="D41" s="293"/>
      <c r="E41" s="314"/>
      <c r="F41" s="314"/>
      <c r="G41" s="314"/>
      <c r="H41" s="314"/>
      <c r="I41" s="314"/>
      <c r="J41" s="243"/>
      <c r="K41" s="243"/>
      <c r="L41" s="244"/>
      <c r="M41" s="245"/>
      <c r="N41" s="243"/>
      <c r="O41" s="266"/>
      <c r="P41" s="41"/>
      <c r="Q41" s="247"/>
      <c r="R41" s="24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9"/>
      <c r="AJ41" s="300"/>
      <c r="AK41" s="306"/>
      <c r="AL41" s="306"/>
    </row>
    <row r="42" spans="1:38" s="301" customFormat="1" ht="15" customHeight="1">
      <c r="K42" s="243"/>
      <c r="L42" s="244"/>
      <c r="M42" s="245"/>
      <c r="N42" s="243"/>
      <c r="O42" s="266"/>
      <c r="P42" s="41"/>
      <c r="Q42" s="247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9"/>
      <c r="AJ42" s="300"/>
      <c r="AK42" s="300"/>
      <c r="AL42" s="300"/>
    </row>
    <row r="43" spans="1:38" ht="15" customHeight="1">
      <c r="A43" s="250"/>
      <c r="B43" s="251"/>
      <c r="C43" s="252"/>
      <c r="D43" s="253"/>
      <c r="E43" s="254"/>
      <c r="F43" s="254"/>
      <c r="G43" s="254"/>
      <c r="H43" s="254"/>
      <c r="I43" s="254"/>
      <c r="J43" s="255"/>
      <c r="K43" s="255"/>
      <c r="L43" s="256"/>
      <c r="M43" s="257"/>
      <c r="N43" s="255"/>
      <c r="O43" s="258"/>
      <c r="P43" s="23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1"/>
      <c r="AI43" s="1"/>
      <c r="AJ43" s="1"/>
      <c r="AK43" s="1"/>
      <c r="AL43" s="1"/>
    </row>
    <row r="44" spans="1:38" ht="44.25" customHeight="1">
      <c r="A44" s="109" t="s">
        <v>559</v>
      </c>
      <c r="B44" s="131"/>
      <c r="C44" s="131"/>
      <c r="D44" s="1"/>
      <c r="E44" s="6"/>
      <c r="F44" s="6"/>
      <c r="G44" s="6"/>
      <c r="H44" s="6" t="s">
        <v>571</v>
      </c>
      <c r="I44" s="6"/>
      <c r="J44" s="6"/>
      <c r="K44" s="105"/>
      <c r="L44" s="133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42"/>
      <c r="AD44" s="242"/>
      <c r="AE44" s="242"/>
      <c r="AF44" s="242"/>
      <c r="AG44" s="242"/>
      <c r="AH44" s="242"/>
    </row>
    <row r="45" spans="1:38" ht="12.75" customHeight="1">
      <c r="A45" s="116" t="s">
        <v>560</v>
      </c>
      <c r="B45" s="109"/>
      <c r="C45" s="109"/>
      <c r="D45" s="109"/>
      <c r="E45" s="41"/>
      <c r="F45" s="117" t="s">
        <v>561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6"/>
      <c r="B46" s="109"/>
      <c r="C46" s="109"/>
      <c r="D46" s="109"/>
      <c r="E46" s="6"/>
      <c r="F46" s="117" t="s">
        <v>563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2"/>
      <c r="K47" s="119"/>
      <c r="L47" s="120"/>
      <c r="M47" s="6"/>
      <c r="N47" s="12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7" t="s">
        <v>572</v>
      </c>
      <c r="B48" s="137"/>
      <c r="C48" s="137"/>
      <c r="D48" s="137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532</v>
      </c>
      <c r="C49" s="94"/>
      <c r="D49" s="95" t="s">
        <v>543</v>
      </c>
      <c r="E49" s="94" t="s">
        <v>544</v>
      </c>
      <c r="F49" s="94" t="s">
        <v>545</v>
      </c>
      <c r="G49" s="94" t="s">
        <v>565</v>
      </c>
      <c r="H49" s="94" t="s">
        <v>547</v>
      </c>
      <c r="I49" s="94" t="s">
        <v>548</v>
      </c>
      <c r="J49" s="93" t="s">
        <v>549</v>
      </c>
      <c r="K49" s="138" t="s">
        <v>573</v>
      </c>
      <c r="L49" s="96" t="s">
        <v>551</v>
      </c>
      <c r="M49" s="138" t="s">
        <v>574</v>
      </c>
      <c r="N49" s="94" t="s">
        <v>575</v>
      </c>
      <c r="O49" s="93" t="s">
        <v>553</v>
      </c>
      <c r="P49" s="95" t="s">
        <v>554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09" customFormat="1" ht="12.75" customHeight="1">
      <c r="A50" s="318">
        <v>1</v>
      </c>
      <c r="B50" s="337">
        <v>44834</v>
      </c>
      <c r="C50" s="345"/>
      <c r="D50" s="345" t="s">
        <v>882</v>
      </c>
      <c r="E50" s="318" t="s">
        <v>867</v>
      </c>
      <c r="F50" s="318">
        <v>911</v>
      </c>
      <c r="G50" s="318">
        <v>936</v>
      </c>
      <c r="H50" s="319">
        <v>895</v>
      </c>
      <c r="I50" s="319" t="s">
        <v>889</v>
      </c>
      <c r="J50" s="287" t="s">
        <v>886</v>
      </c>
      <c r="K50" s="286">
        <f>F50-H50</f>
        <v>16</v>
      </c>
      <c r="L50" s="288">
        <f t="shared" ref="L50:L52" si="23">(H50*N50)*0.07%</f>
        <v>313.25000000000006</v>
      </c>
      <c r="M50" s="289">
        <f t="shared" ref="M50:M52" si="24">(K50*N50)-L50</f>
        <v>7686.75</v>
      </c>
      <c r="N50" s="286">
        <v>500</v>
      </c>
      <c r="O50" s="287" t="s">
        <v>555</v>
      </c>
      <c r="P50" s="285">
        <v>44837</v>
      </c>
      <c r="Q50" s="211"/>
      <c r="R50" s="214" t="s">
        <v>825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318">
        <v>2</v>
      </c>
      <c r="B51" s="337">
        <v>44834</v>
      </c>
      <c r="C51" s="345"/>
      <c r="D51" s="345" t="s">
        <v>890</v>
      </c>
      <c r="E51" s="318" t="s">
        <v>867</v>
      </c>
      <c r="F51" s="318">
        <v>1258</v>
      </c>
      <c r="G51" s="318">
        <v>1276</v>
      </c>
      <c r="H51" s="319">
        <v>1245</v>
      </c>
      <c r="I51" s="319" t="s">
        <v>891</v>
      </c>
      <c r="J51" s="287" t="s">
        <v>898</v>
      </c>
      <c r="K51" s="286">
        <f>F51-H51</f>
        <v>13</v>
      </c>
      <c r="L51" s="288">
        <f t="shared" si="23"/>
        <v>653.62500000000011</v>
      </c>
      <c r="M51" s="289">
        <f t="shared" si="24"/>
        <v>9096.375</v>
      </c>
      <c r="N51" s="286">
        <v>750</v>
      </c>
      <c r="O51" s="287" t="s">
        <v>555</v>
      </c>
      <c r="P51" s="285">
        <v>44837</v>
      </c>
      <c r="Q51" s="211"/>
      <c r="R51" s="214" t="s">
        <v>556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18">
        <v>3</v>
      </c>
      <c r="B52" s="337">
        <v>44834</v>
      </c>
      <c r="C52" s="345"/>
      <c r="D52" s="345" t="s">
        <v>875</v>
      </c>
      <c r="E52" s="318" t="s">
        <v>557</v>
      </c>
      <c r="F52" s="318">
        <v>925</v>
      </c>
      <c r="G52" s="318">
        <v>905</v>
      </c>
      <c r="H52" s="319">
        <v>937.5</v>
      </c>
      <c r="I52" s="319" t="s">
        <v>892</v>
      </c>
      <c r="J52" s="287" t="s">
        <v>909</v>
      </c>
      <c r="K52" s="286">
        <f t="shared" ref="K52" si="25">H52-F52</f>
        <v>12.5</v>
      </c>
      <c r="L52" s="288">
        <f t="shared" si="23"/>
        <v>459.37500000000006</v>
      </c>
      <c r="M52" s="289">
        <f t="shared" si="24"/>
        <v>8290.625</v>
      </c>
      <c r="N52" s="286">
        <v>700</v>
      </c>
      <c r="O52" s="287" t="s">
        <v>555</v>
      </c>
      <c r="P52" s="285">
        <v>44838</v>
      </c>
      <c r="Q52" s="211"/>
      <c r="R52" s="214" t="s">
        <v>556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318">
        <v>4</v>
      </c>
      <c r="B53" s="337">
        <v>44834</v>
      </c>
      <c r="C53" s="345"/>
      <c r="D53" s="345" t="s">
        <v>879</v>
      </c>
      <c r="E53" s="318" t="s">
        <v>557</v>
      </c>
      <c r="F53" s="318">
        <v>2400</v>
      </c>
      <c r="G53" s="318">
        <v>2345</v>
      </c>
      <c r="H53" s="319">
        <v>2435</v>
      </c>
      <c r="I53" s="319" t="s">
        <v>893</v>
      </c>
      <c r="J53" s="287" t="s">
        <v>920</v>
      </c>
      <c r="K53" s="286">
        <f t="shared" ref="K53" si="26">H53-F53</f>
        <v>35</v>
      </c>
      <c r="L53" s="288">
        <f t="shared" ref="L53" si="27">(H53*N53)*0.07%</f>
        <v>426.12500000000006</v>
      </c>
      <c r="M53" s="289">
        <f t="shared" ref="M53" si="28">(K53*N53)-L53</f>
        <v>8323.875</v>
      </c>
      <c r="N53" s="286">
        <v>250</v>
      </c>
      <c r="O53" s="287" t="s">
        <v>555</v>
      </c>
      <c r="P53" s="285">
        <v>44840</v>
      </c>
      <c r="Q53" s="211"/>
      <c r="R53" s="214" t="s">
        <v>556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18">
        <v>5</v>
      </c>
      <c r="B54" s="337">
        <v>44837</v>
      </c>
      <c r="C54" s="345"/>
      <c r="D54" s="345" t="s">
        <v>894</v>
      </c>
      <c r="E54" s="318" t="s">
        <v>557</v>
      </c>
      <c r="F54" s="318">
        <v>1006.5</v>
      </c>
      <c r="G54" s="318">
        <v>987</v>
      </c>
      <c r="H54" s="319">
        <v>1019.5</v>
      </c>
      <c r="I54" s="319" t="s">
        <v>895</v>
      </c>
      <c r="J54" s="287" t="s">
        <v>908</v>
      </c>
      <c r="K54" s="286">
        <f t="shared" ref="K54" si="29">H54-F54</f>
        <v>13</v>
      </c>
      <c r="L54" s="288">
        <f t="shared" ref="L54" si="30">(H54*N54)*0.07%</f>
        <v>428.19000000000005</v>
      </c>
      <c r="M54" s="289">
        <f t="shared" ref="M54" si="31">(K54*N54)-L54</f>
        <v>7371.8099999999995</v>
      </c>
      <c r="N54" s="286">
        <v>600</v>
      </c>
      <c r="O54" s="287" t="s">
        <v>555</v>
      </c>
      <c r="P54" s="285">
        <v>44837</v>
      </c>
      <c r="Q54" s="211"/>
      <c r="R54" s="214" t="s">
        <v>556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18">
        <v>6</v>
      </c>
      <c r="B55" s="337">
        <v>44837</v>
      </c>
      <c r="C55" s="345"/>
      <c r="D55" s="345" t="s">
        <v>896</v>
      </c>
      <c r="E55" s="318" t="s">
        <v>557</v>
      </c>
      <c r="F55" s="318">
        <v>948</v>
      </c>
      <c r="G55" s="318">
        <v>928</v>
      </c>
      <c r="H55" s="319">
        <v>957.5</v>
      </c>
      <c r="I55" s="319" t="s">
        <v>897</v>
      </c>
      <c r="J55" s="287" t="s">
        <v>921</v>
      </c>
      <c r="K55" s="286">
        <f t="shared" ref="K55" si="32">H55-F55</f>
        <v>9.5</v>
      </c>
      <c r="L55" s="288">
        <f t="shared" ref="L55" si="33">(H55*N55)*0.07%</f>
        <v>469.17500000000007</v>
      </c>
      <c r="M55" s="289">
        <f t="shared" ref="M55" si="34">(K55*N55)-L55</f>
        <v>6180.8249999999998</v>
      </c>
      <c r="N55" s="286">
        <v>700</v>
      </c>
      <c r="O55" s="287" t="s">
        <v>555</v>
      </c>
      <c r="P55" s="285">
        <v>44840</v>
      </c>
      <c r="Q55" s="211"/>
      <c r="R55" s="214" t="s">
        <v>556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69">
        <v>7</v>
      </c>
      <c r="B56" s="370">
        <v>44838</v>
      </c>
      <c r="C56" s="371"/>
      <c r="D56" s="371" t="s">
        <v>906</v>
      </c>
      <c r="E56" s="369" t="s">
        <v>557</v>
      </c>
      <c r="F56" s="369">
        <v>229.5</v>
      </c>
      <c r="G56" s="369">
        <v>224.5</v>
      </c>
      <c r="H56" s="372">
        <v>224.5</v>
      </c>
      <c r="I56" s="372" t="s">
        <v>907</v>
      </c>
      <c r="J56" s="373" t="s">
        <v>922</v>
      </c>
      <c r="K56" s="374">
        <f t="shared" ref="K56" si="35">H56-F56</f>
        <v>-5</v>
      </c>
      <c r="L56" s="375">
        <f t="shared" ref="L56:L58" si="36">(H56*N56)*0.07%</f>
        <v>392.87500000000006</v>
      </c>
      <c r="M56" s="376">
        <f t="shared" ref="M56:M58" si="37">(K56*N56)-L56</f>
        <v>-12892.875</v>
      </c>
      <c r="N56" s="374">
        <v>2500</v>
      </c>
      <c r="O56" s="373" t="s">
        <v>567</v>
      </c>
      <c r="P56" s="377">
        <v>44838</v>
      </c>
      <c r="Q56" s="211"/>
      <c r="R56" s="214" t="s">
        <v>825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78">
        <v>8</v>
      </c>
      <c r="B57" s="379">
        <v>44838</v>
      </c>
      <c r="C57" s="380"/>
      <c r="D57" s="380" t="s">
        <v>882</v>
      </c>
      <c r="E57" s="378" t="s">
        <v>867</v>
      </c>
      <c r="F57" s="378">
        <v>926</v>
      </c>
      <c r="G57" s="378">
        <v>954</v>
      </c>
      <c r="H57" s="381">
        <v>926</v>
      </c>
      <c r="I57" s="381" t="s">
        <v>910</v>
      </c>
      <c r="J57" s="381" t="s">
        <v>923</v>
      </c>
      <c r="K57" s="382">
        <f>F57-H57</f>
        <v>0</v>
      </c>
      <c r="L57" s="383">
        <f t="shared" si="36"/>
        <v>324.10000000000002</v>
      </c>
      <c r="M57" s="384">
        <f t="shared" si="37"/>
        <v>-324.10000000000002</v>
      </c>
      <c r="N57" s="382">
        <v>500</v>
      </c>
      <c r="O57" s="385" t="s">
        <v>676</v>
      </c>
      <c r="P57" s="386">
        <v>44840</v>
      </c>
      <c r="Q57" s="211"/>
      <c r="R57" s="214" t="s">
        <v>825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78">
        <v>9</v>
      </c>
      <c r="B58" s="379">
        <v>44838</v>
      </c>
      <c r="C58" s="380"/>
      <c r="D58" s="380" t="s">
        <v>890</v>
      </c>
      <c r="E58" s="378" t="s">
        <v>867</v>
      </c>
      <c r="F58" s="378">
        <v>1266.5</v>
      </c>
      <c r="G58" s="378">
        <v>1286</v>
      </c>
      <c r="H58" s="381">
        <v>1266.5</v>
      </c>
      <c r="I58" s="381" t="s">
        <v>911</v>
      </c>
      <c r="J58" s="381" t="s">
        <v>923</v>
      </c>
      <c r="K58" s="382">
        <f>F58-H58</f>
        <v>0</v>
      </c>
      <c r="L58" s="383">
        <f t="shared" si="36"/>
        <v>664.91250000000014</v>
      </c>
      <c r="M58" s="384">
        <f t="shared" si="37"/>
        <v>-664.91250000000014</v>
      </c>
      <c r="N58" s="382">
        <v>750</v>
      </c>
      <c r="O58" s="385" t="s">
        <v>676</v>
      </c>
      <c r="P58" s="386">
        <v>44840</v>
      </c>
      <c r="Q58" s="211"/>
      <c r="R58" s="214" t="s">
        <v>556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69">
        <v>10</v>
      </c>
      <c r="B59" s="370">
        <v>44838</v>
      </c>
      <c r="C59" s="371"/>
      <c r="D59" s="371" t="s">
        <v>912</v>
      </c>
      <c r="E59" s="369" t="s">
        <v>557</v>
      </c>
      <c r="F59" s="369">
        <v>4420</v>
      </c>
      <c r="G59" s="369">
        <v>4310</v>
      </c>
      <c r="H59" s="372">
        <v>4310</v>
      </c>
      <c r="I59" s="372" t="s">
        <v>913</v>
      </c>
      <c r="J59" s="373" t="s">
        <v>995</v>
      </c>
      <c r="K59" s="374">
        <f t="shared" ref="K59" si="38">H59-F59</f>
        <v>-110</v>
      </c>
      <c r="L59" s="375">
        <f t="shared" ref="L59" si="39">(H59*N59)*0.07%</f>
        <v>377.12500000000006</v>
      </c>
      <c r="M59" s="376">
        <f t="shared" ref="M59" si="40">(K59*N59)-L59</f>
        <v>-14127.125</v>
      </c>
      <c r="N59" s="374">
        <v>125</v>
      </c>
      <c r="O59" s="373" t="s">
        <v>567</v>
      </c>
      <c r="P59" s="377">
        <v>44838</v>
      </c>
      <c r="Q59" s="211"/>
      <c r="R59" s="214" t="s">
        <v>825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30">
        <v>11</v>
      </c>
      <c r="B60" s="331">
        <v>44840</v>
      </c>
      <c r="C60" s="344"/>
      <c r="D60" s="344" t="s">
        <v>924</v>
      </c>
      <c r="E60" s="330" t="s">
        <v>557</v>
      </c>
      <c r="F60" s="330" t="s">
        <v>925</v>
      </c>
      <c r="G60" s="330">
        <v>2340</v>
      </c>
      <c r="H60" s="333"/>
      <c r="I60" s="333" t="s">
        <v>926</v>
      </c>
      <c r="J60" s="333" t="s">
        <v>558</v>
      </c>
      <c r="K60" s="333"/>
      <c r="L60" s="335"/>
      <c r="M60" s="336"/>
      <c r="N60" s="333"/>
      <c r="O60" s="333"/>
      <c r="P60" s="331"/>
      <c r="Q60" s="211"/>
      <c r="R60" s="214" t="s">
        <v>825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69">
        <v>12</v>
      </c>
      <c r="B61" s="370">
        <v>44840</v>
      </c>
      <c r="C61" s="371"/>
      <c r="D61" s="371" t="s">
        <v>927</v>
      </c>
      <c r="E61" s="369" t="s">
        <v>557</v>
      </c>
      <c r="F61" s="369">
        <v>534</v>
      </c>
      <c r="G61" s="369">
        <v>523</v>
      </c>
      <c r="H61" s="372">
        <v>523</v>
      </c>
      <c r="I61" s="372" t="s">
        <v>928</v>
      </c>
      <c r="J61" s="373" t="s">
        <v>994</v>
      </c>
      <c r="K61" s="374">
        <f t="shared" ref="K61" si="41">H61-F61</f>
        <v>-11</v>
      </c>
      <c r="L61" s="375">
        <f t="shared" ref="L61" si="42">(H61*N61)*0.07%</f>
        <v>402.71000000000004</v>
      </c>
      <c r="M61" s="376">
        <f t="shared" ref="M61" si="43">(K61*N61)-L61</f>
        <v>-12502.71</v>
      </c>
      <c r="N61" s="374">
        <v>1100</v>
      </c>
      <c r="O61" s="373" t="s">
        <v>567</v>
      </c>
      <c r="P61" s="377">
        <v>44838</v>
      </c>
      <c r="Q61" s="211"/>
      <c r="R61" s="214" t="s">
        <v>556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8">
        <v>13</v>
      </c>
      <c r="B62" s="337">
        <v>44841</v>
      </c>
      <c r="C62" s="345"/>
      <c r="D62" s="345" t="s">
        <v>945</v>
      </c>
      <c r="E62" s="318" t="s">
        <v>557</v>
      </c>
      <c r="F62" s="318">
        <v>17250</v>
      </c>
      <c r="G62" s="318">
        <v>17140</v>
      </c>
      <c r="H62" s="319">
        <v>17350</v>
      </c>
      <c r="I62" s="319" t="s">
        <v>946</v>
      </c>
      <c r="J62" s="287" t="s">
        <v>816</v>
      </c>
      <c r="K62" s="286">
        <f t="shared" ref="K62:K63" si="44">H62-F62</f>
        <v>100</v>
      </c>
      <c r="L62" s="288">
        <f t="shared" ref="L62:L63" si="45">(H62*N62)*0.07%</f>
        <v>607.25000000000011</v>
      </c>
      <c r="M62" s="289">
        <f t="shared" ref="M62:M63" si="46">(K62*N62)-L62</f>
        <v>4392.75</v>
      </c>
      <c r="N62" s="286">
        <v>50</v>
      </c>
      <c r="O62" s="287" t="s">
        <v>555</v>
      </c>
      <c r="P62" s="285">
        <v>44841</v>
      </c>
      <c r="Q62" s="211"/>
      <c r="R62" s="214" t="s">
        <v>556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9">
        <v>14</v>
      </c>
      <c r="B63" s="370">
        <v>44841</v>
      </c>
      <c r="C63" s="371"/>
      <c r="D63" s="371" t="s">
        <v>947</v>
      </c>
      <c r="E63" s="369" t="s">
        <v>557</v>
      </c>
      <c r="F63" s="369">
        <v>695</v>
      </c>
      <c r="G63" s="369">
        <v>684</v>
      </c>
      <c r="H63" s="372">
        <v>684</v>
      </c>
      <c r="I63" s="372" t="s">
        <v>948</v>
      </c>
      <c r="J63" s="373" t="s">
        <v>994</v>
      </c>
      <c r="K63" s="374">
        <f t="shared" si="44"/>
        <v>-11</v>
      </c>
      <c r="L63" s="375">
        <f t="shared" si="45"/>
        <v>574.56000000000006</v>
      </c>
      <c r="M63" s="376">
        <f t="shared" si="46"/>
        <v>-13774.56</v>
      </c>
      <c r="N63" s="374">
        <v>1200</v>
      </c>
      <c r="O63" s="373" t="s">
        <v>567</v>
      </c>
      <c r="P63" s="377">
        <v>44838</v>
      </c>
      <c r="Q63" s="211"/>
      <c r="R63" s="214" t="s">
        <v>556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9">
        <v>15</v>
      </c>
      <c r="B64" s="370">
        <v>44841</v>
      </c>
      <c r="C64" s="371"/>
      <c r="D64" s="371" t="s">
        <v>974</v>
      </c>
      <c r="E64" s="369" t="s">
        <v>557</v>
      </c>
      <c r="F64" s="369">
        <v>724</v>
      </c>
      <c r="G64" s="369">
        <v>710</v>
      </c>
      <c r="H64" s="372">
        <v>710</v>
      </c>
      <c r="I64" s="372" t="s">
        <v>975</v>
      </c>
      <c r="J64" s="373" t="s">
        <v>996</v>
      </c>
      <c r="K64" s="374">
        <f t="shared" ref="K64" si="47">H64-F64</f>
        <v>-14</v>
      </c>
      <c r="L64" s="375">
        <f t="shared" ref="L64" si="48">(H64*N64)*0.07%</f>
        <v>422.45000000000005</v>
      </c>
      <c r="M64" s="376">
        <f t="shared" ref="M64" si="49">(K64*N64)-L64</f>
        <v>-12322.45</v>
      </c>
      <c r="N64" s="374">
        <v>850</v>
      </c>
      <c r="O64" s="373" t="s">
        <v>567</v>
      </c>
      <c r="P64" s="377">
        <v>44838</v>
      </c>
      <c r="Q64" s="211"/>
      <c r="R64" s="214" t="s">
        <v>825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30">
        <v>16</v>
      </c>
      <c r="B65" s="331">
        <v>44844</v>
      </c>
      <c r="C65" s="344"/>
      <c r="D65" s="344" t="s">
        <v>979</v>
      </c>
      <c r="E65" s="330" t="s">
        <v>557</v>
      </c>
      <c r="F65" s="330" t="s">
        <v>977</v>
      </c>
      <c r="G65" s="330">
        <v>2745</v>
      </c>
      <c r="H65" s="333"/>
      <c r="I65" s="333" t="s">
        <v>978</v>
      </c>
      <c r="J65" s="333" t="s">
        <v>558</v>
      </c>
      <c r="K65" s="333"/>
      <c r="L65" s="335"/>
      <c r="M65" s="336"/>
      <c r="N65" s="333"/>
      <c r="O65" s="333"/>
      <c r="P65" s="331"/>
      <c r="Q65" s="211"/>
      <c r="R65" s="214" t="s">
        <v>825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30">
        <v>17</v>
      </c>
      <c r="B66" s="331">
        <v>44844</v>
      </c>
      <c r="C66" s="344"/>
      <c r="D66" s="344" t="s">
        <v>879</v>
      </c>
      <c r="E66" s="330" t="s">
        <v>557</v>
      </c>
      <c r="F66" s="330" t="s">
        <v>980</v>
      </c>
      <c r="G66" s="330">
        <v>2340</v>
      </c>
      <c r="H66" s="333"/>
      <c r="I66" s="333" t="s">
        <v>893</v>
      </c>
      <c r="J66" s="333" t="s">
        <v>558</v>
      </c>
      <c r="K66" s="333"/>
      <c r="L66" s="335"/>
      <c r="M66" s="336"/>
      <c r="N66" s="333"/>
      <c r="O66" s="333"/>
      <c r="P66" s="331"/>
      <c r="Q66" s="211"/>
      <c r="R66" s="214" t="s">
        <v>556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30">
        <v>18</v>
      </c>
      <c r="B67" s="331">
        <v>44844</v>
      </c>
      <c r="C67" s="344"/>
      <c r="D67" s="344" t="s">
        <v>981</v>
      </c>
      <c r="E67" s="330" t="s">
        <v>557</v>
      </c>
      <c r="F67" s="330" t="s">
        <v>982</v>
      </c>
      <c r="G67" s="330">
        <v>1540</v>
      </c>
      <c r="H67" s="333"/>
      <c r="I67" s="333" t="s">
        <v>983</v>
      </c>
      <c r="J67" s="333" t="s">
        <v>558</v>
      </c>
      <c r="K67" s="333"/>
      <c r="L67" s="335"/>
      <c r="M67" s="336"/>
      <c r="N67" s="333"/>
      <c r="O67" s="333"/>
      <c r="P67" s="331"/>
      <c r="Q67" s="211"/>
      <c r="R67" s="214" t="s">
        <v>556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30"/>
      <c r="B68" s="331"/>
      <c r="C68" s="344"/>
      <c r="E68" s="330"/>
      <c r="F68" s="330"/>
      <c r="G68" s="330"/>
      <c r="H68" s="333"/>
      <c r="I68" s="333"/>
      <c r="J68" s="333"/>
      <c r="K68" s="333"/>
      <c r="L68" s="335"/>
      <c r="M68" s="336"/>
      <c r="N68" s="333"/>
      <c r="O68" s="333"/>
      <c r="P68" s="331"/>
      <c r="Q68" s="211"/>
      <c r="R68" s="214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30"/>
      <c r="B69" s="331"/>
      <c r="C69" s="344"/>
      <c r="D69" s="344"/>
      <c r="E69" s="330"/>
      <c r="F69" s="330"/>
      <c r="G69" s="330"/>
      <c r="H69" s="333"/>
      <c r="I69" s="333"/>
      <c r="J69" s="333"/>
      <c r="K69" s="333"/>
      <c r="L69" s="335"/>
      <c r="M69" s="336"/>
      <c r="N69" s="333"/>
      <c r="O69" s="333"/>
      <c r="P69" s="331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212"/>
      <c r="B70" s="210"/>
      <c r="C70" s="267"/>
      <c r="D70" s="267"/>
      <c r="E70" s="212"/>
      <c r="F70" s="212"/>
      <c r="G70" s="212"/>
      <c r="H70" s="213"/>
      <c r="I70" s="213"/>
      <c r="J70" s="243"/>
      <c r="K70" s="267"/>
      <c r="L70" s="212"/>
      <c r="M70" s="212"/>
      <c r="N70" s="212"/>
      <c r="O70" s="213"/>
      <c r="P70" s="213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ht="13.5" customHeight="1">
      <c r="A71" s="254"/>
      <c r="B71" s="251"/>
      <c r="C71" s="211"/>
      <c r="D71" s="211"/>
      <c r="E71" s="254"/>
      <c r="F71" s="254"/>
      <c r="G71" s="254"/>
      <c r="H71" s="255"/>
      <c r="I71" s="255"/>
      <c r="J71" s="282"/>
      <c r="K71" s="255"/>
      <c r="L71" s="256"/>
      <c r="M71" s="283"/>
      <c r="N71" s="255"/>
      <c r="O71" s="284"/>
      <c r="P71" s="258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97"/>
      <c r="B72" s="98"/>
      <c r="C72" s="131"/>
      <c r="D72" s="139"/>
      <c r="E72" s="140"/>
      <c r="F72" s="97"/>
      <c r="G72" s="97"/>
      <c r="H72" s="97"/>
      <c r="I72" s="132"/>
      <c r="J72" s="132"/>
      <c r="K72" s="132"/>
      <c r="L72" s="132"/>
      <c r="M72" s="132"/>
      <c r="N72" s="132"/>
      <c r="O72" s="132"/>
      <c r="P72" s="132"/>
      <c r="Q72" s="4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41"/>
      <c r="AH72" s="41"/>
      <c r="AI72" s="41"/>
      <c r="AJ72" s="41"/>
      <c r="AK72" s="41"/>
      <c r="AL72" s="41"/>
    </row>
    <row r="73" spans="1:38" ht="12.75" customHeight="1">
      <c r="A73" s="141"/>
      <c r="B73" s="98"/>
      <c r="C73" s="99"/>
      <c r="D73" s="142"/>
      <c r="E73" s="102"/>
      <c r="F73" s="102"/>
      <c r="G73" s="102"/>
      <c r="H73" s="102"/>
      <c r="I73" s="102"/>
      <c r="J73" s="6"/>
      <c r="K73" s="102"/>
      <c r="L73" s="102"/>
      <c r="M73" s="6"/>
      <c r="N73" s="1"/>
      <c r="O73" s="99"/>
      <c r="P73" s="41"/>
      <c r="Q73" s="4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41"/>
      <c r="AH73" s="41"/>
      <c r="AI73" s="41"/>
      <c r="AJ73" s="41"/>
      <c r="AK73" s="41"/>
      <c r="AL73" s="41"/>
    </row>
    <row r="74" spans="1:38" ht="38.25" customHeight="1">
      <c r="A74" s="143" t="s">
        <v>577</v>
      </c>
      <c r="B74" s="143"/>
      <c r="C74" s="143"/>
      <c r="D74" s="143"/>
      <c r="E74" s="144"/>
      <c r="F74" s="102"/>
      <c r="G74" s="102"/>
      <c r="H74" s="102"/>
      <c r="I74" s="102"/>
      <c r="J74" s="1"/>
      <c r="K74" s="6"/>
      <c r="L74" s="6"/>
      <c r="M74" s="6"/>
      <c r="N74" s="1"/>
      <c r="O74" s="1"/>
      <c r="P74" s="41"/>
      <c r="Q74" s="4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41"/>
      <c r="AH74" s="41"/>
      <c r="AI74" s="41"/>
      <c r="AJ74" s="41"/>
      <c r="AK74" s="41"/>
      <c r="AL74" s="41"/>
    </row>
    <row r="75" spans="1:38" ht="38.25">
      <c r="A75" s="94" t="s">
        <v>16</v>
      </c>
      <c r="B75" s="94" t="s">
        <v>532</v>
      </c>
      <c r="C75" s="94"/>
      <c r="D75" s="95" t="s">
        <v>543</v>
      </c>
      <c r="E75" s="94" t="s">
        <v>544</v>
      </c>
      <c r="F75" s="94" t="s">
        <v>545</v>
      </c>
      <c r="G75" s="94" t="s">
        <v>565</v>
      </c>
      <c r="H75" s="94" t="s">
        <v>547</v>
      </c>
      <c r="I75" s="94" t="s">
        <v>548</v>
      </c>
      <c r="J75" s="93" t="s">
        <v>549</v>
      </c>
      <c r="K75" s="93" t="s">
        <v>578</v>
      </c>
      <c r="L75" s="96" t="s">
        <v>551</v>
      </c>
      <c r="M75" s="138" t="s">
        <v>574</v>
      </c>
      <c r="N75" s="94" t="s">
        <v>575</v>
      </c>
      <c r="O75" s="94" t="s">
        <v>553</v>
      </c>
      <c r="P75" s="95" t="s">
        <v>554</v>
      </c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s="317" customFormat="1" ht="11.25" customHeight="1">
      <c r="A76" s="318">
        <v>1</v>
      </c>
      <c r="B76" s="337">
        <v>44844</v>
      </c>
      <c r="C76" s="401"/>
      <c r="D76" s="345" t="s">
        <v>984</v>
      </c>
      <c r="E76" s="318" t="s">
        <v>557</v>
      </c>
      <c r="F76" s="318">
        <v>30.5</v>
      </c>
      <c r="G76" s="318">
        <v>13</v>
      </c>
      <c r="H76" s="319">
        <v>36</v>
      </c>
      <c r="I76" s="402" t="s">
        <v>993</v>
      </c>
      <c r="J76" s="287" t="s">
        <v>904</v>
      </c>
      <c r="K76" s="286">
        <f t="shared" ref="K76" si="50">H76-F76</f>
        <v>5.5</v>
      </c>
      <c r="L76" s="288">
        <v>100</v>
      </c>
      <c r="M76" s="289">
        <f t="shared" ref="M76" si="51">(K76*N76)-L76</f>
        <v>1550</v>
      </c>
      <c r="N76" s="286">
        <v>300</v>
      </c>
      <c r="O76" s="287" t="s">
        <v>555</v>
      </c>
      <c r="P76" s="285">
        <v>44844</v>
      </c>
      <c r="Q76" s="1"/>
      <c r="R76" s="6" t="s">
        <v>556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  <c r="AL76" s="316"/>
    </row>
    <row r="77" spans="1:38" s="317" customFormat="1" ht="11.25" customHeight="1">
      <c r="A77" s="348">
        <v>2</v>
      </c>
      <c r="B77" s="347">
        <v>44844</v>
      </c>
      <c r="C77" s="332"/>
      <c r="D77" s="344" t="s">
        <v>985</v>
      </c>
      <c r="E77" s="330" t="s">
        <v>557</v>
      </c>
      <c r="F77" s="330" t="s">
        <v>986</v>
      </c>
      <c r="G77" s="330">
        <v>9</v>
      </c>
      <c r="H77" s="333"/>
      <c r="I77" s="334" t="s">
        <v>987</v>
      </c>
      <c r="J77" s="346" t="s">
        <v>558</v>
      </c>
      <c r="K77" s="333"/>
      <c r="L77" s="335"/>
      <c r="M77" s="336"/>
      <c r="N77" s="333"/>
      <c r="O77" s="333"/>
      <c r="P77" s="331"/>
      <c r="Q77" s="1"/>
      <c r="R77" s="6" t="s">
        <v>556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"/>
      <c r="AI77" s="1"/>
      <c r="AJ77" s="6"/>
      <c r="AK77" s="1"/>
      <c r="AL77" s="316"/>
    </row>
    <row r="78" spans="1:38" s="317" customFormat="1" ht="11.25" customHeight="1">
      <c r="A78" s="348">
        <v>3</v>
      </c>
      <c r="B78" s="347">
        <v>2</v>
      </c>
      <c r="C78" s="332"/>
      <c r="D78" s="344" t="s">
        <v>988</v>
      </c>
      <c r="E78" s="330" t="s">
        <v>557</v>
      </c>
      <c r="F78" s="400" t="s">
        <v>991</v>
      </c>
      <c r="G78" s="330">
        <v>7.5</v>
      </c>
      <c r="H78" s="333"/>
      <c r="I78" s="334" t="s">
        <v>992</v>
      </c>
      <c r="J78" s="346" t="s">
        <v>558</v>
      </c>
      <c r="K78" s="333"/>
      <c r="L78" s="335"/>
      <c r="M78" s="336"/>
      <c r="N78" s="333"/>
      <c r="O78" s="333"/>
      <c r="P78" s="331"/>
      <c r="Q78" s="1"/>
      <c r="R78" s="6" t="s">
        <v>825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"/>
      <c r="AI78" s="1"/>
      <c r="AJ78" s="6"/>
      <c r="AK78" s="1"/>
      <c r="AL78" s="316"/>
    </row>
    <row r="79" spans="1:38" s="317" customFormat="1" ht="11.25" customHeight="1">
      <c r="A79" s="348"/>
      <c r="B79" s="347"/>
      <c r="C79" s="332"/>
      <c r="D79" s="344"/>
      <c r="E79" s="330"/>
      <c r="F79" s="330"/>
      <c r="G79" s="330"/>
      <c r="H79" s="333"/>
      <c r="I79" s="334"/>
      <c r="J79" s="346"/>
      <c r="K79" s="333"/>
      <c r="L79" s="335"/>
      <c r="M79" s="336"/>
      <c r="N79" s="333"/>
      <c r="O79" s="333"/>
      <c r="P79" s="331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16"/>
    </row>
    <row r="80" spans="1:38" ht="15" customHeight="1">
      <c r="A80" s="277"/>
      <c r="B80" s="310"/>
      <c r="C80" s="278"/>
      <c r="D80" s="279"/>
      <c r="E80" s="277"/>
      <c r="F80" s="277"/>
      <c r="G80" s="277"/>
      <c r="H80" s="280"/>
      <c r="I80" s="281"/>
      <c r="J80" s="243"/>
      <c r="K80" s="213"/>
      <c r="L80" s="232"/>
      <c r="M80" s="233"/>
      <c r="N80" s="213"/>
      <c r="O80" s="243"/>
      <c r="P80" s="210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1"/>
    </row>
    <row r="81" spans="1:38" ht="12.75" customHeight="1">
      <c r="A81" s="140"/>
      <c r="B81" s="145"/>
      <c r="C81" s="145"/>
      <c r="D81" s="146"/>
      <c r="E81" s="140"/>
      <c r="F81" s="147"/>
      <c r="G81" s="140"/>
      <c r="H81" s="140"/>
      <c r="I81" s="140"/>
      <c r="J81" s="145"/>
      <c r="K81" s="148"/>
      <c r="L81" s="140"/>
      <c r="M81" s="140"/>
      <c r="N81" s="140"/>
      <c r="O81" s="149"/>
      <c r="P81" s="1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</row>
    <row r="82" spans="1:38" ht="38.25" customHeight="1">
      <c r="A82" s="92" t="s">
        <v>579</v>
      </c>
      <c r="B82" s="150"/>
      <c r="C82" s="150"/>
      <c r="D82" s="151"/>
      <c r="E82" s="125"/>
      <c r="F82" s="6"/>
      <c r="G82" s="6"/>
      <c r="H82" s="126"/>
      <c r="I82" s="152"/>
      <c r="J82" s="1"/>
      <c r="K82" s="6"/>
      <c r="L82" s="6"/>
      <c r="M82" s="6"/>
      <c r="N82" s="1"/>
      <c r="O82" s="1"/>
      <c r="Q82" s="1"/>
      <c r="R82" s="6"/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</row>
    <row r="83" spans="1:38" s="209" customFormat="1" ht="38.25">
      <c r="A83" s="93" t="s">
        <v>16</v>
      </c>
      <c r="B83" s="94" t="s">
        <v>532</v>
      </c>
      <c r="C83" s="94"/>
      <c r="D83" s="95" t="s">
        <v>543</v>
      </c>
      <c r="E83" s="94" t="s">
        <v>544</v>
      </c>
      <c r="F83" s="94" t="s">
        <v>545</v>
      </c>
      <c r="G83" s="94" t="s">
        <v>546</v>
      </c>
      <c r="H83" s="94" t="s">
        <v>547</v>
      </c>
      <c r="I83" s="94" t="s">
        <v>548</v>
      </c>
      <c r="J83" s="93" t="s">
        <v>549</v>
      </c>
      <c r="K83" s="129" t="s">
        <v>566</v>
      </c>
      <c r="L83" s="130" t="s">
        <v>551</v>
      </c>
      <c r="M83" s="96" t="s">
        <v>552</v>
      </c>
      <c r="N83" s="94" t="s">
        <v>553</v>
      </c>
      <c r="O83" s="95" t="s">
        <v>554</v>
      </c>
      <c r="P83" s="94" t="s">
        <v>783</v>
      </c>
      <c r="Q83" s="208"/>
      <c r="R83" s="6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</row>
    <row r="84" spans="1:38" s="209" customFormat="1" ht="12.75" customHeight="1">
      <c r="A84" s="330">
        <v>1</v>
      </c>
      <c r="B84" s="331">
        <v>44840</v>
      </c>
      <c r="C84" s="310"/>
      <c r="D84" s="312" t="s">
        <v>116</v>
      </c>
      <c r="E84" s="313" t="s">
        <v>557</v>
      </c>
      <c r="F84" s="313" t="s">
        <v>931</v>
      </c>
      <c r="G84" s="313">
        <v>1240</v>
      </c>
      <c r="H84" s="313"/>
      <c r="I84" s="313" t="s">
        <v>932</v>
      </c>
      <c r="J84" s="243" t="s">
        <v>558</v>
      </c>
      <c r="K84" s="213"/>
      <c r="L84" s="232"/>
      <c r="M84" s="233"/>
      <c r="N84" s="213"/>
      <c r="O84" s="243"/>
      <c r="P84" s="210"/>
      <c r="Q84" s="208"/>
      <c r="R84" s="1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</row>
    <row r="85" spans="1:38" ht="14.25" customHeight="1">
      <c r="A85" s="330">
        <v>2</v>
      </c>
      <c r="B85" s="331">
        <v>44840</v>
      </c>
      <c r="C85" s="312"/>
      <c r="D85" s="312" t="s">
        <v>930</v>
      </c>
      <c r="E85" s="313" t="s">
        <v>557</v>
      </c>
      <c r="F85" s="313" t="s">
        <v>933</v>
      </c>
      <c r="G85" s="313">
        <v>1220</v>
      </c>
      <c r="H85" s="313"/>
      <c r="I85" s="313" t="s">
        <v>934</v>
      </c>
      <c r="J85" s="243" t="s">
        <v>558</v>
      </c>
      <c r="K85" s="213"/>
      <c r="L85" s="232"/>
      <c r="M85" s="233"/>
      <c r="N85" s="213"/>
      <c r="O85" s="243"/>
      <c r="P85" s="210"/>
      <c r="R85" s="208"/>
      <c r="S85" s="41"/>
      <c r="T85" s="1"/>
      <c r="U85" s="1"/>
      <c r="V85" s="1"/>
      <c r="W85" s="1"/>
      <c r="X85" s="1"/>
      <c r="Y85" s="1"/>
      <c r="Z85" s="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</row>
    <row r="86" spans="1:38" ht="12.75" customHeight="1">
      <c r="A86" s="313"/>
      <c r="B86" s="311"/>
      <c r="C86" s="312"/>
      <c r="D86" s="312"/>
      <c r="E86" s="313"/>
      <c r="F86" s="313"/>
      <c r="G86" s="313"/>
      <c r="H86" s="313"/>
      <c r="I86" s="313"/>
      <c r="J86" s="243"/>
      <c r="K86" s="213"/>
      <c r="L86" s="232"/>
      <c r="M86" s="233"/>
      <c r="N86" s="213"/>
      <c r="O86" s="243"/>
      <c r="P86" s="210"/>
      <c r="R86" s="6"/>
      <c r="S86" s="1"/>
      <c r="T86" s="1"/>
      <c r="U86" s="1"/>
      <c r="V86" s="1"/>
      <c r="W86" s="1"/>
      <c r="X86" s="1"/>
      <c r="Y86" s="1"/>
    </row>
    <row r="87" spans="1:38" ht="12.75" customHeight="1">
      <c r="A87" s="109" t="s">
        <v>559</v>
      </c>
      <c r="B87" s="109"/>
      <c r="C87" s="109"/>
      <c r="D87" s="109"/>
      <c r="E87" s="41"/>
      <c r="F87" s="117" t="s">
        <v>561</v>
      </c>
      <c r="G87" s="54"/>
      <c r="H87" s="54"/>
      <c r="I87" s="54"/>
      <c r="J87" s="6"/>
      <c r="K87" s="134"/>
      <c r="L87" s="135"/>
      <c r="M87" s="6"/>
      <c r="N87" s="99"/>
      <c r="O87" s="153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6" t="s">
        <v>560</v>
      </c>
      <c r="B88" s="109"/>
      <c r="C88" s="109"/>
      <c r="D88" s="109"/>
      <c r="E88" s="6"/>
      <c r="F88" s="117" t="s">
        <v>563</v>
      </c>
      <c r="G88" s="6"/>
      <c r="H88" s="6" t="s">
        <v>779</v>
      </c>
      <c r="I88" s="6"/>
      <c r="J88" s="1"/>
      <c r="K88" s="6"/>
      <c r="L88" s="6"/>
      <c r="M88" s="6"/>
      <c r="N88" s="1"/>
      <c r="O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16"/>
      <c r="B89" s="109"/>
      <c r="C89" s="109"/>
      <c r="D89" s="109"/>
      <c r="E89" s="6"/>
      <c r="F89" s="117"/>
      <c r="G89" s="6"/>
      <c r="H89" s="6"/>
      <c r="I89" s="6"/>
      <c r="J89" s="1"/>
      <c r="K89" s="6"/>
      <c r="L89" s="6"/>
      <c r="M89" s="6"/>
      <c r="N89" s="1"/>
      <c r="O89" s="1"/>
      <c r="Q89" s="1"/>
      <c r="R89" s="54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16"/>
      <c r="B90" s="109"/>
      <c r="C90" s="109"/>
      <c r="D90" s="109"/>
      <c r="E90" s="6"/>
      <c r="F90" s="117"/>
      <c r="G90" s="54"/>
      <c r="H90" s="41"/>
      <c r="I90" s="54"/>
      <c r="J90" s="6"/>
      <c r="K90" s="134"/>
      <c r="L90" s="135"/>
      <c r="M90" s="6"/>
      <c r="N90" s="99"/>
      <c r="O90" s="136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54"/>
      <c r="B91" s="98"/>
      <c r="C91" s="98"/>
      <c r="D91" s="41"/>
      <c r="E91" s="54"/>
      <c r="F91" s="54"/>
      <c r="G91" s="54"/>
      <c r="H91" s="41"/>
      <c r="I91" s="54"/>
      <c r="J91" s="6"/>
      <c r="K91" s="134"/>
      <c r="L91" s="135"/>
      <c r="M91" s="6"/>
      <c r="N91" s="99"/>
      <c r="O91" s="136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41"/>
      <c r="B92" s="154" t="s">
        <v>580</v>
      </c>
      <c r="C92" s="154"/>
      <c r="D92" s="154"/>
      <c r="E92" s="154"/>
      <c r="F92" s="6"/>
      <c r="G92" s="6"/>
      <c r="H92" s="127"/>
      <c r="I92" s="6"/>
      <c r="J92" s="127"/>
      <c r="K92" s="128"/>
      <c r="L92" s="6"/>
      <c r="M92" s="6"/>
      <c r="N92" s="1"/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93" t="s">
        <v>16</v>
      </c>
      <c r="B93" s="94" t="s">
        <v>532</v>
      </c>
      <c r="C93" s="94"/>
      <c r="D93" s="95" t="s">
        <v>543</v>
      </c>
      <c r="E93" s="94" t="s">
        <v>544</v>
      </c>
      <c r="F93" s="94" t="s">
        <v>545</v>
      </c>
      <c r="G93" s="94" t="s">
        <v>581</v>
      </c>
      <c r="H93" s="94" t="s">
        <v>582</v>
      </c>
      <c r="I93" s="94" t="s">
        <v>548</v>
      </c>
      <c r="J93" s="155" t="s">
        <v>549</v>
      </c>
      <c r="K93" s="94" t="s">
        <v>550</v>
      </c>
      <c r="L93" s="94" t="s">
        <v>583</v>
      </c>
      <c r="M93" s="94" t="s">
        <v>553</v>
      </c>
      <c r="N93" s="95" t="s">
        <v>554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56">
        <v>1</v>
      </c>
      <c r="B94" s="157">
        <v>41579</v>
      </c>
      <c r="C94" s="157"/>
      <c r="D94" s="158" t="s">
        <v>584</v>
      </c>
      <c r="E94" s="159" t="s">
        <v>585</v>
      </c>
      <c r="F94" s="160">
        <v>82</v>
      </c>
      <c r="G94" s="159" t="s">
        <v>586</v>
      </c>
      <c r="H94" s="159">
        <v>100</v>
      </c>
      <c r="I94" s="161">
        <v>100</v>
      </c>
      <c r="J94" s="162" t="s">
        <v>587</v>
      </c>
      <c r="K94" s="163">
        <f t="shared" ref="K94:K146" si="52">H94-F94</f>
        <v>18</v>
      </c>
      <c r="L94" s="164">
        <f t="shared" ref="L94:L146" si="53">K94/F94</f>
        <v>0.21951219512195122</v>
      </c>
      <c r="M94" s="159" t="s">
        <v>555</v>
      </c>
      <c r="N94" s="165">
        <v>42657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56">
        <v>2</v>
      </c>
      <c r="B95" s="157">
        <v>41794</v>
      </c>
      <c r="C95" s="157"/>
      <c r="D95" s="158" t="s">
        <v>588</v>
      </c>
      <c r="E95" s="159" t="s">
        <v>557</v>
      </c>
      <c r="F95" s="160">
        <v>257</v>
      </c>
      <c r="G95" s="159" t="s">
        <v>586</v>
      </c>
      <c r="H95" s="159">
        <v>300</v>
      </c>
      <c r="I95" s="161">
        <v>300</v>
      </c>
      <c r="J95" s="162" t="s">
        <v>587</v>
      </c>
      <c r="K95" s="163">
        <f t="shared" si="52"/>
        <v>43</v>
      </c>
      <c r="L95" s="164">
        <f t="shared" si="53"/>
        <v>0.16731517509727625</v>
      </c>
      <c r="M95" s="159" t="s">
        <v>555</v>
      </c>
      <c r="N95" s="165">
        <v>41822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56">
        <v>3</v>
      </c>
      <c r="B96" s="157">
        <v>41828</v>
      </c>
      <c r="C96" s="157"/>
      <c r="D96" s="158" t="s">
        <v>589</v>
      </c>
      <c r="E96" s="159" t="s">
        <v>557</v>
      </c>
      <c r="F96" s="160">
        <v>393</v>
      </c>
      <c r="G96" s="159" t="s">
        <v>586</v>
      </c>
      <c r="H96" s="159">
        <v>468</v>
      </c>
      <c r="I96" s="161">
        <v>468</v>
      </c>
      <c r="J96" s="162" t="s">
        <v>587</v>
      </c>
      <c r="K96" s="163">
        <f t="shared" si="52"/>
        <v>75</v>
      </c>
      <c r="L96" s="164">
        <f t="shared" si="53"/>
        <v>0.19083969465648856</v>
      </c>
      <c r="M96" s="159" t="s">
        <v>555</v>
      </c>
      <c r="N96" s="165">
        <v>41863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4</v>
      </c>
      <c r="B97" s="157">
        <v>41857</v>
      </c>
      <c r="C97" s="157"/>
      <c r="D97" s="158" t="s">
        <v>590</v>
      </c>
      <c r="E97" s="159" t="s">
        <v>557</v>
      </c>
      <c r="F97" s="160">
        <v>205</v>
      </c>
      <c r="G97" s="159" t="s">
        <v>586</v>
      </c>
      <c r="H97" s="159">
        <v>275</v>
      </c>
      <c r="I97" s="161">
        <v>250</v>
      </c>
      <c r="J97" s="162" t="s">
        <v>587</v>
      </c>
      <c r="K97" s="163">
        <f t="shared" si="52"/>
        <v>70</v>
      </c>
      <c r="L97" s="164">
        <f t="shared" si="53"/>
        <v>0.34146341463414637</v>
      </c>
      <c r="M97" s="159" t="s">
        <v>555</v>
      </c>
      <c r="N97" s="165">
        <v>41962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5</v>
      </c>
      <c r="B98" s="157">
        <v>41886</v>
      </c>
      <c r="C98" s="157"/>
      <c r="D98" s="158" t="s">
        <v>591</v>
      </c>
      <c r="E98" s="159" t="s">
        <v>557</v>
      </c>
      <c r="F98" s="160">
        <v>162</v>
      </c>
      <c r="G98" s="159" t="s">
        <v>586</v>
      </c>
      <c r="H98" s="159">
        <v>190</v>
      </c>
      <c r="I98" s="161">
        <v>190</v>
      </c>
      <c r="J98" s="162" t="s">
        <v>587</v>
      </c>
      <c r="K98" s="163">
        <f t="shared" si="52"/>
        <v>28</v>
      </c>
      <c r="L98" s="164">
        <f t="shared" si="53"/>
        <v>0.1728395061728395</v>
      </c>
      <c r="M98" s="159" t="s">
        <v>555</v>
      </c>
      <c r="N98" s="165">
        <v>42006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6</v>
      </c>
      <c r="B99" s="157">
        <v>41886</v>
      </c>
      <c r="C99" s="157"/>
      <c r="D99" s="158" t="s">
        <v>592</v>
      </c>
      <c r="E99" s="159" t="s">
        <v>557</v>
      </c>
      <c r="F99" s="160">
        <v>75</v>
      </c>
      <c r="G99" s="159" t="s">
        <v>586</v>
      </c>
      <c r="H99" s="159">
        <v>91.5</v>
      </c>
      <c r="I99" s="161" t="s">
        <v>593</v>
      </c>
      <c r="J99" s="162" t="s">
        <v>594</v>
      </c>
      <c r="K99" s="163">
        <f t="shared" si="52"/>
        <v>16.5</v>
      </c>
      <c r="L99" s="164">
        <f t="shared" si="53"/>
        <v>0.22</v>
      </c>
      <c r="M99" s="159" t="s">
        <v>555</v>
      </c>
      <c r="N99" s="165">
        <v>41954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7</v>
      </c>
      <c r="B100" s="157">
        <v>41913</v>
      </c>
      <c r="C100" s="157"/>
      <c r="D100" s="158" t="s">
        <v>595</v>
      </c>
      <c r="E100" s="159" t="s">
        <v>557</v>
      </c>
      <c r="F100" s="160">
        <v>850</v>
      </c>
      <c r="G100" s="159" t="s">
        <v>586</v>
      </c>
      <c r="H100" s="159">
        <v>982.5</v>
      </c>
      <c r="I100" s="161">
        <v>1050</v>
      </c>
      <c r="J100" s="162" t="s">
        <v>596</v>
      </c>
      <c r="K100" s="163">
        <f t="shared" si="52"/>
        <v>132.5</v>
      </c>
      <c r="L100" s="164">
        <f t="shared" si="53"/>
        <v>0.15588235294117647</v>
      </c>
      <c r="M100" s="159" t="s">
        <v>555</v>
      </c>
      <c r="N100" s="165">
        <v>42039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8</v>
      </c>
      <c r="B101" s="157">
        <v>41913</v>
      </c>
      <c r="C101" s="157"/>
      <c r="D101" s="158" t="s">
        <v>597</v>
      </c>
      <c r="E101" s="159" t="s">
        <v>557</v>
      </c>
      <c r="F101" s="160">
        <v>475</v>
      </c>
      <c r="G101" s="159" t="s">
        <v>586</v>
      </c>
      <c r="H101" s="159">
        <v>515</v>
      </c>
      <c r="I101" s="161">
        <v>600</v>
      </c>
      <c r="J101" s="162" t="s">
        <v>598</v>
      </c>
      <c r="K101" s="163">
        <f t="shared" si="52"/>
        <v>40</v>
      </c>
      <c r="L101" s="164">
        <f t="shared" si="53"/>
        <v>8.4210526315789472E-2</v>
      </c>
      <c r="M101" s="159" t="s">
        <v>555</v>
      </c>
      <c r="N101" s="165">
        <v>41939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9</v>
      </c>
      <c r="B102" s="157">
        <v>41913</v>
      </c>
      <c r="C102" s="157"/>
      <c r="D102" s="158" t="s">
        <v>599</v>
      </c>
      <c r="E102" s="159" t="s">
        <v>557</v>
      </c>
      <c r="F102" s="160">
        <v>86</v>
      </c>
      <c r="G102" s="159" t="s">
        <v>586</v>
      </c>
      <c r="H102" s="159">
        <v>99</v>
      </c>
      <c r="I102" s="161">
        <v>140</v>
      </c>
      <c r="J102" s="162" t="s">
        <v>600</v>
      </c>
      <c r="K102" s="163">
        <f t="shared" si="52"/>
        <v>13</v>
      </c>
      <c r="L102" s="164">
        <f t="shared" si="53"/>
        <v>0.15116279069767441</v>
      </c>
      <c r="M102" s="159" t="s">
        <v>555</v>
      </c>
      <c r="N102" s="165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10</v>
      </c>
      <c r="B103" s="157">
        <v>41926</v>
      </c>
      <c r="C103" s="157"/>
      <c r="D103" s="158" t="s">
        <v>601</v>
      </c>
      <c r="E103" s="159" t="s">
        <v>557</v>
      </c>
      <c r="F103" s="160">
        <v>496.6</v>
      </c>
      <c r="G103" s="159" t="s">
        <v>586</v>
      </c>
      <c r="H103" s="159">
        <v>621</v>
      </c>
      <c r="I103" s="161">
        <v>580</v>
      </c>
      <c r="J103" s="162" t="s">
        <v>587</v>
      </c>
      <c r="K103" s="163">
        <f t="shared" si="52"/>
        <v>124.39999999999998</v>
      </c>
      <c r="L103" s="164">
        <f t="shared" si="53"/>
        <v>0.25050342327829234</v>
      </c>
      <c r="M103" s="159" t="s">
        <v>555</v>
      </c>
      <c r="N103" s="165">
        <v>42605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11</v>
      </c>
      <c r="B104" s="157">
        <v>41926</v>
      </c>
      <c r="C104" s="157"/>
      <c r="D104" s="158" t="s">
        <v>602</v>
      </c>
      <c r="E104" s="159" t="s">
        <v>557</v>
      </c>
      <c r="F104" s="160">
        <v>2481.9</v>
      </c>
      <c r="G104" s="159" t="s">
        <v>586</v>
      </c>
      <c r="H104" s="159">
        <v>2840</v>
      </c>
      <c r="I104" s="161">
        <v>2870</v>
      </c>
      <c r="J104" s="162" t="s">
        <v>603</v>
      </c>
      <c r="K104" s="163">
        <f t="shared" si="52"/>
        <v>358.09999999999991</v>
      </c>
      <c r="L104" s="164">
        <f t="shared" si="53"/>
        <v>0.14428462065353154</v>
      </c>
      <c r="M104" s="159" t="s">
        <v>555</v>
      </c>
      <c r="N104" s="165">
        <v>42017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12</v>
      </c>
      <c r="B105" s="157">
        <v>41928</v>
      </c>
      <c r="C105" s="157"/>
      <c r="D105" s="158" t="s">
        <v>604</v>
      </c>
      <c r="E105" s="159" t="s">
        <v>557</v>
      </c>
      <c r="F105" s="160">
        <v>84.5</v>
      </c>
      <c r="G105" s="159" t="s">
        <v>586</v>
      </c>
      <c r="H105" s="159">
        <v>93</v>
      </c>
      <c r="I105" s="161">
        <v>110</v>
      </c>
      <c r="J105" s="162" t="s">
        <v>605</v>
      </c>
      <c r="K105" s="163">
        <f t="shared" si="52"/>
        <v>8.5</v>
      </c>
      <c r="L105" s="164">
        <f t="shared" si="53"/>
        <v>0.10059171597633136</v>
      </c>
      <c r="M105" s="159" t="s">
        <v>555</v>
      </c>
      <c r="N105" s="165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13</v>
      </c>
      <c r="B106" s="157">
        <v>41928</v>
      </c>
      <c r="C106" s="157"/>
      <c r="D106" s="158" t="s">
        <v>606</v>
      </c>
      <c r="E106" s="159" t="s">
        <v>557</v>
      </c>
      <c r="F106" s="160">
        <v>401</v>
      </c>
      <c r="G106" s="159" t="s">
        <v>586</v>
      </c>
      <c r="H106" s="159">
        <v>428</v>
      </c>
      <c r="I106" s="161">
        <v>450</v>
      </c>
      <c r="J106" s="162" t="s">
        <v>607</v>
      </c>
      <c r="K106" s="163">
        <f t="shared" si="52"/>
        <v>27</v>
      </c>
      <c r="L106" s="164">
        <f t="shared" si="53"/>
        <v>6.7331670822942641E-2</v>
      </c>
      <c r="M106" s="159" t="s">
        <v>555</v>
      </c>
      <c r="N106" s="165">
        <v>42020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14</v>
      </c>
      <c r="B107" s="157">
        <v>41928</v>
      </c>
      <c r="C107" s="157"/>
      <c r="D107" s="158" t="s">
        <v>608</v>
      </c>
      <c r="E107" s="159" t="s">
        <v>557</v>
      </c>
      <c r="F107" s="160">
        <v>101</v>
      </c>
      <c r="G107" s="159" t="s">
        <v>586</v>
      </c>
      <c r="H107" s="159">
        <v>112</v>
      </c>
      <c r="I107" s="161">
        <v>120</v>
      </c>
      <c r="J107" s="162" t="s">
        <v>609</v>
      </c>
      <c r="K107" s="163">
        <f t="shared" si="52"/>
        <v>11</v>
      </c>
      <c r="L107" s="164">
        <f t="shared" si="53"/>
        <v>0.10891089108910891</v>
      </c>
      <c r="M107" s="159" t="s">
        <v>555</v>
      </c>
      <c r="N107" s="165">
        <v>41939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15</v>
      </c>
      <c r="B108" s="157">
        <v>41954</v>
      </c>
      <c r="C108" s="157"/>
      <c r="D108" s="158" t="s">
        <v>610</v>
      </c>
      <c r="E108" s="159" t="s">
        <v>557</v>
      </c>
      <c r="F108" s="160">
        <v>59</v>
      </c>
      <c r="G108" s="159" t="s">
        <v>586</v>
      </c>
      <c r="H108" s="159">
        <v>76</v>
      </c>
      <c r="I108" s="161">
        <v>76</v>
      </c>
      <c r="J108" s="162" t="s">
        <v>587</v>
      </c>
      <c r="K108" s="163">
        <f t="shared" si="52"/>
        <v>17</v>
      </c>
      <c r="L108" s="164">
        <f t="shared" si="53"/>
        <v>0.28813559322033899</v>
      </c>
      <c r="M108" s="159" t="s">
        <v>555</v>
      </c>
      <c r="N108" s="165">
        <v>43032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16</v>
      </c>
      <c r="B109" s="157">
        <v>41954</v>
      </c>
      <c r="C109" s="157"/>
      <c r="D109" s="158" t="s">
        <v>599</v>
      </c>
      <c r="E109" s="159" t="s">
        <v>557</v>
      </c>
      <c r="F109" s="160">
        <v>99</v>
      </c>
      <c r="G109" s="159" t="s">
        <v>586</v>
      </c>
      <c r="H109" s="159">
        <v>120</v>
      </c>
      <c r="I109" s="161">
        <v>120</v>
      </c>
      <c r="J109" s="162" t="s">
        <v>568</v>
      </c>
      <c r="K109" s="163">
        <f t="shared" si="52"/>
        <v>21</v>
      </c>
      <c r="L109" s="164">
        <f t="shared" si="53"/>
        <v>0.21212121212121213</v>
      </c>
      <c r="M109" s="159" t="s">
        <v>555</v>
      </c>
      <c r="N109" s="165">
        <v>41960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17</v>
      </c>
      <c r="B110" s="157">
        <v>41956</v>
      </c>
      <c r="C110" s="157"/>
      <c r="D110" s="158" t="s">
        <v>611</v>
      </c>
      <c r="E110" s="159" t="s">
        <v>557</v>
      </c>
      <c r="F110" s="160">
        <v>22</v>
      </c>
      <c r="G110" s="159" t="s">
        <v>586</v>
      </c>
      <c r="H110" s="159">
        <v>33.549999999999997</v>
      </c>
      <c r="I110" s="161">
        <v>32</v>
      </c>
      <c r="J110" s="162" t="s">
        <v>612</v>
      </c>
      <c r="K110" s="163">
        <f t="shared" si="52"/>
        <v>11.549999999999997</v>
      </c>
      <c r="L110" s="164">
        <f t="shared" si="53"/>
        <v>0.52499999999999991</v>
      </c>
      <c r="M110" s="159" t="s">
        <v>555</v>
      </c>
      <c r="N110" s="165">
        <v>42188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18</v>
      </c>
      <c r="B111" s="157">
        <v>41976</v>
      </c>
      <c r="C111" s="157"/>
      <c r="D111" s="158" t="s">
        <v>613</v>
      </c>
      <c r="E111" s="159" t="s">
        <v>557</v>
      </c>
      <c r="F111" s="160">
        <v>440</v>
      </c>
      <c r="G111" s="159" t="s">
        <v>586</v>
      </c>
      <c r="H111" s="159">
        <v>520</v>
      </c>
      <c r="I111" s="161">
        <v>520</v>
      </c>
      <c r="J111" s="162" t="s">
        <v>614</v>
      </c>
      <c r="K111" s="163">
        <f t="shared" si="52"/>
        <v>80</v>
      </c>
      <c r="L111" s="164">
        <f t="shared" si="53"/>
        <v>0.18181818181818182</v>
      </c>
      <c r="M111" s="159" t="s">
        <v>555</v>
      </c>
      <c r="N111" s="165">
        <v>42208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19</v>
      </c>
      <c r="B112" s="157">
        <v>41976</v>
      </c>
      <c r="C112" s="157"/>
      <c r="D112" s="158" t="s">
        <v>615</v>
      </c>
      <c r="E112" s="159" t="s">
        <v>557</v>
      </c>
      <c r="F112" s="160">
        <v>360</v>
      </c>
      <c r="G112" s="159" t="s">
        <v>586</v>
      </c>
      <c r="H112" s="159">
        <v>427</v>
      </c>
      <c r="I112" s="161">
        <v>425</v>
      </c>
      <c r="J112" s="162" t="s">
        <v>616</v>
      </c>
      <c r="K112" s="163">
        <f t="shared" si="52"/>
        <v>67</v>
      </c>
      <c r="L112" s="164">
        <f t="shared" si="53"/>
        <v>0.18611111111111112</v>
      </c>
      <c r="M112" s="159" t="s">
        <v>555</v>
      </c>
      <c r="N112" s="165">
        <v>42058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20</v>
      </c>
      <c r="B113" s="157">
        <v>42012</v>
      </c>
      <c r="C113" s="157"/>
      <c r="D113" s="158" t="s">
        <v>617</v>
      </c>
      <c r="E113" s="159" t="s">
        <v>557</v>
      </c>
      <c r="F113" s="160">
        <v>360</v>
      </c>
      <c r="G113" s="159" t="s">
        <v>586</v>
      </c>
      <c r="H113" s="159">
        <v>455</v>
      </c>
      <c r="I113" s="161">
        <v>420</v>
      </c>
      <c r="J113" s="162" t="s">
        <v>618</v>
      </c>
      <c r="K113" s="163">
        <f t="shared" si="52"/>
        <v>95</v>
      </c>
      <c r="L113" s="164">
        <f t="shared" si="53"/>
        <v>0.2638888888888889</v>
      </c>
      <c r="M113" s="159" t="s">
        <v>555</v>
      </c>
      <c r="N113" s="165">
        <v>42024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21</v>
      </c>
      <c r="B114" s="157">
        <v>42012</v>
      </c>
      <c r="C114" s="157"/>
      <c r="D114" s="158" t="s">
        <v>619</v>
      </c>
      <c r="E114" s="159" t="s">
        <v>557</v>
      </c>
      <c r="F114" s="160">
        <v>130</v>
      </c>
      <c r="G114" s="159"/>
      <c r="H114" s="159">
        <v>175.5</v>
      </c>
      <c r="I114" s="161">
        <v>165</v>
      </c>
      <c r="J114" s="162" t="s">
        <v>620</v>
      </c>
      <c r="K114" s="163">
        <f t="shared" si="52"/>
        <v>45.5</v>
      </c>
      <c r="L114" s="164">
        <f t="shared" si="53"/>
        <v>0.35</v>
      </c>
      <c r="M114" s="159" t="s">
        <v>555</v>
      </c>
      <c r="N114" s="165">
        <v>43088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22</v>
      </c>
      <c r="B115" s="157">
        <v>42040</v>
      </c>
      <c r="C115" s="157"/>
      <c r="D115" s="158" t="s">
        <v>371</v>
      </c>
      <c r="E115" s="159" t="s">
        <v>585</v>
      </c>
      <c r="F115" s="160">
        <v>98</v>
      </c>
      <c r="G115" s="159"/>
      <c r="H115" s="159">
        <v>120</v>
      </c>
      <c r="I115" s="161">
        <v>120</v>
      </c>
      <c r="J115" s="162" t="s">
        <v>587</v>
      </c>
      <c r="K115" s="163">
        <f t="shared" si="52"/>
        <v>22</v>
      </c>
      <c r="L115" s="164">
        <f t="shared" si="53"/>
        <v>0.22448979591836735</v>
      </c>
      <c r="M115" s="159" t="s">
        <v>555</v>
      </c>
      <c r="N115" s="165">
        <v>42753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23</v>
      </c>
      <c r="B116" s="157">
        <v>42040</v>
      </c>
      <c r="C116" s="157"/>
      <c r="D116" s="158" t="s">
        <v>621</v>
      </c>
      <c r="E116" s="159" t="s">
        <v>585</v>
      </c>
      <c r="F116" s="160">
        <v>196</v>
      </c>
      <c r="G116" s="159"/>
      <c r="H116" s="159">
        <v>262</v>
      </c>
      <c r="I116" s="161">
        <v>255</v>
      </c>
      <c r="J116" s="162" t="s">
        <v>587</v>
      </c>
      <c r="K116" s="163">
        <f t="shared" si="52"/>
        <v>66</v>
      </c>
      <c r="L116" s="164">
        <f t="shared" si="53"/>
        <v>0.33673469387755101</v>
      </c>
      <c r="M116" s="159" t="s">
        <v>555</v>
      </c>
      <c r="N116" s="165">
        <v>42599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66">
        <v>24</v>
      </c>
      <c r="B117" s="167">
        <v>42067</v>
      </c>
      <c r="C117" s="167"/>
      <c r="D117" s="168" t="s">
        <v>370</v>
      </c>
      <c r="E117" s="169" t="s">
        <v>585</v>
      </c>
      <c r="F117" s="170">
        <v>235</v>
      </c>
      <c r="G117" s="170"/>
      <c r="H117" s="171">
        <v>77</v>
      </c>
      <c r="I117" s="171" t="s">
        <v>622</v>
      </c>
      <c r="J117" s="172" t="s">
        <v>623</v>
      </c>
      <c r="K117" s="173">
        <f t="shared" si="52"/>
        <v>-158</v>
      </c>
      <c r="L117" s="174">
        <f t="shared" si="53"/>
        <v>-0.67234042553191486</v>
      </c>
      <c r="M117" s="170" t="s">
        <v>567</v>
      </c>
      <c r="N117" s="167">
        <v>43522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25</v>
      </c>
      <c r="B118" s="157">
        <v>42067</v>
      </c>
      <c r="C118" s="157"/>
      <c r="D118" s="158" t="s">
        <v>624</v>
      </c>
      <c r="E118" s="159" t="s">
        <v>585</v>
      </c>
      <c r="F118" s="160">
        <v>185</v>
      </c>
      <c r="G118" s="159"/>
      <c r="H118" s="159">
        <v>224</v>
      </c>
      <c r="I118" s="161" t="s">
        <v>625</v>
      </c>
      <c r="J118" s="162" t="s">
        <v>587</v>
      </c>
      <c r="K118" s="163">
        <f t="shared" si="52"/>
        <v>39</v>
      </c>
      <c r="L118" s="164">
        <f t="shared" si="53"/>
        <v>0.21081081081081082</v>
      </c>
      <c r="M118" s="159" t="s">
        <v>555</v>
      </c>
      <c r="N118" s="165">
        <v>42647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6">
        <v>26</v>
      </c>
      <c r="B119" s="167">
        <v>42090</v>
      </c>
      <c r="C119" s="167"/>
      <c r="D119" s="175" t="s">
        <v>626</v>
      </c>
      <c r="E119" s="170" t="s">
        <v>585</v>
      </c>
      <c r="F119" s="170">
        <v>49.5</v>
      </c>
      <c r="G119" s="171"/>
      <c r="H119" s="171">
        <v>15.85</v>
      </c>
      <c r="I119" s="171">
        <v>67</v>
      </c>
      <c r="J119" s="172" t="s">
        <v>627</v>
      </c>
      <c r="K119" s="171">
        <f t="shared" si="52"/>
        <v>-33.65</v>
      </c>
      <c r="L119" s="176">
        <f t="shared" si="53"/>
        <v>-0.67979797979797973</v>
      </c>
      <c r="M119" s="170" t="s">
        <v>567</v>
      </c>
      <c r="N119" s="177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27</v>
      </c>
      <c r="B120" s="157">
        <v>42093</v>
      </c>
      <c r="C120" s="157"/>
      <c r="D120" s="158" t="s">
        <v>628</v>
      </c>
      <c r="E120" s="159" t="s">
        <v>585</v>
      </c>
      <c r="F120" s="160">
        <v>183.5</v>
      </c>
      <c r="G120" s="159"/>
      <c r="H120" s="159">
        <v>219</v>
      </c>
      <c r="I120" s="161">
        <v>218</v>
      </c>
      <c r="J120" s="162" t="s">
        <v>629</v>
      </c>
      <c r="K120" s="163">
        <f t="shared" si="52"/>
        <v>35.5</v>
      </c>
      <c r="L120" s="164">
        <f t="shared" si="53"/>
        <v>0.19346049046321526</v>
      </c>
      <c r="M120" s="159" t="s">
        <v>555</v>
      </c>
      <c r="N120" s="165">
        <v>42103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28</v>
      </c>
      <c r="B121" s="157">
        <v>42114</v>
      </c>
      <c r="C121" s="157"/>
      <c r="D121" s="158" t="s">
        <v>630</v>
      </c>
      <c r="E121" s="159" t="s">
        <v>585</v>
      </c>
      <c r="F121" s="160">
        <f>(227+237)/2</f>
        <v>232</v>
      </c>
      <c r="G121" s="159"/>
      <c r="H121" s="159">
        <v>298</v>
      </c>
      <c r="I121" s="161">
        <v>298</v>
      </c>
      <c r="J121" s="162" t="s">
        <v>587</v>
      </c>
      <c r="K121" s="163">
        <f t="shared" si="52"/>
        <v>66</v>
      </c>
      <c r="L121" s="164">
        <f t="shared" si="53"/>
        <v>0.28448275862068967</v>
      </c>
      <c r="M121" s="159" t="s">
        <v>555</v>
      </c>
      <c r="N121" s="165">
        <v>42823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29</v>
      </c>
      <c r="B122" s="157">
        <v>42128</v>
      </c>
      <c r="C122" s="157"/>
      <c r="D122" s="158" t="s">
        <v>631</v>
      </c>
      <c r="E122" s="159" t="s">
        <v>557</v>
      </c>
      <c r="F122" s="160">
        <v>385</v>
      </c>
      <c r="G122" s="159"/>
      <c r="H122" s="159">
        <f>212.5+331</f>
        <v>543.5</v>
      </c>
      <c r="I122" s="161">
        <v>510</v>
      </c>
      <c r="J122" s="162" t="s">
        <v>632</v>
      </c>
      <c r="K122" s="163">
        <f t="shared" si="52"/>
        <v>158.5</v>
      </c>
      <c r="L122" s="164">
        <f t="shared" si="53"/>
        <v>0.41168831168831171</v>
      </c>
      <c r="M122" s="159" t="s">
        <v>555</v>
      </c>
      <c r="N122" s="165">
        <v>42235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30</v>
      </c>
      <c r="B123" s="157">
        <v>42128</v>
      </c>
      <c r="C123" s="157"/>
      <c r="D123" s="158" t="s">
        <v>633</v>
      </c>
      <c r="E123" s="159" t="s">
        <v>557</v>
      </c>
      <c r="F123" s="160">
        <v>115.5</v>
      </c>
      <c r="G123" s="159"/>
      <c r="H123" s="159">
        <v>146</v>
      </c>
      <c r="I123" s="161">
        <v>142</v>
      </c>
      <c r="J123" s="162" t="s">
        <v>634</v>
      </c>
      <c r="K123" s="163">
        <f t="shared" si="52"/>
        <v>30.5</v>
      </c>
      <c r="L123" s="164">
        <f t="shared" si="53"/>
        <v>0.26406926406926406</v>
      </c>
      <c r="M123" s="159" t="s">
        <v>555</v>
      </c>
      <c r="N123" s="165">
        <v>42202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31</v>
      </c>
      <c r="B124" s="157">
        <v>42151</v>
      </c>
      <c r="C124" s="157"/>
      <c r="D124" s="158" t="s">
        <v>635</v>
      </c>
      <c r="E124" s="159" t="s">
        <v>557</v>
      </c>
      <c r="F124" s="160">
        <v>237.5</v>
      </c>
      <c r="G124" s="159"/>
      <c r="H124" s="159">
        <v>279.5</v>
      </c>
      <c r="I124" s="161">
        <v>278</v>
      </c>
      <c r="J124" s="162" t="s">
        <v>587</v>
      </c>
      <c r="K124" s="163">
        <f t="shared" si="52"/>
        <v>42</v>
      </c>
      <c r="L124" s="164">
        <f t="shared" si="53"/>
        <v>0.17684210526315788</v>
      </c>
      <c r="M124" s="159" t="s">
        <v>555</v>
      </c>
      <c r="N124" s="165">
        <v>42222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32</v>
      </c>
      <c r="B125" s="157">
        <v>42174</v>
      </c>
      <c r="C125" s="157"/>
      <c r="D125" s="158" t="s">
        <v>606</v>
      </c>
      <c r="E125" s="159" t="s">
        <v>585</v>
      </c>
      <c r="F125" s="160">
        <v>340</v>
      </c>
      <c r="G125" s="159"/>
      <c r="H125" s="159">
        <v>448</v>
      </c>
      <c r="I125" s="161">
        <v>448</v>
      </c>
      <c r="J125" s="162" t="s">
        <v>587</v>
      </c>
      <c r="K125" s="163">
        <f t="shared" si="52"/>
        <v>108</v>
      </c>
      <c r="L125" s="164">
        <f t="shared" si="53"/>
        <v>0.31764705882352939</v>
      </c>
      <c r="M125" s="159" t="s">
        <v>555</v>
      </c>
      <c r="N125" s="165">
        <v>43018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33</v>
      </c>
      <c r="B126" s="157">
        <v>42191</v>
      </c>
      <c r="C126" s="157"/>
      <c r="D126" s="158" t="s">
        <v>636</v>
      </c>
      <c r="E126" s="159" t="s">
        <v>585</v>
      </c>
      <c r="F126" s="160">
        <v>390</v>
      </c>
      <c r="G126" s="159"/>
      <c r="H126" s="159">
        <v>460</v>
      </c>
      <c r="I126" s="161">
        <v>460</v>
      </c>
      <c r="J126" s="162" t="s">
        <v>587</v>
      </c>
      <c r="K126" s="163">
        <f t="shared" si="52"/>
        <v>70</v>
      </c>
      <c r="L126" s="164">
        <f t="shared" si="53"/>
        <v>0.17948717948717949</v>
      </c>
      <c r="M126" s="159" t="s">
        <v>555</v>
      </c>
      <c r="N126" s="165">
        <v>42478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6">
        <v>34</v>
      </c>
      <c r="B127" s="167">
        <v>42195</v>
      </c>
      <c r="C127" s="167"/>
      <c r="D127" s="168" t="s">
        <v>637</v>
      </c>
      <c r="E127" s="169" t="s">
        <v>585</v>
      </c>
      <c r="F127" s="170">
        <v>122.5</v>
      </c>
      <c r="G127" s="170"/>
      <c r="H127" s="171">
        <v>61</v>
      </c>
      <c r="I127" s="171">
        <v>172</v>
      </c>
      <c r="J127" s="172" t="s">
        <v>638</v>
      </c>
      <c r="K127" s="173">
        <f t="shared" si="52"/>
        <v>-61.5</v>
      </c>
      <c r="L127" s="174">
        <f t="shared" si="53"/>
        <v>-0.50204081632653064</v>
      </c>
      <c r="M127" s="170" t="s">
        <v>567</v>
      </c>
      <c r="N127" s="167">
        <v>43333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35</v>
      </c>
      <c r="B128" s="157">
        <v>42219</v>
      </c>
      <c r="C128" s="157"/>
      <c r="D128" s="158" t="s">
        <v>639</v>
      </c>
      <c r="E128" s="159" t="s">
        <v>585</v>
      </c>
      <c r="F128" s="160">
        <v>297.5</v>
      </c>
      <c r="G128" s="159"/>
      <c r="H128" s="159">
        <v>350</v>
      </c>
      <c r="I128" s="161">
        <v>360</v>
      </c>
      <c r="J128" s="162" t="s">
        <v>640</v>
      </c>
      <c r="K128" s="163">
        <f t="shared" si="52"/>
        <v>52.5</v>
      </c>
      <c r="L128" s="164">
        <f t="shared" si="53"/>
        <v>0.17647058823529413</v>
      </c>
      <c r="M128" s="159" t="s">
        <v>555</v>
      </c>
      <c r="N128" s="165">
        <v>42232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36</v>
      </c>
      <c r="B129" s="157">
        <v>42219</v>
      </c>
      <c r="C129" s="157"/>
      <c r="D129" s="158" t="s">
        <v>641</v>
      </c>
      <c r="E129" s="159" t="s">
        <v>585</v>
      </c>
      <c r="F129" s="160">
        <v>115.5</v>
      </c>
      <c r="G129" s="159"/>
      <c r="H129" s="159">
        <v>149</v>
      </c>
      <c r="I129" s="161">
        <v>140</v>
      </c>
      <c r="J129" s="162" t="s">
        <v>642</v>
      </c>
      <c r="K129" s="163">
        <f t="shared" si="52"/>
        <v>33.5</v>
      </c>
      <c r="L129" s="164">
        <f t="shared" si="53"/>
        <v>0.29004329004329005</v>
      </c>
      <c r="M129" s="159" t="s">
        <v>555</v>
      </c>
      <c r="N129" s="165">
        <v>42740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37</v>
      </c>
      <c r="B130" s="157">
        <v>42251</v>
      </c>
      <c r="C130" s="157"/>
      <c r="D130" s="158" t="s">
        <v>635</v>
      </c>
      <c r="E130" s="159" t="s">
        <v>585</v>
      </c>
      <c r="F130" s="160">
        <v>226</v>
      </c>
      <c r="G130" s="159"/>
      <c r="H130" s="159">
        <v>292</v>
      </c>
      <c r="I130" s="161">
        <v>292</v>
      </c>
      <c r="J130" s="162" t="s">
        <v>643</v>
      </c>
      <c r="K130" s="163">
        <f t="shared" si="52"/>
        <v>66</v>
      </c>
      <c r="L130" s="164">
        <f t="shared" si="53"/>
        <v>0.29203539823008851</v>
      </c>
      <c r="M130" s="159" t="s">
        <v>555</v>
      </c>
      <c r="N130" s="165">
        <v>42286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38</v>
      </c>
      <c r="B131" s="157">
        <v>42254</v>
      </c>
      <c r="C131" s="157"/>
      <c r="D131" s="158" t="s">
        <v>630</v>
      </c>
      <c r="E131" s="159" t="s">
        <v>585</v>
      </c>
      <c r="F131" s="160">
        <v>232.5</v>
      </c>
      <c r="G131" s="159"/>
      <c r="H131" s="159">
        <v>312.5</v>
      </c>
      <c r="I131" s="161">
        <v>310</v>
      </c>
      <c r="J131" s="162" t="s">
        <v>587</v>
      </c>
      <c r="K131" s="163">
        <f t="shared" si="52"/>
        <v>80</v>
      </c>
      <c r="L131" s="164">
        <f t="shared" si="53"/>
        <v>0.34408602150537637</v>
      </c>
      <c r="M131" s="159" t="s">
        <v>555</v>
      </c>
      <c r="N131" s="165">
        <v>42823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39</v>
      </c>
      <c r="B132" s="157">
        <v>42268</v>
      </c>
      <c r="C132" s="157"/>
      <c r="D132" s="158" t="s">
        <v>644</v>
      </c>
      <c r="E132" s="159" t="s">
        <v>585</v>
      </c>
      <c r="F132" s="160">
        <v>196.5</v>
      </c>
      <c r="G132" s="159"/>
      <c r="H132" s="159">
        <v>238</v>
      </c>
      <c r="I132" s="161">
        <v>238</v>
      </c>
      <c r="J132" s="162" t="s">
        <v>643</v>
      </c>
      <c r="K132" s="163">
        <f t="shared" si="52"/>
        <v>41.5</v>
      </c>
      <c r="L132" s="164">
        <f t="shared" si="53"/>
        <v>0.21119592875318066</v>
      </c>
      <c r="M132" s="159" t="s">
        <v>555</v>
      </c>
      <c r="N132" s="165">
        <v>42291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40</v>
      </c>
      <c r="B133" s="157">
        <v>42271</v>
      </c>
      <c r="C133" s="157"/>
      <c r="D133" s="158" t="s">
        <v>584</v>
      </c>
      <c r="E133" s="159" t="s">
        <v>585</v>
      </c>
      <c r="F133" s="160">
        <v>65</v>
      </c>
      <c r="G133" s="159"/>
      <c r="H133" s="159">
        <v>82</v>
      </c>
      <c r="I133" s="161">
        <v>82</v>
      </c>
      <c r="J133" s="162" t="s">
        <v>643</v>
      </c>
      <c r="K133" s="163">
        <f t="shared" si="52"/>
        <v>17</v>
      </c>
      <c r="L133" s="164">
        <f t="shared" si="53"/>
        <v>0.26153846153846155</v>
      </c>
      <c r="M133" s="159" t="s">
        <v>555</v>
      </c>
      <c r="N133" s="165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41</v>
      </c>
      <c r="B134" s="157">
        <v>42291</v>
      </c>
      <c r="C134" s="157"/>
      <c r="D134" s="158" t="s">
        <v>645</v>
      </c>
      <c r="E134" s="159" t="s">
        <v>585</v>
      </c>
      <c r="F134" s="160">
        <v>144</v>
      </c>
      <c r="G134" s="159"/>
      <c r="H134" s="159">
        <v>182.5</v>
      </c>
      <c r="I134" s="161">
        <v>181</v>
      </c>
      <c r="J134" s="162" t="s">
        <v>643</v>
      </c>
      <c r="K134" s="163">
        <f t="shared" si="52"/>
        <v>38.5</v>
      </c>
      <c r="L134" s="164">
        <f t="shared" si="53"/>
        <v>0.2673611111111111</v>
      </c>
      <c r="M134" s="159" t="s">
        <v>555</v>
      </c>
      <c r="N134" s="165">
        <v>42817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42</v>
      </c>
      <c r="B135" s="157">
        <v>42291</v>
      </c>
      <c r="C135" s="157"/>
      <c r="D135" s="158" t="s">
        <v>646</v>
      </c>
      <c r="E135" s="159" t="s">
        <v>585</v>
      </c>
      <c r="F135" s="160">
        <v>264</v>
      </c>
      <c r="G135" s="159"/>
      <c r="H135" s="159">
        <v>311</v>
      </c>
      <c r="I135" s="161">
        <v>311</v>
      </c>
      <c r="J135" s="162" t="s">
        <v>643</v>
      </c>
      <c r="K135" s="163">
        <f t="shared" si="52"/>
        <v>47</v>
      </c>
      <c r="L135" s="164">
        <f t="shared" si="53"/>
        <v>0.17803030303030304</v>
      </c>
      <c r="M135" s="159" t="s">
        <v>555</v>
      </c>
      <c r="N135" s="165">
        <v>42604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43</v>
      </c>
      <c r="B136" s="157">
        <v>42318</v>
      </c>
      <c r="C136" s="157"/>
      <c r="D136" s="158" t="s">
        <v>647</v>
      </c>
      <c r="E136" s="159" t="s">
        <v>557</v>
      </c>
      <c r="F136" s="160">
        <v>549.5</v>
      </c>
      <c r="G136" s="159"/>
      <c r="H136" s="159">
        <v>630</v>
      </c>
      <c r="I136" s="161">
        <v>630</v>
      </c>
      <c r="J136" s="162" t="s">
        <v>643</v>
      </c>
      <c r="K136" s="163">
        <f t="shared" si="52"/>
        <v>80.5</v>
      </c>
      <c r="L136" s="164">
        <f t="shared" si="53"/>
        <v>0.1464968152866242</v>
      </c>
      <c r="M136" s="159" t="s">
        <v>555</v>
      </c>
      <c r="N136" s="165">
        <v>42419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44</v>
      </c>
      <c r="B137" s="157">
        <v>42342</v>
      </c>
      <c r="C137" s="157"/>
      <c r="D137" s="158" t="s">
        <v>648</v>
      </c>
      <c r="E137" s="159" t="s">
        <v>585</v>
      </c>
      <c r="F137" s="160">
        <v>1027.5</v>
      </c>
      <c r="G137" s="159"/>
      <c r="H137" s="159">
        <v>1315</v>
      </c>
      <c r="I137" s="161">
        <v>1250</v>
      </c>
      <c r="J137" s="162" t="s">
        <v>643</v>
      </c>
      <c r="K137" s="163">
        <f t="shared" si="52"/>
        <v>287.5</v>
      </c>
      <c r="L137" s="164">
        <f t="shared" si="53"/>
        <v>0.27980535279805352</v>
      </c>
      <c r="M137" s="159" t="s">
        <v>555</v>
      </c>
      <c r="N137" s="165">
        <v>43244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45</v>
      </c>
      <c r="B138" s="157">
        <v>42367</v>
      </c>
      <c r="C138" s="157"/>
      <c r="D138" s="158" t="s">
        <v>649</v>
      </c>
      <c r="E138" s="159" t="s">
        <v>585</v>
      </c>
      <c r="F138" s="160">
        <v>465</v>
      </c>
      <c r="G138" s="159"/>
      <c r="H138" s="159">
        <v>540</v>
      </c>
      <c r="I138" s="161">
        <v>540</v>
      </c>
      <c r="J138" s="162" t="s">
        <v>643</v>
      </c>
      <c r="K138" s="163">
        <f t="shared" si="52"/>
        <v>75</v>
      </c>
      <c r="L138" s="164">
        <f t="shared" si="53"/>
        <v>0.16129032258064516</v>
      </c>
      <c r="M138" s="159" t="s">
        <v>555</v>
      </c>
      <c r="N138" s="165">
        <v>42530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46</v>
      </c>
      <c r="B139" s="157">
        <v>42380</v>
      </c>
      <c r="C139" s="157"/>
      <c r="D139" s="158" t="s">
        <v>371</v>
      </c>
      <c r="E139" s="159" t="s">
        <v>557</v>
      </c>
      <c r="F139" s="160">
        <v>81</v>
      </c>
      <c r="G139" s="159"/>
      <c r="H139" s="159">
        <v>110</v>
      </c>
      <c r="I139" s="161">
        <v>110</v>
      </c>
      <c r="J139" s="162" t="s">
        <v>643</v>
      </c>
      <c r="K139" s="163">
        <f t="shared" si="52"/>
        <v>29</v>
      </c>
      <c r="L139" s="164">
        <f t="shared" si="53"/>
        <v>0.35802469135802467</v>
      </c>
      <c r="M139" s="159" t="s">
        <v>555</v>
      </c>
      <c r="N139" s="165">
        <v>42745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47</v>
      </c>
      <c r="B140" s="157">
        <v>42382</v>
      </c>
      <c r="C140" s="157"/>
      <c r="D140" s="158" t="s">
        <v>650</v>
      </c>
      <c r="E140" s="159" t="s">
        <v>557</v>
      </c>
      <c r="F140" s="160">
        <v>417.5</v>
      </c>
      <c r="G140" s="159"/>
      <c r="H140" s="159">
        <v>547</v>
      </c>
      <c r="I140" s="161">
        <v>535</v>
      </c>
      <c r="J140" s="162" t="s">
        <v>643</v>
      </c>
      <c r="K140" s="163">
        <f t="shared" si="52"/>
        <v>129.5</v>
      </c>
      <c r="L140" s="164">
        <f t="shared" si="53"/>
        <v>0.31017964071856285</v>
      </c>
      <c r="M140" s="159" t="s">
        <v>555</v>
      </c>
      <c r="N140" s="165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48</v>
      </c>
      <c r="B141" s="157">
        <v>42408</v>
      </c>
      <c r="C141" s="157"/>
      <c r="D141" s="158" t="s">
        <v>651</v>
      </c>
      <c r="E141" s="159" t="s">
        <v>585</v>
      </c>
      <c r="F141" s="160">
        <v>650</v>
      </c>
      <c r="G141" s="159"/>
      <c r="H141" s="159">
        <v>800</v>
      </c>
      <c r="I141" s="161">
        <v>800</v>
      </c>
      <c r="J141" s="162" t="s">
        <v>643</v>
      </c>
      <c r="K141" s="163">
        <f t="shared" si="52"/>
        <v>150</v>
      </c>
      <c r="L141" s="164">
        <f t="shared" si="53"/>
        <v>0.23076923076923078</v>
      </c>
      <c r="M141" s="159" t="s">
        <v>555</v>
      </c>
      <c r="N141" s="165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49</v>
      </c>
      <c r="B142" s="157">
        <v>42433</v>
      </c>
      <c r="C142" s="157"/>
      <c r="D142" s="158" t="s">
        <v>209</v>
      </c>
      <c r="E142" s="159" t="s">
        <v>585</v>
      </c>
      <c r="F142" s="160">
        <v>437.5</v>
      </c>
      <c r="G142" s="159"/>
      <c r="H142" s="159">
        <v>504.5</v>
      </c>
      <c r="I142" s="161">
        <v>522</v>
      </c>
      <c r="J142" s="162" t="s">
        <v>652</v>
      </c>
      <c r="K142" s="163">
        <f t="shared" si="52"/>
        <v>67</v>
      </c>
      <c r="L142" s="164">
        <f t="shared" si="53"/>
        <v>0.15314285714285714</v>
      </c>
      <c r="M142" s="159" t="s">
        <v>555</v>
      </c>
      <c r="N142" s="165">
        <v>42480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50</v>
      </c>
      <c r="B143" s="157">
        <v>42438</v>
      </c>
      <c r="C143" s="157"/>
      <c r="D143" s="158" t="s">
        <v>653</v>
      </c>
      <c r="E143" s="159" t="s">
        <v>585</v>
      </c>
      <c r="F143" s="160">
        <v>189.5</v>
      </c>
      <c r="G143" s="159"/>
      <c r="H143" s="159">
        <v>218</v>
      </c>
      <c r="I143" s="161">
        <v>218</v>
      </c>
      <c r="J143" s="162" t="s">
        <v>643</v>
      </c>
      <c r="K143" s="163">
        <f t="shared" si="52"/>
        <v>28.5</v>
      </c>
      <c r="L143" s="164">
        <f t="shared" si="53"/>
        <v>0.15039577836411611</v>
      </c>
      <c r="M143" s="159" t="s">
        <v>555</v>
      </c>
      <c r="N143" s="165">
        <v>43034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51</v>
      </c>
      <c r="B144" s="167">
        <v>42471</v>
      </c>
      <c r="C144" s="167"/>
      <c r="D144" s="175" t="s">
        <v>654</v>
      </c>
      <c r="E144" s="170" t="s">
        <v>585</v>
      </c>
      <c r="F144" s="170">
        <v>36.5</v>
      </c>
      <c r="G144" s="171"/>
      <c r="H144" s="171">
        <v>15.85</v>
      </c>
      <c r="I144" s="171">
        <v>60</v>
      </c>
      <c r="J144" s="172" t="s">
        <v>655</v>
      </c>
      <c r="K144" s="173">
        <f t="shared" si="52"/>
        <v>-20.65</v>
      </c>
      <c r="L144" s="174">
        <f t="shared" si="53"/>
        <v>-0.5657534246575342</v>
      </c>
      <c r="M144" s="170" t="s">
        <v>567</v>
      </c>
      <c r="N144" s="178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52</v>
      </c>
      <c r="B145" s="157">
        <v>42472</v>
      </c>
      <c r="C145" s="157"/>
      <c r="D145" s="158" t="s">
        <v>656</v>
      </c>
      <c r="E145" s="159" t="s">
        <v>585</v>
      </c>
      <c r="F145" s="160">
        <v>93</v>
      </c>
      <c r="G145" s="159"/>
      <c r="H145" s="159">
        <v>149</v>
      </c>
      <c r="I145" s="161">
        <v>140</v>
      </c>
      <c r="J145" s="162" t="s">
        <v>657</v>
      </c>
      <c r="K145" s="163">
        <f t="shared" si="52"/>
        <v>56</v>
      </c>
      <c r="L145" s="164">
        <f t="shared" si="53"/>
        <v>0.60215053763440862</v>
      </c>
      <c r="M145" s="159" t="s">
        <v>555</v>
      </c>
      <c r="N145" s="165">
        <v>42740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53</v>
      </c>
      <c r="B146" s="157">
        <v>42472</v>
      </c>
      <c r="C146" s="157"/>
      <c r="D146" s="158" t="s">
        <v>658</v>
      </c>
      <c r="E146" s="159" t="s">
        <v>585</v>
      </c>
      <c r="F146" s="160">
        <v>130</v>
      </c>
      <c r="G146" s="159"/>
      <c r="H146" s="159">
        <v>150</v>
      </c>
      <c r="I146" s="161" t="s">
        <v>659</v>
      </c>
      <c r="J146" s="162" t="s">
        <v>643</v>
      </c>
      <c r="K146" s="163">
        <f t="shared" si="52"/>
        <v>20</v>
      </c>
      <c r="L146" s="164">
        <f t="shared" si="53"/>
        <v>0.15384615384615385</v>
      </c>
      <c r="M146" s="159" t="s">
        <v>555</v>
      </c>
      <c r="N146" s="165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54</v>
      </c>
      <c r="B147" s="157">
        <v>42473</v>
      </c>
      <c r="C147" s="157"/>
      <c r="D147" s="158" t="s">
        <v>660</v>
      </c>
      <c r="E147" s="159" t="s">
        <v>585</v>
      </c>
      <c r="F147" s="160">
        <v>196</v>
      </c>
      <c r="G147" s="159"/>
      <c r="H147" s="159">
        <v>299</v>
      </c>
      <c r="I147" s="161">
        <v>299</v>
      </c>
      <c r="J147" s="162" t="s">
        <v>643</v>
      </c>
      <c r="K147" s="163">
        <v>103</v>
      </c>
      <c r="L147" s="164">
        <v>0.52551020408163296</v>
      </c>
      <c r="M147" s="159" t="s">
        <v>555</v>
      </c>
      <c r="N147" s="165">
        <v>42620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55</v>
      </c>
      <c r="B148" s="157">
        <v>42473</v>
      </c>
      <c r="C148" s="157"/>
      <c r="D148" s="158" t="s">
        <v>661</v>
      </c>
      <c r="E148" s="159" t="s">
        <v>585</v>
      </c>
      <c r="F148" s="160">
        <v>88</v>
      </c>
      <c r="G148" s="159"/>
      <c r="H148" s="159">
        <v>103</v>
      </c>
      <c r="I148" s="161">
        <v>103</v>
      </c>
      <c r="J148" s="162" t="s">
        <v>643</v>
      </c>
      <c r="K148" s="163">
        <v>15</v>
      </c>
      <c r="L148" s="164">
        <v>0.170454545454545</v>
      </c>
      <c r="M148" s="159" t="s">
        <v>555</v>
      </c>
      <c r="N148" s="165">
        <v>42530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56</v>
      </c>
      <c r="B149" s="157">
        <v>42492</v>
      </c>
      <c r="C149" s="157"/>
      <c r="D149" s="158" t="s">
        <v>662</v>
      </c>
      <c r="E149" s="159" t="s">
        <v>585</v>
      </c>
      <c r="F149" s="160">
        <v>127.5</v>
      </c>
      <c r="G149" s="159"/>
      <c r="H149" s="159">
        <v>148</v>
      </c>
      <c r="I149" s="161" t="s">
        <v>663</v>
      </c>
      <c r="J149" s="162" t="s">
        <v>643</v>
      </c>
      <c r="K149" s="163">
        <f>H149-F149</f>
        <v>20.5</v>
      </c>
      <c r="L149" s="164">
        <f>K149/F149</f>
        <v>0.16078431372549021</v>
      </c>
      <c r="M149" s="159" t="s">
        <v>555</v>
      </c>
      <c r="N149" s="165">
        <v>42564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57</v>
      </c>
      <c r="B150" s="157">
        <v>42493</v>
      </c>
      <c r="C150" s="157"/>
      <c r="D150" s="158" t="s">
        <v>664</v>
      </c>
      <c r="E150" s="159" t="s">
        <v>585</v>
      </c>
      <c r="F150" s="160">
        <v>675</v>
      </c>
      <c r="G150" s="159"/>
      <c r="H150" s="159">
        <v>815</v>
      </c>
      <c r="I150" s="161" t="s">
        <v>665</v>
      </c>
      <c r="J150" s="162" t="s">
        <v>643</v>
      </c>
      <c r="K150" s="163">
        <f>H150-F150</f>
        <v>140</v>
      </c>
      <c r="L150" s="164">
        <f>K150/F150</f>
        <v>0.2074074074074074</v>
      </c>
      <c r="M150" s="159" t="s">
        <v>555</v>
      </c>
      <c r="N150" s="165">
        <v>43154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58</v>
      </c>
      <c r="B151" s="167">
        <v>42522</v>
      </c>
      <c r="C151" s="167"/>
      <c r="D151" s="168" t="s">
        <v>666</v>
      </c>
      <c r="E151" s="169" t="s">
        <v>585</v>
      </c>
      <c r="F151" s="170">
        <v>500</v>
      </c>
      <c r="G151" s="170"/>
      <c r="H151" s="171">
        <v>232.5</v>
      </c>
      <c r="I151" s="171" t="s">
        <v>667</v>
      </c>
      <c r="J151" s="172" t="s">
        <v>668</v>
      </c>
      <c r="K151" s="173">
        <f>H151-F151</f>
        <v>-267.5</v>
      </c>
      <c r="L151" s="174">
        <f>K151/F151</f>
        <v>-0.53500000000000003</v>
      </c>
      <c r="M151" s="170" t="s">
        <v>567</v>
      </c>
      <c r="N151" s="167">
        <v>43735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59</v>
      </c>
      <c r="B152" s="157">
        <v>42527</v>
      </c>
      <c r="C152" s="157"/>
      <c r="D152" s="158" t="s">
        <v>510</v>
      </c>
      <c r="E152" s="159" t="s">
        <v>585</v>
      </c>
      <c r="F152" s="160">
        <v>110</v>
      </c>
      <c r="G152" s="159"/>
      <c r="H152" s="159">
        <v>126.5</v>
      </c>
      <c r="I152" s="161">
        <v>125</v>
      </c>
      <c r="J152" s="162" t="s">
        <v>594</v>
      </c>
      <c r="K152" s="163">
        <f>H152-F152</f>
        <v>16.5</v>
      </c>
      <c r="L152" s="164">
        <f>K152/F152</f>
        <v>0.15</v>
      </c>
      <c r="M152" s="159" t="s">
        <v>555</v>
      </c>
      <c r="N152" s="165">
        <v>42552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60</v>
      </c>
      <c r="B153" s="157">
        <v>42538</v>
      </c>
      <c r="C153" s="157"/>
      <c r="D153" s="158" t="s">
        <v>669</v>
      </c>
      <c r="E153" s="159" t="s">
        <v>585</v>
      </c>
      <c r="F153" s="160">
        <v>44</v>
      </c>
      <c r="G153" s="159"/>
      <c r="H153" s="159">
        <v>69.5</v>
      </c>
      <c r="I153" s="161">
        <v>69.5</v>
      </c>
      <c r="J153" s="162" t="s">
        <v>670</v>
      </c>
      <c r="K153" s="163">
        <f>H153-F153</f>
        <v>25.5</v>
      </c>
      <c r="L153" s="164">
        <f>K153/F153</f>
        <v>0.57954545454545459</v>
      </c>
      <c r="M153" s="159" t="s">
        <v>555</v>
      </c>
      <c r="N153" s="165">
        <v>42977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61</v>
      </c>
      <c r="B154" s="157">
        <v>42549</v>
      </c>
      <c r="C154" s="157"/>
      <c r="D154" s="158" t="s">
        <v>671</v>
      </c>
      <c r="E154" s="159" t="s">
        <v>585</v>
      </c>
      <c r="F154" s="160">
        <v>262.5</v>
      </c>
      <c r="G154" s="159"/>
      <c r="H154" s="159">
        <v>340</v>
      </c>
      <c r="I154" s="161">
        <v>333</v>
      </c>
      <c r="J154" s="162" t="s">
        <v>672</v>
      </c>
      <c r="K154" s="163">
        <v>77.5</v>
      </c>
      <c r="L154" s="164">
        <v>0.29523809523809502</v>
      </c>
      <c r="M154" s="159" t="s">
        <v>555</v>
      </c>
      <c r="N154" s="165">
        <v>43017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62</v>
      </c>
      <c r="B155" s="157">
        <v>42549</v>
      </c>
      <c r="C155" s="157"/>
      <c r="D155" s="158" t="s">
        <v>673</v>
      </c>
      <c r="E155" s="159" t="s">
        <v>585</v>
      </c>
      <c r="F155" s="160">
        <v>840</v>
      </c>
      <c r="G155" s="159"/>
      <c r="H155" s="159">
        <v>1230</v>
      </c>
      <c r="I155" s="161">
        <v>1230</v>
      </c>
      <c r="J155" s="162" t="s">
        <v>643</v>
      </c>
      <c r="K155" s="163">
        <v>390</v>
      </c>
      <c r="L155" s="164">
        <v>0.46428571428571402</v>
      </c>
      <c r="M155" s="159" t="s">
        <v>555</v>
      </c>
      <c r="N155" s="165">
        <v>42649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9">
        <v>63</v>
      </c>
      <c r="B156" s="180">
        <v>42556</v>
      </c>
      <c r="C156" s="180"/>
      <c r="D156" s="181" t="s">
        <v>674</v>
      </c>
      <c r="E156" s="182" t="s">
        <v>585</v>
      </c>
      <c r="F156" s="182">
        <v>395</v>
      </c>
      <c r="G156" s="183"/>
      <c r="H156" s="183">
        <f>(468.5+342.5)/2</f>
        <v>405.5</v>
      </c>
      <c r="I156" s="183">
        <v>510</v>
      </c>
      <c r="J156" s="184" t="s">
        <v>675</v>
      </c>
      <c r="K156" s="185">
        <f t="shared" ref="K156:K162" si="54">H156-F156</f>
        <v>10.5</v>
      </c>
      <c r="L156" s="186">
        <f t="shared" ref="L156:L162" si="55">K156/F156</f>
        <v>2.6582278481012658E-2</v>
      </c>
      <c r="M156" s="182" t="s">
        <v>676</v>
      </c>
      <c r="N156" s="180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66">
        <v>64</v>
      </c>
      <c r="B157" s="167">
        <v>42584</v>
      </c>
      <c r="C157" s="167"/>
      <c r="D157" s="168" t="s">
        <v>677</v>
      </c>
      <c r="E157" s="169" t="s">
        <v>557</v>
      </c>
      <c r="F157" s="170">
        <f>169.5-12.8</f>
        <v>156.69999999999999</v>
      </c>
      <c r="G157" s="170"/>
      <c r="H157" s="171">
        <v>77</v>
      </c>
      <c r="I157" s="171" t="s">
        <v>678</v>
      </c>
      <c r="J157" s="172" t="s">
        <v>679</v>
      </c>
      <c r="K157" s="173">
        <f t="shared" si="54"/>
        <v>-79.699999999999989</v>
      </c>
      <c r="L157" s="174">
        <f t="shared" si="55"/>
        <v>-0.50861518825781749</v>
      </c>
      <c r="M157" s="170" t="s">
        <v>567</v>
      </c>
      <c r="N157" s="167">
        <v>43522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65</v>
      </c>
      <c r="B158" s="167">
        <v>42586</v>
      </c>
      <c r="C158" s="167"/>
      <c r="D158" s="168" t="s">
        <v>680</v>
      </c>
      <c r="E158" s="169" t="s">
        <v>585</v>
      </c>
      <c r="F158" s="170">
        <v>400</v>
      </c>
      <c r="G158" s="170"/>
      <c r="H158" s="171">
        <v>305</v>
      </c>
      <c r="I158" s="171">
        <v>475</v>
      </c>
      <c r="J158" s="172" t="s">
        <v>681</v>
      </c>
      <c r="K158" s="173">
        <f t="shared" si="54"/>
        <v>-95</v>
      </c>
      <c r="L158" s="174">
        <f t="shared" si="55"/>
        <v>-0.23749999999999999</v>
      </c>
      <c r="M158" s="170" t="s">
        <v>567</v>
      </c>
      <c r="N158" s="167">
        <v>43606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66</v>
      </c>
      <c r="B159" s="157">
        <v>42593</v>
      </c>
      <c r="C159" s="157"/>
      <c r="D159" s="158" t="s">
        <v>682</v>
      </c>
      <c r="E159" s="159" t="s">
        <v>585</v>
      </c>
      <c r="F159" s="160">
        <v>86.5</v>
      </c>
      <c r="G159" s="159"/>
      <c r="H159" s="159">
        <v>130</v>
      </c>
      <c r="I159" s="161">
        <v>130</v>
      </c>
      <c r="J159" s="162" t="s">
        <v>683</v>
      </c>
      <c r="K159" s="163">
        <f t="shared" si="54"/>
        <v>43.5</v>
      </c>
      <c r="L159" s="164">
        <f t="shared" si="55"/>
        <v>0.50289017341040465</v>
      </c>
      <c r="M159" s="159" t="s">
        <v>555</v>
      </c>
      <c r="N159" s="165">
        <v>43091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6">
        <v>67</v>
      </c>
      <c r="B160" s="167">
        <v>42600</v>
      </c>
      <c r="C160" s="167"/>
      <c r="D160" s="168" t="s">
        <v>109</v>
      </c>
      <c r="E160" s="169" t="s">
        <v>585</v>
      </c>
      <c r="F160" s="170">
        <v>133.5</v>
      </c>
      <c r="G160" s="170"/>
      <c r="H160" s="171">
        <v>126.5</v>
      </c>
      <c r="I160" s="171">
        <v>178</v>
      </c>
      <c r="J160" s="172" t="s">
        <v>684</v>
      </c>
      <c r="K160" s="173">
        <f t="shared" si="54"/>
        <v>-7</v>
      </c>
      <c r="L160" s="174">
        <f t="shared" si="55"/>
        <v>-5.2434456928838954E-2</v>
      </c>
      <c r="M160" s="170" t="s">
        <v>567</v>
      </c>
      <c r="N160" s="167">
        <v>42615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68</v>
      </c>
      <c r="B161" s="157">
        <v>42613</v>
      </c>
      <c r="C161" s="157"/>
      <c r="D161" s="158" t="s">
        <v>685</v>
      </c>
      <c r="E161" s="159" t="s">
        <v>585</v>
      </c>
      <c r="F161" s="160">
        <v>560</v>
      </c>
      <c r="G161" s="159"/>
      <c r="H161" s="159">
        <v>725</v>
      </c>
      <c r="I161" s="161">
        <v>725</v>
      </c>
      <c r="J161" s="162" t="s">
        <v>587</v>
      </c>
      <c r="K161" s="163">
        <f t="shared" si="54"/>
        <v>165</v>
      </c>
      <c r="L161" s="164">
        <f t="shared" si="55"/>
        <v>0.29464285714285715</v>
      </c>
      <c r="M161" s="159" t="s">
        <v>555</v>
      </c>
      <c r="N161" s="165">
        <v>42456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69</v>
      </c>
      <c r="B162" s="157">
        <v>42614</v>
      </c>
      <c r="C162" s="157"/>
      <c r="D162" s="158" t="s">
        <v>686</v>
      </c>
      <c r="E162" s="159" t="s">
        <v>585</v>
      </c>
      <c r="F162" s="160">
        <v>160.5</v>
      </c>
      <c r="G162" s="159"/>
      <c r="H162" s="159">
        <v>210</v>
      </c>
      <c r="I162" s="161">
        <v>210</v>
      </c>
      <c r="J162" s="162" t="s">
        <v>587</v>
      </c>
      <c r="K162" s="163">
        <f t="shared" si="54"/>
        <v>49.5</v>
      </c>
      <c r="L162" s="164">
        <f t="shared" si="55"/>
        <v>0.30841121495327101</v>
      </c>
      <c r="M162" s="159" t="s">
        <v>555</v>
      </c>
      <c r="N162" s="165">
        <v>42871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70</v>
      </c>
      <c r="B163" s="157">
        <v>42646</v>
      </c>
      <c r="C163" s="157"/>
      <c r="D163" s="158" t="s">
        <v>385</v>
      </c>
      <c r="E163" s="159" t="s">
        <v>585</v>
      </c>
      <c r="F163" s="160">
        <v>430</v>
      </c>
      <c r="G163" s="159"/>
      <c r="H163" s="159">
        <v>596</v>
      </c>
      <c r="I163" s="161">
        <v>575</v>
      </c>
      <c r="J163" s="162" t="s">
        <v>687</v>
      </c>
      <c r="K163" s="163">
        <v>166</v>
      </c>
      <c r="L163" s="164">
        <v>0.38604651162790699</v>
      </c>
      <c r="M163" s="159" t="s">
        <v>555</v>
      </c>
      <c r="N163" s="165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71</v>
      </c>
      <c r="B164" s="157">
        <v>42657</v>
      </c>
      <c r="C164" s="157"/>
      <c r="D164" s="158" t="s">
        <v>688</v>
      </c>
      <c r="E164" s="159" t="s">
        <v>585</v>
      </c>
      <c r="F164" s="160">
        <v>280</v>
      </c>
      <c r="G164" s="159"/>
      <c r="H164" s="159">
        <v>345</v>
      </c>
      <c r="I164" s="161">
        <v>345</v>
      </c>
      <c r="J164" s="162" t="s">
        <v>587</v>
      </c>
      <c r="K164" s="163">
        <f t="shared" ref="K164:K169" si="56">H164-F164</f>
        <v>65</v>
      </c>
      <c r="L164" s="164">
        <f>K164/F164</f>
        <v>0.23214285714285715</v>
      </c>
      <c r="M164" s="159" t="s">
        <v>555</v>
      </c>
      <c r="N164" s="165">
        <v>42814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72</v>
      </c>
      <c r="B165" s="157">
        <v>42657</v>
      </c>
      <c r="C165" s="157"/>
      <c r="D165" s="158" t="s">
        <v>689</v>
      </c>
      <c r="E165" s="159" t="s">
        <v>585</v>
      </c>
      <c r="F165" s="160">
        <v>245</v>
      </c>
      <c r="G165" s="159"/>
      <c r="H165" s="159">
        <v>325.5</v>
      </c>
      <c r="I165" s="161">
        <v>330</v>
      </c>
      <c r="J165" s="162" t="s">
        <v>690</v>
      </c>
      <c r="K165" s="163">
        <f t="shared" si="56"/>
        <v>80.5</v>
      </c>
      <c r="L165" s="164">
        <f>K165/F165</f>
        <v>0.32857142857142857</v>
      </c>
      <c r="M165" s="159" t="s">
        <v>555</v>
      </c>
      <c r="N165" s="165">
        <v>42769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73</v>
      </c>
      <c r="B166" s="157">
        <v>42660</v>
      </c>
      <c r="C166" s="157"/>
      <c r="D166" s="158" t="s">
        <v>338</v>
      </c>
      <c r="E166" s="159" t="s">
        <v>585</v>
      </c>
      <c r="F166" s="160">
        <v>125</v>
      </c>
      <c r="G166" s="159"/>
      <c r="H166" s="159">
        <v>160</v>
      </c>
      <c r="I166" s="161">
        <v>160</v>
      </c>
      <c r="J166" s="162" t="s">
        <v>643</v>
      </c>
      <c r="K166" s="163">
        <f t="shared" si="56"/>
        <v>35</v>
      </c>
      <c r="L166" s="164">
        <v>0.28000000000000003</v>
      </c>
      <c r="M166" s="159" t="s">
        <v>555</v>
      </c>
      <c r="N166" s="165">
        <v>42803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74</v>
      </c>
      <c r="B167" s="157">
        <v>42660</v>
      </c>
      <c r="C167" s="157"/>
      <c r="D167" s="158" t="s">
        <v>444</v>
      </c>
      <c r="E167" s="159" t="s">
        <v>585</v>
      </c>
      <c r="F167" s="160">
        <v>114</v>
      </c>
      <c r="G167" s="159"/>
      <c r="H167" s="159">
        <v>145</v>
      </c>
      <c r="I167" s="161">
        <v>145</v>
      </c>
      <c r="J167" s="162" t="s">
        <v>643</v>
      </c>
      <c r="K167" s="163">
        <f t="shared" si="56"/>
        <v>31</v>
      </c>
      <c r="L167" s="164">
        <f>K167/F167</f>
        <v>0.27192982456140352</v>
      </c>
      <c r="M167" s="159" t="s">
        <v>555</v>
      </c>
      <c r="N167" s="165">
        <v>42859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75</v>
      </c>
      <c r="B168" s="157">
        <v>42660</v>
      </c>
      <c r="C168" s="157"/>
      <c r="D168" s="158" t="s">
        <v>691</v>
      </c>
      <c r="E168" s="159" t="s">
        <v>585</v>
      </c>
      <c r="F168" s="160">
        <v>212</v>
      </c>
      <c r="G168" s="159"/>
      <c r="H168" s="159">
        <v>280</v>
      </c>
      <c r="I168" s="161">
        <v>276</v>
      </c>
      <c r="J168" s="162" t="s">
        <v>692</v>
      </c>
      <c r="K168" s="163">
        <f t="shared" si="56"/>
        <v>68</v>
      </c>
      <c r="L168" s="164">
        <f>K168/F168</f>
        <v>0.32075471698113206</v>
      </c>
      <c r="M168" s="159" t="s">
        <v>555</v>
      </c>
      <c r="N168" s="165">
        <v>42858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76</v>
      </c>
      <c r="B169" s="157">
        <v>42678</v>
      </c>
      <c r="C169" s="157"/>
      <c r="D169" s="158" t="s">
        <v>434</v>
      </c>
      <c r="E169" s="159" t="s">
        <v>585</v>
      </c>
      <c r="F169" s="160">
        <v>155</v>
      </c>
      <c r="G169" s="159"/>
      <c r="H169" s="159">
        <v>210</v>
      </c>
      <c r="I169" s="161">
        <v>210</v>
      </c>
      <c r="J169" s="162" t="s">
        <v>693</v>
      </c>
      <c r="K169" s="163">
        <f t="shared" si="56"/>
        <v>55</v>
      </c>
      <c r="L169" s="164">
        <f>K169/F169</f>
        <v>0.35483870967741937</v>
      </c>
      <c r="M169" s="159" t="s">
        <v>555</v>
      </c>
      <c r="N169" s="165">
        <v>42944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66">
        <v>77</v>
      </c>
      <c r="B170" s="167">
        <v>42710</v>
      </c>
      <c r="C170" s="167"/>
      <c r="D170" s="168" t="s">
        <v>694</v>
      </c>
      <c r="E170" s="169" t="s">
        <v>585</v>
      </c>
      <c r="F170" s="170">
        <v>150.5</v>
      </c>
      <c r="G170" s="170"/>
      <c r="H170" s="171">
        <v>72.5</v>
      </c>
      <c r="I170" s="171">
        <v>174</v>
      </c>
      <c r="J170" s="172" t="s">
        <v>695</v>
      </c>
      <c r="K170" s="173">
        <v>-78</v>
      </c>
      <c r="L170" s="174">
        <v>-0.51827242524916906</v>
      </c>
      <c r="M170" s="170" t="s">
        <v>567</v>
      </c>
      <c r="N170" s="167">
        <v>43333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78</v>
      </c>
      <c r="B171" s="157">
        <v>42712</v>
      </c>
      <c r="C171" s="157"/>
      <c r="D171" s="158" t="s">
        <v>696</v>
      </c>
      <c r="E171" s="159" t="s">
        <v>585</v>
      </c>
      <c r="F171" s="160">
        <v>380</v>
      </c>
      <c r="G171" s="159"/>
      <c r="H171" s="159">
        <v>478</v>
      </c>
      <c r="I171" s="161">
        <v>468</v>
      </c>
      <c r="J171" s="162" t="s">
        <v>643</v>
      </c>
      <c r="K171" s="163">
        <f>H171-F171</f>
        <v>98</v>
      </c>
      <c r="L171" s="164">
        <f>K171/F171</f>
        <v>0.25789473684210529</v>
      </c>
      <c r="M171" s="159" t="s">
        <v>555</v>
      </c>
      <c r="N171" s="165">
        <v>43025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79</v>
      </c>
      <c r="B172" s="157">
        <v>42734</v>
      </c>
      <c r="C172" s="157"/>
      <c r="D172" s="158" t="s">
        <v>108</v>
      </c>
      <c r="E172" s="159" t="s">
        <v>585</v>
      </c>
      <c r="F172" s="160">
        <v>305</v>
      </c>
      <c r="G172" s="159"/>
      <c r="H172" s="159">
        <v>375</v>
      </c>
      <c r="I172" s="161">
        <v>375</v>
      </c>
      <c r="J172" s="162" t="s">
        <v>643</v>
      </c>
      <c r="K172" s="163">
        <f>H172-F172</f>
        <v>70</v>
      </c>
      <c r="L172" s="164">
        <f>K172/F172</f>
        <v>0.22950819672131148</v>
      </c>
      <c r="M172" s="159" t="s">
        <v>555</v>
      </c>
      <c r="N172" s="165">
        <v>42768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80</v>
      </c>
      <c r="B173" s="157">
        <v>42739</v>
      </c>
      <c r="C173" s="157"/>
      <c r="D173" s="158" t="s">
        <v>94</v>
      </c>
      <c r="E173" s="159" t="s">
        <v>585</v>
      </c>
      <c r="F173" s="160">
        <v>99.5</v>
      </c>
      <c r="G173" s="159"/>
      <c r="H173" s="159">
        <v>158</v>
      </c>
      <c r="I173" s="161">
        <v>158</v>
      </c>
      <c r="J173" s="162" t="s">
        <v>643</v>
      </c>
      <c r="K173" s="163">
        <f>H173-F173</f>
        <v>58.5</v>
      </c>
      <c r="L173" s="164">
        <f>K173/F173</f>
        <v>0.5879396984924623</v>
      </c>
      <c r="M173" s="159" t="s">
        <v>555</v>
      </c>
      <c r="N173" s="165">
        <v>42898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81</v>
      </c>
      <c r="B174" s="157">
        <v>42739</v>
      </c>
      <c r="C174" s="157"/>
      <c r="D174" s="158" t="s">
        <v>94</v>
      </c>
      <c r="E174" s="159" t="s">
        <v>585</v>
      </c>
      <c r="F174" s="160">
        <v>99.5</v>
      </c>
      <c r="G174" s="159"/>
      <c r="H174" s="159">
        <v>158</v>
      </c>
      <c r="I174" s="161">
        <v>158</v>
      </c>
      <c r="J174" s="162" t="s">
        <v>643</v>
      </c>
      <c r="K174" s="163">
        <v>58.5</v>
      </c>
      <c r="L174" s="164">
        <v>0.58793969849246197</v>
      </c>
      <c r="M174" s="159" t="s">
        <v>555</v>
      </c>
      <c r="N174" s="165">
        <v>42898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82</v>
      </c>
      <c r="B175" s="157">
        <v>42786</v>
      </c>
      <c r="C175" s="157"/>
      <c r="D175" s="158" t="s">
        <v>184</v>
      </c>
      <c r="E175" s="159" t="s">
        <v>585</v>
      </c>
      <c r="F175" s="160">
        <v>140.5</v>
      </c>
      <c r="G175" s="159"/>
      <c r="H175" s="159">
        <v>220</v>
      </c>
      <c r="I175" s="161">
        <v>220</v>
      </c>
      <c r="J175" s="162" t="s">
        <v>643</v>
      </c>
      <c r="K175" s="163">
        <f>H175-F175</f>
        <v>79.5</v>
      </c>
      <c r="L175" s="164">
        <f>K175/F175</f>
        <v>0.5658362989323843</v>
      </c>
      <c r="M175" s="159" t="s">
        <v>555</v>
      </c>
      <c r="N175" s="165">
        <v>42864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83</v>
      </c>
      <c r="B176" s="157">
        <v>42786</v>
      </c>
      <c r="C176" s="157"/>
      <c r="D176" s="158" t="s">
        <v>697</v>
      </c>
      <c r="E176" s="159" t="s">
        <v>585</v>
      </c>
      <c r="F176" s="160">
        <v>202.5</v>
      </c>
      <c r="G176" s="159"/>
      <c r="H176" s="159">
        <v>234</v>
      </c>
      <c r="I176" s="161">
        <v>234</v>
      </c>
      <c r="J176" s="162" t="s">
        <v>643</v>
      </c>
      <c r="K176" s="163">
        <v>31.5</v>
      </c>
      <c r="L176" s="164">
        <v>0.155555555555556</v>
      </c>
      <c r="M176" s="159" t="s">
        <v>555</v>
      </c>
      <c r="N176" s="165">
        <v>42836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84</v>
      </c>
      <c r="B177" s="157">
        <v>42818</v>
      </c>
      <c r="C177" s="157"/>
      <c r="D177" s="158" t="s">
        <v>698</v>
      </c>
      <c r="E177" s="159" t="s">
        <v>585</v>
      </c>
      <c r="F177" s="160">
        <v>300.5</v>
      </c>
      <c r="G177" s="159"/>
      <c r="H177" s="159">
        <v>417.5</v>
      </c>
      <c r="I177" s="161">
        <v>420</v>
      </c>
      <c r="J177" s="162" t="s">
        <v>699</v>
      </c>
      <c r="K177" s="163">
        <f>H177-F177</f>
        <v>117</v>
      </c>
      <c r="L177" s="164">
        <f>K177/F177</f>
        <v>0.38935108153078202</v>
      </c>
      <c r="M177" s="159" t="s">
        <v>555</v>
      </c>
      <c r="N177" s="165">
        <v>43070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85</v>
      </c>
      <c r="B178" s="157">
        <v>42818</v>
      </c>
      <c r="C178" s="157"/>
      <c r="D178" s="158" t="s">
        <v>673</v>
      </c>
      <c r="E178" s="159" t="s">
        <v>585</v>
      </c>
      <c r="F178" s="160">
        <v>850</v>
      </c>
      <c r="G178" s="159"/>
      <c r="H178" s="159">
        <v>1042.5</v>
      </c>
      <c r="I178" s="161">
        <v>1023</v>
      </c>
      <c r="J178" s="162" t="s">
        <v>700</v>
      </c>
      <c r="K178" s="163">
        <v>192.5</v>
      </c>
      <c r="L178" s="164">
        <v>0.22647058823529401</v>
      </c>
      <c r="M178" s="159" t="s">
        <v>555</v>
      </c>
      <c r="N178" s="165">
        <v>42830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86</v>
      </c>
      <c r="B179" s="157">
        <v>42830</v>
      </c>
      <c r="C179" s="157"/>
      <c r="D179" s="158" t="s">
        <v>463</v>
      </c>
      <c r="E179" s="159" t="s">
        <v>585</v>
      </c>
      <c r="F179" s="160">
        <v>785</v>
      </c>
      <c r="G179" s="159"/>
      <c r="H179" s="159">
        <v>930</v>
      </c>
      <c r="I179" s="161">
        <v>920</v>
      </c>
      <c r="J179" s="162" t="s">
        <v>701</v>
      </c>
      <c r="K179" s="163">
        <f>H179-F179</f>
        <v>145</v>
      </c>
      <c r="L179" s="164">
        <f>K179/F179</f>
        <v>0.18471337579617833</v>
      </c>
      <c r="M179" s="159" t="s">
        <v>555</v>
      </c>
      <c r="N179" s="165">
        <v>42976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87</v>
      </c>
      <c r="B180" s="167">
        <v>42831</v>
      </c>
      <c r="C180" s="167"/>
      <c r="D180" s="168" t="s">
        <v>702</v>
      </c>
      <c r="E180" s="169" t="s">
        <v>585</v>
      </c>
      <c r="F180" s="170">
        <v>40</v>
      </c>
      <c r="G180" s="170"/>
      <c r="H180" s="171">
        <v>13.1</v>
      </c>
      <c r="I180" s="171">
        <v>60</v>
      </c>
      <c r="J180" s="172" t="s">
        <v>703</v>
      </c>
      <c r="K180" s="173">
        <v>-26.9</v>
      </c>
      <c r="L180" s="174">
        <v>-0.67249999999999999</v>
      </c>
      <c r="M180" s="170" t="s">
        <v>567</v>
      </c>
      <c r="N180" s="167">
        <v>43138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88</v>
      </c>
      <c r="B181" s="157">
        <v>42837</v>
      </c>
      <c r="C181" s="157"/>
      <c r="D181" s="158" t="s">
        <v>93</v>
      </c>
      <c r="E181" s="159" t="s">
        <v>585</v>
      </c>
      <c r="F181" s="160">
        <v>289.5</v>
      </c>
      <c r="G181" s="159"/>
      <c r="H181" s="159">
        <v>354</v>
      </c>
      <c r="I181" s="161">
        <v>360</v>
      </c>
      <c r="J181" s="162" t="s">
        <v>704</v>
      </c>
      <c r="K181" s="163">
        <f t="shared" ref="K181:K189" si="57">H181-F181</f>
        <v>64.5</v>
      </c>
      <c r="L181" s="164">
        <f t="shared" ref="L181:L189" si="58">K181/F181</f>
        <v>0.22279792746113988</v>
      </c>
      <c r="M181" s="159" t="s">
        <v>555</v>
      </c>
      <c r="N181" s="165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89</v>
      </c>
      <c r="B182" s="157">
        <v>42845</v>
      </c>
      <c r="C182" s="157"/>
      <c r="D182" s="158" t="s">
        <v>410</v>
      </c>
      <c r="E182" s="159" t="s">
        <v>585</v>
      </c>
      <c r="F182" s="160">
        <v>700</v>
      </c>
      <c r="G182" s="159"/>
      <c r="H182" s="159">
        <v>840</v>
      </c>
      <c r="I182" s="161">
        <v>840</v>
      </c>
      <c r="J182" s="162" t="s">
        <v>705</v>
      </c>
      <c r="K182" s="163">
        <f t="shared" si="57"/>
        <v>140</v>
      </c>
      <c r="L182" s="164">
        <f t="shared" si="58"/>
        <v>0.2</v>
      </c>
      <c r="M182" s="159" t="s">
        <v>555</v>
      </c>
      <c r="N182" s="165">
        <v>42893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90</v>
      </c>
      <c r="B183" s="157">
        <v>42887</v>
      </c>
      <c r="C183" s="157"/>
      <c r="D183" s="158" t="s">
        <v>706</v>
      </c>
      <c r="E183" s="159" t="s">
        <v>585</v>
      </c>
      <c r="F183" s="160">
        <v>130</v>
      </c>
      <c r="G183" s="159"/>
      <c r="H183" s="159">
        <v>144.25</v>
      </c>
      <c r="I183" s="161">
        <v>170</v>
      </c>
      <c r="J183" s="162" t="s">
        <v>707</v>
      </c>
      <c r="K183" s="163">
        <f t="shared" si="57"/>
        <v>14.25</v>
      </c>
      <c r="L183" s="164">
        <f t="shared" si="58"/>
        <v>0.10961538461538461</v>
      </c>
      <c r="M183" s="159" t="s">
        <v>555</v>
      </c>
      <c r="N183" s="165">
        <v>43675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91</v>
      </c>
      <c r="B184" s="157">
        <v>42901</v>
      </c>
      <c r="C184" s="157"/>
      <c r="D184" s="158" t="s">
        <v>708</v>
      </c>
      <c r="E184" s="159" t="s">
        <v>585</v>
      </c>
      <c r="F184" s="160">
        <v>214.5</v>
      </c>
      <c r="G184" s="159"/>
      <c r="H184" s="159">
        <v>262</v>
      </c>
      <c r="I184" s="161">
        <v>262</v>
      </c>
      <c r="J184" s="162" t="s">
        <v>709</v>
      </c>
      <c r="K184" s="163">
        <f t="shared" si="57"/>
        <v>47.5</v>
      </c>
      <c r="L184" s="164">
        <f t="shared" si="58"/>
        <v>0.22144522144522144</v>
      </c>
      <c r="M184" s="159" t="s">
        <v>555</v>
      </c>
      <c r="N184" s="165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7">
        <v>92</v>
      </c>
      <c r="B185" s="188">
        <v>42933</v>
      </c>
      <c r="C185" s="188"/>
      <c r="D185" s="189" t="s">
        <v>710</v>
      </c>
      <c r="E185" s="190" t="s">
        <v>585</v>
      </c>
      <c r="F185" s="191">
        <v>370</v>
      </c>
      <c r="G185" s="190"/>
      <c r="H185" s="190">
        <v>447.5</v>
      </c>
      <c r="I185" s="192">
        <v>450</v>
      </c>
      <c r="J185" s="193" t="s">
        <v>643</v>
      </c>
      <c r="K185" s="163">
        <f t="shared" si="57"/>
        <v>77.5</v>
      </c>
      <c r="L185" s="194">
        <f t="shared" si="58"/>
        <v>0.20945945945945946</v>
      </c>
      <c r="M185" s="190" t="s">
        <v>555</v>
      </c>
      <c r="N185" s="195">
        <v>43035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7">
        <v>93</v>
      </c>
      <c r="B186" s="188">
        <v>42943</v>
      </c>
      <c r="C186" s="188"/>
      <c r="D186" s="189" t="s">
        <v>182</v>
      </c>
      <c r="E186" s="190" t="s">
        <v>585</v>
      </c>
      <c r="F186" s="191">
        <v>657.5</v>
      </c>
      <c r="G186" s="190"/>
      <c r="H186" s="190">
        <v>825</v>
      </c>
      <c r="I186" s="192">
        <v>820</v>
      </c>
      <c r="J186" s="193" t="s">
        <v>643</v>
      </c>
      <c r="K186" s="163">
        <f t="shared" si="57"/>
        <v>167.5</v>
      </c>
      <c r="L186" s="194">
        <f t="shared" si="58"/>
        <v>0.25475285171102663</v>
      </c>
      <c r="M186" s="190" t="s">
        <v>555</v>
      </c>
      <c r="N186" s="195">
        <v>43090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94</v>
      </c>
      <c r="B187" s="157">
        <v>42964</v>
      </c>
      <c r="C187" s="157"/>
      <c r="D187" s="158" t="s">
        <v>353</v>
      </c>
      <c r="E187" s="159" t="s">
        <v>585</v>
      </c>
      <c r="F187" s="160">
        <v>605</v>
      </c>
      <c r="G187" s="159"/>
      <c r="H187" s="159">
        <v>750</v>
      </c>
      <c r="I187" s="161">
        <v>750</v>
      </c>
      <c r="J187" s="162" t="s">
        <v>701</v>
      </c>
      <c r="K187" s="163">
        <f t="shared" si="57"/>
        <v>145</v>
      </c>
      <c r="L187" s="164">
        <f t="shared" si="58"/>
        <v>0.23966942148760331</v>
      </c>
      <c r="M187" s="159" t="s">
        <v>555</v>
      </c>
      <c r="N187" s="165">
        <v>43027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6">
        <v>95</v>
      </c>
      <c r="B188" s="167">
        <v>42979</v>
      </c>
      <c r="C188" s="167"/>
      <c r="D188" s="175" t="s">
        <v>711</v>
      </c>
      <c r="E188" s="170" t="s">
        <v>585</v>
      </c>
      <c r="F188" s="170">
        <v>255</v>
      </c>
      <c r="G188" s="171"/>
      <c r="H188" s="171">
        <v>217.25</v>
      </c>
      <c r="I188" s="171">
        <v>320</v>
      </c>
      <c r="J188" s="172" t="s">
        <v>712</v>
      </c>
      <c r="K188" s="173">
        <f t="shared" si="57"/>
        <v>-37.75</v>
      </c>
      <c r="L188" s="176">
        <f t="shared" si="58"/>
        <v>-0.14803921568627451</v>
      </c>
      <c r="M188" s="170" t="s">
        <v>567</v>
      </c>
      <c r="N188" s="167">
        <v>43661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96</v>
      </c>
      <c r="B189" s="157">
        <v>42997</v>
      </c>
      <c r="C189" s="157"/>
      <c r="D189" s="158" t="s">
        <v>713</v>
      </c>
      <c r="E189" s="159" t="s">
        <v>585</v>
      </c>
      <c r="F189" s="160">
        <v>215</v>
      </c>
      <c r="G189" s="159"/>
      <c r="H189" s="159">
        <v>258</v>
      </c>
      <c r="I189" s="161">
        <v>258</v>
      </c>
      <c r="J189" s="162" t="s">
        <v>643</v>
      </c>
      <c r="K189" s="163">
        <f t="shared" si="57"/>
        <v>43</v>
      </c>
      <c r="L189" s="164">
        <f t="shared" si="58"/>
        <v>0.2</v>
      </c>
      <c r="M189" s="159" t="s">
        <v>555</v>
      </c>
      <c r="N189" s="165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97</v>
      </c>
      <c r="B190" s="157">
        <v>42997</v>
      </c>
      <c r="C190" s="157"/>
      <c r="D190" s="158" t="s">
        <v>713</v>
      </c>
      <c r="E190" s="159" t="s">
        <v>585</v>
      </c>
      <c r="F190" s="160">
        <v>215</v>
      </c>
      <c r="G190" s="159"/>
      <c r="H190" s="159">
        <v>258</v>
      </c>
      <c r="I190" s="161">
        <v>258</v>
      </c>
      <c r="J190" s="193" t="s">
        <v>643</v>
      </c>
      <c r="K190" s="163">
        <v>43</v>
      </c>
      <c r="L190" s="164">
        <v>0.2</v>
      </c>
      <c r="M190" s="159" t="s">
        <v>555</v>
      </c>
      <c r="N190" s="165">
        <v>43040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98</v>
      </c>
      <c r="B191" s="188">
        <v>42998</v>
      </c>
      <c r="C191" s="188"/>
      <c r="D191" s="189" t="s">
        <v>714</v>
      </c>
      <c r="E191" s="190" t="s">
        <v>585</v>
      </c>
      <c r="F191" s="160">
        <v>75</v>
      </c>
      <c r="G191" s="190"/>
      <c r="H191" s="190">
        <v>90</v>
      </c>
      <c r="I191" s="192">
        <v>90</v>
      </c>
      <c r="J191" s="162" t="s">
        <v>715</v>
      </c>
      <c r="K191" s="163">
        <f t="shared" ref="K191:K196" si="59">H191-F191</f>
        <v>15</v>
      </c>
      <c r="L191" s="164">
        <f t="shared" ref="L191:L196" si="60">K191/F191</f>
        <v>0.2</v>
      </c>
      <c r="M191" s="159" t="s">
        <v>555</v>
      </c>
      <c r="N191" s="165">
        <v>43019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99</v>
      </c>
      <c r="B192" s="188">
        <v>43011</v>
      </c>
      <c r="C192" s="188"/>
      <c r="D192" s="189" t="s">
        <v>569</v>
      </c>
      <c r="E192" s="190" t="s">
        <v>585</v>
      </c>
      <c r="F192" s="191">
        <v>315</v>
      </c>
      <c r="G192" s="190"/>
      <c r="H192" s="190">
        <v>392</v>
      </c>
      <c r="I192" s="192">
        <v>384</v>
      </c>
      <c r="J192" s="193" t="s">
        <v>716</v>
      </c>
      <c r="K192" s="163">
        <f t="shared" si="59"/>
        <v>77</v>
      </c>
      <c r="L192" s="194">
        <f t="shared" si="60"/>
        <v>0.24444444444444444</v>
      </c>
      <c r="M192" s="190" t="s">
        <v>555</v>
      </c>
      <c r="N192" s="195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100</v>
      </c>
      <c r="B193" s="188">
        <v>43013</v>
      </c>
      <c r="C193" s="188"/>
      <c r="D193" s="189" t="s">
        <v>439</v>
      </c>
      <c r="E193" s="190" t="s">
        <v>585</v>
      </c>
      <c r="F193" s="191">
        <v>145</v>
      </c>
      <c r="G193" s="190"/>
      <c r="H193" s="190">
        <v>179</v>
      </c>
      <c r="I193" s="192">
        <v>180</v>
      </c>
      <c r="J193" s="193" t="s">
        <v>717</v>
      </c>
      <c r="K193" s="163">
        <f t="shared" si="59"/>
        <v>34</v>
      </c>
      <c r="L193" s="194">
        <f t="shared" si="60"/>
        <v>0.23448275862068965</v>
      </c>
      <c r="M193" s="190" t="s">
        <v>555</v>
      </c>
      <c r="N193" s="195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101</v>
      </c>
      <c r="B194" s="188">
        <v>43014</v>
      </c>
      <c r="C194" s="188"/>
      <c r="D194" s="189" t="s">
        <v>328</v>
      </c>
      <c r="E194" s="190" t="s">
        <v>585</v>
      </c>
      <c r="F194" s="191">
        <v>256</v>
      </c>
      <c r="G194" s="190"/>
      <c r="H194" s="190">
        <v>323</v>
      </c>
      <c r="I194" s="192">
        <v>320</v>
      </c>
      <c r="J194" s="193" t="s">
        <v>643</v>
      </c>
      <c r="K194" s="163">
        <f t="shared" si="59"/>
        <v>67</v>
      </c>
      <c r="L194" s="194">
        <f t="shared" si="60"/>
        <v>0.26171875</v>
      </c>
      <c r="M194" s="190" t="s">
        <v>555</v>
      </c>
      <c r="N194" s="195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102</v>
      </c>
      <c r="B195" s="188">
        <v>43017</v>
      </c>
      <c r="C195" s="188"/>
      <c r="D195" s="189" t="s">
        <v>343</v>
      </c>
      <c r="E195" s="190" t="s">
        <v>585</v>
      </c>
      <c r="F195" s="191">
        <v>137.5</v>
      </c>
      <c r="G195" s="190"/>
      <c r="H195" s="190">
        <v>184</v>
      </c>
      <c r="I195" s="192">
        <v>183</v>
      </c>
      <c r="J195" s="193" t="s">
        <v>718</v>
      </c>
      <c r="K195" s="163">
        <f t="shared" si="59"/>
        <v>46.5</v>
      </c>
      <c r="L195" s="194">
        <f t="shared" si="60"/>
        <v>0.33818181818181819</v>
      </c>
      <c r="M195" s="190" t="s">
        <v>555</v>
      </c>
      <c r="N195" s="195">
        <v>43108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103</v>
      </c>
      <c r="B196" s="188">
        <v>43018</v>
      </c>
      <c r="C196" s="188"/>
      <c r="D196" s="189" t="s">
        <v>719</v>
      </c>
      <c r="E196" s="190" t="s">
        <v>585</v>
      </c>
      <c r="F196" s="191">
        <v>125.5</v>
      </c>
      <c r="G196" s="190"/>
      <c r="H196" s="190">
        <v>158</v>
      </c>
      <c r="I196" s="192">
        <v>155</v>
      </c>
      <c r="J196" s="193" t="s">
        <v>720</v>
      </c>
      <c r="K196" s="163">
        <f t="shared" si="59"/>
        <v>32.5</v>
      </c>
      <c r="L196" s="194">
        <f t="shared" si="60"/>
        <v>0.25896414342629481</v>
      </c>
      <c r="M196" s="190" t="s">
        <v>555</v>
      </c>
      <c r="N196" s="195">
        <v>43067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104</v>
      </c>
      <c r="B197" s="188">
        <v>43018</v>
      </c>
      <c r="C197" s="188"/>
      <c r="D197" s="189" t="s">
        <v>721</v>
      </c>
      <c r="E197" s="190" t="s">
        <v>585</v>
      </c>
      <c r="F197" s="191">
        <v>895</v>
      </c>
      <c r="G197" s="190"/>
      <c r="H197" s="190">
        <v>1122.5</v>
      </c>
      <c r="I197" s="192">
        <v>1078</v>
      </c>
      <c r="J197" s="193" t="s">
        <v>722</v>
      </c>
      <c r="K197" s="163">
        <v>227.5</v>
      </c>
      <c r="L197" s="194">
        <v>0.25418994413407803</v>
      </c>
      <c r="M197" s="190" t="s">
        <v>555</v>
      </c>
      <c r="N197" s="195">
        <v>43117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105</v>
      </c>
      <c r="B198" s="188">
        <v>43020</v>
      </c>
      <c r="C198" s="188"/>
      <c r="D198" s="189" t="s">
        <v>337</v>
      </c>
      <c r="E198" s="190" t="s">
        <v>585</v>
      </c>
      <c r="F198" s="191">
        <v>525</v>
      </c>
      <c r="G198" s="190"/>
      <c r="H198" s="190">
        <v>629</v>
      </c>
      <c r="I198" s="192">
        <v>629</v>
      </c>
      <c r="J198" s="193" t="s">
        <v>643</v>
      </c>
      <c r="K198" s="163">
        <v>104</v>
      </c>
      <c r="L198" s="194">
        <v>0.19809523809523799</v>
      </c>
      <c r="M198" s="190" t="s">
        <v>555</v>
      </c>
      <c r="N198" s="195">
        <v>43119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106</v>
      </c>
      <c r="B199" s="188">
        <v>43046</v>
      </c>
      <c r="C199" s="188"/>
      <c r="D199" s="189" t="s">
        <v>376</v>
      </c>
      <c r="E199" s="190" t="s">
        <v>585</v>
      </c>
      <c r="F199" s="191">
        <v>740</v>
      </c>
      <c r="G199" s="190"/>
      <c r="H199" s="190">
        <v>892.5</v>
      </c>
      <c r="I199" s="192">
        <v>900</v>
      </c>
      <c r="J199" s="193" t="s">
        <v>723</v>
      </c>
      <c r="K199" s="163">
        <f>H199-F199</f>
        <v>152.5</v>
      </c>
      <c r="L199" s="194">
        <f>K199/F199</f>
        <v>0.20608108108108109</v>
      </c>
      <c r="M199" s="190" t="s">
        <v>555</v>
      </c>
      <c r="N199" s="195">
        <v>43052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107</v>
      </c>
      <c r="B200" s="157">
        <v>43073</v>
      </c>
      <c r="C200" s="157"/>
      <c r="D200" s="158" t="s">
        <v>724</v>
      </c>
      <c r="E200" s="159" t="s">
        <v>585</v>
      </c>
      <c r="F200" s="160">
        <v>118.5</v>
      </c>
      <c r="G200" s="159"/>
      <c r="H200" s="159">
        <v>143.5</v>
      </c>
      <c r="I200" s="161">
        <v>145</v>
      </c>
      <c r="J200" s="162" t="s">
        <v>576</v>
      </c>
      <c r="K200" s="163">
        <f>H200-F200</f>
        <v>25</v>
      </c>
      <c r="L200" s="164">
        <f>K200/F200</f>
        <v>0.2109704641350211</v>
      </c>
      <c r="M200" s="159" t="s">
        <v>555</v>
      </c>
      <c r="N200" s="165">
        <v>43097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6">
        <v>108</v>
      </c>
      <c r="B201" s="167">
        <v>43090</v>
      </c>
      <c r="C201" s="167"/>
      <c r="D201" s="168" t="s">
        <v>415</v>
      </c>
      <c r="E201" s="169" t="s">
        <v>585</v>
      </c>
      <c r="F201" s="170">
        <v>715</v>
      </c>
      <c r="G201" s="170"/>
      <c r="H201" s="171">
        <v>500</v>
      </c>
      <c r="I201" s="171">
        <v>872</v>
      </c>
      <c r="J201" s="172" t="s">
        <v>725</v>
      </c>
      <c r="K201" s="173">
        <f>H201-F201</f>
        <v>-215</v>
      </c>
      <c r="L201" s="174">
        <f>K201/F201</f>
        <v>-0.30069930069930068</v>
      </c>
      <c r="M201" s="170" t="s">
        <v>567</v>
      </c>
      <c r="N201" s="167">
        <v>43670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109</v>
      </c>
      <c r="B202" s="157">
        <v>43098</v>
      </c>
      <c r="C202" s="157"/>
      <c r="D202" s="158" t="s">
        <v>569</v>
      </c>
      <c r="E202" s="159" t="s">
        <v>585</v>
      </c>
      <c r="F202" s="160">
        <v>435</v>
      </c>
      <c r="G202" s="159"/>
      <c r="H202" s="159">
        <v>542.5</v>
      </c>
      <c r="I202" s="161">
        <v>539</v>
      </c>
      <c r="J202" s="162" t="s">
        <v>643</v>
      </c>
      <c r="K202" s="163">
        <v>107.5</v>
      </c>
      <c r="L202" s="164">
        <v>0.247126436781609</v>
      </c>
      <c r="M202" s="159" t="s">
        <v>555</v>
      </c>
      <c r="N202" s="165">
        <v>43206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110</v>
      </c>
      <c r="B203" s="157">
        <v>43098</v>
      </c>
      <c r="C203" s="157"/>
      <c r="D203" s="158" t="s">
        <v>527</v>
      </c>
      <c r="E203" s="159" t="s">
        <v>585</v>
      </c>
      <c r="F203" s="160">
        <v>885</v>
      </c>
      <c r="G203" s="159"/>
      <c r="H203" s="159">
        <v>1090</v>
      </c>
      <c r="I203" s="161">
        <v>1084</v>
      </c>
      <c r="J203" s="162" t="s">
        <v>643</v>
      </c>
      <c r="K203" s="163">
        <v>205</v>
      </c>
      <c r="L203" s="164">
        <v>0.23163841807909599</v>
      </c>
      <c r="M203" s="159" t="s">
        <v>555</v>
      </c>
      <c r="N203" s="165">
        <v>43213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6">
        <v>111</v>
      </c>
      <c r="B204" s="197">
        <v>43192</v>
      </c>
      <c r="C204" s="197"/>
      <c r="D204" s="175" t="s">
        <v>726</v>
      </c>
      <c r="E204" s="170" t="s">
        <v>585</v>
      </c>
      <c r="F204" s="198">
        <v>478.5</v>
      </c>
      <c r="G204" s="170"/>
      <c r="H204" s="170">
        <v>442</v>
      </c>
      <c r="I204" s="171">
        <v>613</v>
      </c>
      <c r="J204" s="172" t="s">
        <v>727</v>
      </c>
      <c r="K204" s="173">
        <f>H204-F204</f>
        <v>-36.5</v>
      </c>
      <c r="L204" s="174">
        <f>K204/F204</f>
        <v>-7.6280041797283177E-2</v>
      </c>
      <c r="M204" s="170" t="s">
        <v>567</v>
      </c>
      <c r="N204" s="167">
        <v>43762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112</v>
      </c>
      <c r="B205" s="167">
        <v>43194</v>
      </c>
      <c r="C205" s="167"/>
      <c r="D205" s="168" t="s">
        <v>728</v>
      </c>
      <c r="E205" s="169" t="s">
        <v>585</v>
      </c>
      <c r="F205" s="170">
        <f>141.5-7.3</f>
        <v>134.19999999999999</v>
      </c>
      <c r="G205" s="170"/>
      <c r="H205" s="171">
        <v>77</v>
      </c>
      <c r="I205" s="171">
        <v>180</v>
      </c>
      <c r="J205" s="172" t="s">
        <v>729</v>
      </c>
      <c r="K205" s="173">
        <f>H205-F205</f>
        <v>-57.199999999999989</v>
      </c>
      <c r="L205" s="174">
        <f>K205/F205</f>
        <v>-0.42622950819672129</v>
      </c>
      <c r="M205" s="170" t="s">
        <v>567</v>
      </c>
      <c r="N205" s="167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113</v>
      </c>
      <c r="B206" s="167">
        <v>43209</v>
      </c>
      <c r="C206" s="167"/>
      <c r="D206" s="168" t="s">
        <v>730</v>
      </c>
      <c r="E206" s="169" t="s">
        <v>585</v>
      </c>
      <c r="F206" s="170">
        <v>430</v>
      </c>
      <c r="G206" s="170"/>
      <c r="H206" s="171">
        <v>220</v>
      </c>
      <c r="I206" s="171">
        <v>537</v>
      </c>
      <c r="J206" s="172" t="s">
        <v>731</v>
      </c>
      <c r="K206" s="173">
        <f>H206-F206</f>
        <v>-210</v>
      </c>
      <c r="L206" s="174">
        <f>K206/F206</f>
        <v>-0.48837209302325579</v>
      </c>
      <c r="M206" s="170" t="s">
        <v>567</v>
      </c>
      <c r="N206" s="167">
        <v>43252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114</v>
      </c>
      <c r="B207" s="188">
        <v>43220</v>
      </c>
      <c r="C207" s="188"/>
      <c r="D207" s="189" t="s">
        <v>377</v>
      </c>
      <c r="E207" s="190" t="s">
        <v>585</v>
      </c>
      <c r="F207" s="190">
        <v>153.5</v>
      </c>
      <c r="G207" s="190"/>
      <c r="H207" s="190">
        <v>196</v>
      </c>
      <c r="I207" s="192">
        <v>196</v>
      </c>
      <c r="J207" s="162" t="s">
        <v>732</v>
      </c>
      <c r="K207" s="163">
        <f>H207-F207</f>
        <v>42.5</v>
      </c>
      <c r="L207" s="164">
        <f>K207/F207</f>
        <v>0.27687296416938112</v>
      </c>
      <c r="M207" s="159" t="s">
        <v>555</v>
      </c>
      <c r="N207" s="165">
        <v>43605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115</v>
      </c>
      <c r="B208" s="167">
        <v>43306</v>
      </c>
      <c r="C208" s="167"/>
      <c r="D208" s="168" t="s">
        <v>702</v>
      </c>
      <c r="E208" s="169" t="s">
        <v>585</v>
      </c>
      <c r="F208" s="170">
        <v>27.5</v>
      </c>
      <c r="G208" s="170"/>
      <c r="H208" s="171">
        <v>13.1</v>
      </c>
      <c r="I208" s="171">
        <v>60</v>
      </c>
      <c r="J208" s="172" t="s">
        <v>733</v>
      </c>
      <c r="K208" s="173">
        <v>-14.4</v>
      </c>
      <c r="L208" s="174">
        <v>-0.52363636363636401</v>
      </c>
      <c r="M208" s="170" t="s">
        <v>567</v>
      </c>
      <c r="N208" s="167">
        <v>43138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6">
        <v>116</v>
      </c>
      <c r="B209" s="197">
        <v>43318</v>
      </c>
      <c r="C209" s="197"/>
      <c r="D209" s="175" t="s">
        <v>734</v>
      </c>
      <c r="E209" s="170" t="s">
        <v>585</v>
      </c>
      <c r="F209" s="170">
        <v>148.5</v>
      </c>
      <c r="G209" s="170"/>
      <c r="H209" s="170">
        <v>102</v>
      </c>
      <c r="I209" s="171">
        <v>182</v>
      </c>
      <c r="J209" s="172" t="s">
        <v>735</v>
      </c>
      <c r="K209" s="173">
        <f>H209-F209</f>
        <v>-46.5</v>
      </c>
      <c r="L209" s="174">
        <f>K209/F209</f>
        <v>-0.31313131313131315</v>
      </c>
      <c r="M209" s="170" t="s">
        <v>567</v>
      </c>
      <c r="N209" s="167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117</v>
      </c>
      <c r="B210" s="157">
        <v>43335</v>
      </c>
      <c r="C210" s="157"/>
      <c r="D210" s="158" t="s">
        <v>736</v>
      </c>
      <c r="E210" s="159" t="s">
        <v>585</v>
      </c>
      <c r="F210" s="190">
        <v>285</v>
      </c>
      <c r="G210" s="159"/>
      <c r="H210" s="159">
        <v>355</v>
      </c>
      <c r="I210" s="161">
        <v>364</v>
      </c>
      <c r="J210" s="162" t="s">
        <v>737</v>
      </c>
      <c r="K210" s="163">
        <v>70</v>
      </c>
      <c r="L210" s="164">
        <v>0.24561403508771901</v>
      </c>
      <c r="M210" s="159" t="s">
        <v>555</v>
      </c>
      <c r="N210" s="165">
        <v>43455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118</v>
      </c>
      <c r="B211" s="157">
        <v>43341</v>
      </c>
      <c r="C211" s="157"/>
      <c r="D211" s="158" t="s">
        <v>365</v>
      </c>
      <c r="E211" s="159" t="s">
        <v>585</v>
      </c>
      <c r="F211" s="190">
        <v>525</v>
      </c>
      <c r="G211" s="159"/>
      <c r="H211" s="159">
        <v>585</v>
      </c>
      <c r="I211" s="161">
        <v>635</v>
      </c>
      <c r="J211" s="162" t="s">
        <v>738</v>
      </c>
      <c r="K211" s="163">
        <f t="shared" ref="K211:K228" si="61">H211-F211</f>
        <v>60</v>
      </c>
      <c r="L211" s="164">
        <f t="shared" ref="L211:L228" si="62">K211/F211</f>
        <v>0.11428571428571428</v>
      </c>
      <c r="M211" s="159" t="s">
        <v>555</v>
      </c>
      <c r="N211" s="165">
        <v>43662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119</v>
      </c>
      <c r="B212" s="157">
        <v>43395</v>
      </c>
      <c r="C212" s="157"/>
      <c r="D212" s="158" t="s">
        <v>353</v>
      </c>
      <c r="E212" s="159" t="s">
        <v>585</v>
      </c>
      <c r="F212" s="190">
        <v>475</v>
      </c>
      <c r="G212" s="159"/>
      <c r="H212" s="159">
        <v>574</v>
      </c>
      <c r="I212" s="161">
        <v>570</v>
      </c>
      <c r="J212" s="162" t="s">
        <v>643</v>
      </c>
      <c r="K212" s="163">
        <f t="shared" si="61"/>
        <v>99</v>
      </c>
      <c r="L212" s="164">
        <f t="shared" si="62"/>
        <v>0.20842105263157895</v>
      </c>
      <c r="M212" s="159" t="s">
        <v>555</v>
      </c>
      <c r="N212" s="165">
        <v>43403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7">
        <v>120</v>
      </c>
      <c r="B213" s="188">
        <v>43397</v>
      </c>
      <c r="C213" s="188"/>
      <c r="D213" s="189" t="s">
        <v>372</v>
      </c>
      <c r="E213" s="190" t="s">
        <v>585</v>
      </c>
      <c r="F213" s="190">
        <v>707.5</v>
      </c>
      <c r="G213" s="190"/>
      <c r="H213" s="190">
        <v>872</v>
      </c>
      <c r="I213" s="192">
        <v>872</v>
      </c>
      <c r="J213" s="193" t="s">
        <v>643</v>
      </c>
      <c r="K213" s="163">
        <f t="shared" si="61"/>
        <v>164.5</v>
      </c>
      <c r="L213" s="194">
        <f t="shared" si="62"/>
        <v>0.23250883392226149</v>
      </c>
      <c r="M213" s="190" t="s">
        <v>555</v>
      </c>
      <c r="N213" s="195">
        <v>43482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121</v>
      </c>
      <c r="B214" s="188">
        <v>43398</v>
      </c>
      <c r="C214" s="188"/>
      <c r="D214" s="189" t="s">
        <v>739</v>
      </c>
      <c r="E214" s="190" t="s">
        <v>585</v>
      </c>
      <c r="F214" s="190">
        <v>162</v>
      </c>
      <c r="G214" s="190"/>
      <c r="H214" s="190">
        <v>204</v>
      </c>
      <c r="I214" s="192">
        <v>209</v>
      </c>
      <c r="J214" s="193" t="s">
        <v>740</v>
      </c>
      <c r="K214" s="163">
        <f t="shared" si="61"/>
        <v>42</v>
      </c>
      <c r="L214" s="194">
        <f t="shared" si="62"/>
        <v>0.25925925925925924</v>
      </c>
      <c r="M214" s="190" t="s">
        <v>555</v>
      </c>
      <c r="N214" s="195">
        <v>43539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122</v>
      </c>
      <c r="B215" s="188">
        <v>43399</v>
      </c>
      <c r="C215" s="188"/>
      <c r="D215" s="189" t="s">
        <v>456</v>
      </c>
      <c r="E215" s="190" t="s">
        <v>585</v>
      </c>
      <c r="F215" s="190">
        <v>240</v>
      </c>
      <c r="G215" s="190"/>
      <c r="H215" s="190">
        <v>297</v>
      </c>
      <c r="I215" s="192">
        <v>297</v>
      </c>
      <c r="J215" s="193" t="s">
        <v>643</v>
      </c>
      <c r="K215" s="199">
        <f t="shared" si="61"/>
        <v>57</v>
      </c>
      <c r="L215" s="194">
        <f t="shared" si="62"/>
        <v>0.23749999999999999</v>
      </c>
      <c r="M215" s="190" t="s">
        <v>555</v>
      </c>
      <c r="N215" s="195">
        <v>43417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123</v>
      </c>
      <c r="B216" s="157">
        <v>43439</v>
      </c>
      <c r="C216" s="157"/>
      <c r="D216" s="158" t="s">
        <v>741</v>
      </c>
      <c r="E216" s="159" t="s">
        <v>585</v>
      </c>
      <c r="F216" s="159">
        <v>202.5</v>
      </c>
      <c r="G216" s="159"/>
      <c r="H216" s="159">
        <v>255</v>
      </c>
      <c r="I216" s="161">
        <v>252</v>
      </c>
      <c r="J216" s="162" t="s">
        <v>643</v>
      </c>
      <c r="K216" s="163">
        <f t="shared" si="61"/>
        <v>52.5</v>
      </c>
      <c r="L216" s="164">
        <f t="shared" si="62"/>
        <v>0.25925925925925924</v>
      </c>
      <c r="M216" s="159" t="s">
        <v>555</v>
      </c>
      <c r="N216" s="165">
        <v>43542</v>
      </c>
      <c r="O216" s="1"/>
      <c r="P216" s="1"/>
      <c r="Q216" s="1"/>
      <c r="R216" s="6" t="s">
        <v>742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124</v>
      </c>
      <c r="B217" s="188">
        <v>43465</v>
      </c>
      <c r="C217" s="157"/>
      <c r="D217" s="189" t="s">
        <v>402</v>
      </c>
      <c r="E217" s="190" t="s">
        <v>585</v>
      </c>
      <c r="F217" s="190">
        <v>710</v>
      </c>
      <c r="G217" s="190"/>
      <c r="H217" s="190">
        <v>866</v>
      </c>
      <c r="I217" s="192">
        <v>866</v>
      </c>
      <c r="J217" s="193" t="s">
        <v>643</v>
      </c>
      <c r="K217" s="163">
        <f t="shared" si="61"/>
        <v>156</v>
      </c>
      <c r="L217" s="164">
        <f t="shared" si="62"/>
        <v>0.21971830985915494</v>
      </c>
      <c r="M217" s="159" t="s">
        <v>555</v>
      </c>
      <c r="N217" s="165">
        <v>43553</v>
      </c>
      <c r="O217" s="1"/>
      <c r="P217" s="1"/>
      <c r="Q217" s="1"/>
      <c r="R217" s="6" t="s">
        <v>742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125</v>
      </c>
      <c r="B218" s="188">
        <v>43522</v>
      </c>
      <c r="C218" s="188"/>
      <c r="D218" s="189" t="s">
        <v>152</v>
      </c>
      <c r="E218" s="190" t="s">
        <v>585</v>
      </c>
      <c r="F218" s="190">
        <v>337.25</v>
      </c>
      <c r="G218" s="190"/>
      <c r="H218" s="190">
        <v>398.5</v>
      </c>
      <c r="I218" s="192">
        <v>411</v>
      </c>
      <c r="J218" s="162" t="s">
        <v>743</v>
      </c>
      <c r="K218" s="163">
        <f t="shared" si="61"/>
        <v>61.25</v>
      </c>
      <c r="L218" s="164">
        <f t="shared" si="62"/>
        <v>0.1816160118606375</v>
      </c>
      <c r="M218" s="159" t="s">
        <v>555</v>
      </c>
      <c r="N218" s="165">
        <v>43760</v>
      </c>
      <c r="O218" s="1"/>
      <c r="P218" s="1"/>
      <c r="Q218" s="1"/>
      <c r="R218" s="6" t="s">
        <v>742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0">
        <v>126</v>
      </c>
      <c r="B219" s="201">
        <v>43559</v>
      </c>
      <c r="C219" s="201"/>
      <c r="D219" s="202" t="s">
        <v>744</v>
      </c>
      <c r="E219" s="203" t="s">
        <v>585</v>
      </c>
      <c r="F219" s="203">
        <v>130</v>
      </c>
      <c r="G219" s="203"/>
      <c r="H219" s="203">
        <v>65</v>
      </c>
      <c r="I219" s="204">
        <v>158</v>
      </c>
      <c r="J219" s="172" t="s">
        <v>745</v>
      </c>
      <c r="K219" s="173">
        <f t="shared" si="61"/>
        <v>-65</v>
      </c>
      <c r="L219" s="174">
        <f t="shared" si="62"/>
        <v>-0.5</v>
      </c>
      <c r="M219" s="170" t="s">
        <v>567</v>
      </c>
      <c r="N219" s="167">
        <v>43726</v>
      </c>
      <c r="O219" s="1"/>
      <c r="P219" s="1"/>
      <c r="Q219" s="1"/>
      <c r="R219" s="6" t="s">
        <v>746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127</v>
      </c>
      <c r="B220" s="188">
        <v>43017</v>
      </c>
      <c r="C220" s="188"/>
      <c r="D220" s="189" t="s">
        <v>184</v>
      </c>
      <c r="E220" s="190" t="s">
        <v>585</v>
      </c>
      <c r="F220" s="190">
        <v>141.5</v>
      </c>
      <c r="G220" s="190"/>
      <c r="H220" s="190">
        <v>183.5</v>
      </c>
      <c r="I220" s="192">
        <v>210</v>
      </c>
      <c r="J220" s="162" t="s">
        <v>740</v>
      </c>
      <c r="K220" s="163">
        <f t="shared" si="61"/>
        <v>42</v>
      </c>
      <c r="L220" s="164">
        <f t="shared" si="62"/>
        <v>0.29681978798586572</v>
      </c>
      <c r="M220" s="159" t="s">
        <v>555</v>
      </c>
      <c r="N220" s="165">
        <v>43042</v>
      </c>
      <c r="O220" s="1"/>
      <c r="P220" s="1"/>
      <c r="Q220" s="1"/>
      <c r="R220" s="6" t="s">
        <v>746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0">
        <v>128</v>
      </c>
      <c r="B221" s="201">
        <v>43074</v>
      </c>
      <c r="C221" s="201"/>
      <c r="D221" s="202" t="s">
        <v>747</v>
      </c>
      <c r="E221" s="203" t="s">
        <v>585</v>
      </c>
      <c r="F221" s="198">
        <v>172</v>
      </c>
      <c r="G221" s="203"/>
      <c r="H221" s="203">
        <v>155.25</v>
      </c>
      <c r="I221" s="204">
        <v>230</v>
      </c>
      <c r="J221" s="172" t="s">
        <v>748</v>
      </c>
      <c r="K221" s="173">
        <f t="shared" si="61"/>
        <v>-16.75</v>
      </c>
      <c r="L221" s="174">
        <f t="shared" si="62"/>
        <v>-9.7383720930232565E-2</v>
      </c>
      <c r="M221" s="170" t="s">
        <v>567</v>
      </c>
      <c r="N221" s="167">
        <v>43787</v>
      </c>
      <c r="O221" s="1"/>
      <c r="P221" s="1"/>
      <c r="Q221" s="1"/>
      <c r="R221" s="6" t="s">
        <v>746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129</v>
      </c>
      <c r="B222" s="188">
        <v>43398</v>
      </c>
      <c r="C222" s="188"/>
      <c r="D222" s="189" t="s">
        <v>107</v>
      </c>
      <c r="E222" s="190" t="s">
        <v>585</v>
      </c>
      <c r="F222" s="190">
        <v>698.5</v>
      </c>
      <c r="G222" s="190"/>
      <c r="H222" s="190">
        <v>890</v>
      </c>
      <c r="I222" s="192">
        <v>890</v>
      </c>
      <c r="J222" s="162" t="s">
        <v>813</v>
      </c>
      <c r="K222" s="163">
        <f t="shared" si="61"/>
        <v>191.5</v>
      </c>
      <c r="L222" s="164">
        <f t="shared" si="62"/>
        <v>0.27415891195418757</v>
      </c>
      <c r="M222" s="159" t="s">
        <v>555</v>
      </c>
      <c r="N222" s="165">
        <v>44328</v>
      </c>
      <c r="O222" s="1"/>
      <c r="P222" s="1"/>
      <c r="Q222" s="1"/>
      <c r="R222" s="6" t="s">
        <v>742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130</v>
      </c>
      <c r="B223" s="188">
        <v>42877</v>
      </c>
      <c r="C223" s="188"/>
      <c r="D223" s="189" t="s">
        <v>364</v>
      </c>
      <c r="E223" s="190" t="s">
        <v>585</v>
      </c>
      <c r="F223" s="190">
        <v>127.6</v>
      </c>
      <c r="G223" s="190"/>
      <c r="H223" s="190">
        <v>138</v>
      </c>
      <c r="I223" s="192">
        <v>190</v>
      </c>
      <c r="J223" s="162" t="s">
        <v>749</v>
      </c>
      <c r="K223" s="163">
        <f t="shared" si="61"/>
        <v>10.400000000000006</v>
      </c>
      <c r="L223" s="164">
        <f t="shared" si="62"/>
        <v>8.1504702194357417E-2</v>
      </c>
      <c r="M223" s="159" t="s">
        <v>555</v>
      </c>
      <c r="N223" s="165">
        <v>43774</v>
      </c>
      <c r="O223" s="1"/>
      <c r="P223" s="1"/>
      <c r="Q223" s="1"/>
      <c r="R223" s="6" t="s">
        <v>746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131</v>
      </c>
      <c r="B224" s="188">
        <v>43158</v>
      </c>
      <c r="C224" s="188"/>
      <c r="D224" s="189" t="s">
        <v>750</v>
      </c>
      <c r="E224" s="190" t="s">
        <v>585</v>
      </c>
      <c r="F224" s="190">
        <v>317</v>
      </c>
      <c r="G224" s="190"/>
      <c r="H224" s="190">
        <v>382.5</v>
      </c>
      <c r="I224" s="192">
        <v>398</v>
      </c>
      <c r="J224" s="162" t="s">
        <v>751</v>
      </c>
      <c r="K224" s="163">
        <f t="shared" si="61"/>
        <v>65.5</v>
      </c>
      <c r="L224" s="164">
        <f t="shared" si="62"/>
        <v>0.20662460567823343</v>
      </c>
      <c r="M224" s="159" t="s">
        <v>555</v>
      </c>
      <c r="N224" s="165">
        <v>44238</v>
      </c>
      <c r="O224" s="1"/>
      <c r="P224" s="1"/>
      <c r="Q224" s="1"/>
      <c r="R224" s="6" t="s">
        <v>746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132</v>
      </c>
      <c r="B225" s="201">
        <v>43164</v>
      </c>
      <c r="C225" s="201"/>
      <c r="D225" s="202" t="s">
        <v>144</v>
      </c>
      <c r="E225" s="203" t="s">
        <v>585</v>
      </c>
      <c r="F225" s="198">
        <f>510-14.4</f>
        <v>495.6</v>
      </c>
      <c r="G225" s="203"/>
      <c r="H225" s="203">
        <v>350</v>
      </c>
      <c r="I225" s="204">
        <v>672</v>
      </c>
      <c r="J225" s="172" t="s">
        <v>752</v>
      </c>
      <c r="K225" s="173">
        <f t="shared" si="61"/>
        <v>-145.60000000000002</v>
      </c>
      <c r="L225" s="174">
        <f t="shared" si="62"/>
        <v>-0.29378531073446329</v>
      </c>
      <c r="M225" s="170" t="s">
        <v>567</v>
      </c>
      <c r="N225" s="167">
        <v>43887</v>
      </c>
      <c r="O225" s="1"/>
      <c r="P225" s="1"/>
      <c r="Q225" s="1"/>
      <c r="R225" s="6" t="s">
        <v>742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0">
        <v>133</v>
      </c>
      <c r="B226" s="201">
        <v>43237</v>
      </c>
      <c r="C226" s="201"/>
      <c r="D226" s="202" t="s">
        <v>448</v>
      </c>
      <c r="E226" s="203" t="s">
        <v>585</v>
      </c>
      <c r="F226" s="198">
        <v>230.3</v>
      </c>
      <c r="G226" s="203"/>
      <c r="H226" s="203">
        <v>102.5</v>
      </c>
      <c r="I226" s="204">
        <v>348</v>
      </c>
      <c r="J226" s="172" t="s">
        <v>753</v>
      </c>
      <c r="K226" s="173">
        <f t="shared" si="61"/>
        <v>-127.80000000000001</v>
      </c>
      <c r="L226" s="174">
        <f t="shared" si="62"/>
        <v>-0.55492835432045162</v>
      </c>
      <c r="M226" s="170" t="s">
        <v>567</v>
      </c>
      <c r="N226" s="167">
        <v>43896</v>
      </c>
      <c r="O226" s="1"/>
      <c r="P226" s="1"/>
      <c r="Q226" s="1"/>
      <c r="R226" s="6" t="s">
        <v>742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134</v>
      </c>
      <c r="B227" s="188">
        <v>43258</v>
      </c>
      <c r="C227" s="188"/>
      <c r="D227" s="189" t="s">
        <v>419</v>
      </c>
      <c r="E227" s="190" t="s">
        <v>585</v>
      </c>
      <c r="F227" s="190">
        <f>342.5-5.1</f>
        <v>337.4</v>
      </c>
      <c r="G227" s="190"/>
      <c r="H227" s="190">
        <v>412.5</v>
      </c>
      <c r="I227" s="192">
        <v>439</v>
      </c>
      <c r="J227" s="162" t="s">
        <v>754</v>
      </c>
      <c r="K227" s="163">
        <f t="shared" si="61"/>
        <v>75.100000000000023</v>
      </c>
      <c r="L227" s="164">
        <f t="shared" si="62"/>
        <v>0.22258446947243635</v>
      </c>
      <c r="M227" s="159" t="s">
        <v>555</v>
      </c>
      <c r="N227" s="165">
        <v>44230</v>
      </c>
      <c r="O227" s="1"/>
      <c r="P227" s="1"/>
      <c r="Q227" s="1"/>
      <c r="R227" s="6" t="s">
        <v>746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1">
        <v>135</v>
      </c>
      <c r="B228" s="180">
        <v>43285</v>
      </c>
      <c r="C228" s="180"/>
      <c r="D228" s="181" t="s">
        <v>55</v>
      </c>
      <c r="E228" s="182" t="s">
        <v>585</v>
      </c>
      <c r="F228" s="182">
        <f>127.5-5.53</f>
        <v>121.97</v>
      </c>
      <c r="G228" s="183"/>
      <c r="H228" s="183">
        <v>122.5</v>
      </c>
      <c r="I228" s="183">
        <v>170</v>
      </c>
      <c r="J228" s="184" t="s">
        <v>781</v>
      </c>
      <c r="K228" s="185">
        <f t="shared" si="61"/>
        <v>0.53000000000000114</v>
      </c>
      <c r="L228" s="186">
        <f t="shared" si="62"/>
        <v>4.3453308190538747E-3</v>
      </c>
      <c r="M228" s="182" t="s">
        <v>676</v>
      </c>
      <c r="N228" s="180">
        <v>44431</v>
      </c>
      <c r="O228" s="1"/>
      <c r="P228" s="1"/>
      <c r="Q228" s="1"/>
      <c r="R228" s="6" t="s">
        <v>742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0">
        <v>136</v>
      </c>
      <c r="B229" s="201">
        <v>43294</v>
      </c>
      <c r="C229" s="201"/>
      <c r="D229" s="202" t="s">
        <v>355</v>
      </c>
      <c r="E229" s="203" t="s">
        <v>585</v>
      </c>
      <c r="F229" s="198">
        <v>46.5</v>
      </c>
      <c r="G229" s="203"/>
      <c r="H229" s="203">
        <v>17</v>
      </c>
      <c r="I229" s="204">
        <v>59</v>
      </c>
      <c r="J229" s="172" t="s">
        <v>755</v>
      </c>
      <c r="K229" s="173">
        <f t="shared" ref="K229:K237" si="63">H229-F229</f>
        <v>-29.5</v>
      </c>
      <c r="L229" s="174">
        <f t="shared" ref="L229:L237" si="64">K229/F229</f>
        <v>-0.63440860215053763</v>
      </c>
      <c r="M229" s="170" t="s">
        <v>567</v>
      </c>
      <c r="N229" s="167">
        <v>43887</v>
      </c>
      <c r="O229" s="1"/>
      <c r="P229" s="1"/>
      <c r="Q229" s="1"/>
      <c r="R229" s="6" t="s">
        <v>742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137</v>
      </c>
      <c r="B230" s="188">
        <v>43396</v>
      </c>
      <c r="C230" s="188"/>
      <c r="D230" s="189" t="s">
        <v>404</v>
      </c>
      <c r="E230" s="190" t="s">
        <v>585</v>
      </c>
      <c r="F230" s="190">
        <v>156.5</v>
      </c>
      <c r="G230" s="190"/>
      <c r="H230" s="190">
        <v>207.5</v>
      </c>
      <c r="I230" s="192">
        <v>191</v>
      </c>
      <c r="J230" s="162" t="s">
        <v>643</v>
      </c>
      <c r="K230" s="163">
        <f t="shared" si="63"/>
        <v>51</v>
      </c>
      <c r="L230" s="164">
        <f t="shared" si="64"/>
        <v>0.32587859424920129</v>
      </c>
      <c r="M230" s="159" t="s">
        <v>555</v>
      </c>
      <c r="N230" s="165">
        <v>44369</v>
      </c>
      <c r="O230" s="1"/>
      <c r="P230" s="1"/>
      <c r="Q230" s="1"/>
      <c r="R230" s="6" t="s">
        <v>742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138</v>
      </c>
      <c r="B231" s="188">
        <v>43439</v>
      </c>
      <c r="C231" s="188"/>
      <c r="D231" s="189" t="s">
        <v>318</v>
      </c>
      <c r="E231" s="190" t="s">
        <v>585</v>
      </c>
      <c r="F231" s="190">
        <v>259.5</v>
      </c>
      <c r="G231" s="190"/>
      <c r="H231" s="190">
        <v>320</v>
      </c>
      <c r="I231" s="192">
        <v>320</v>
      </c>
      <c r="J231" s="162" t="s">
        <v>643</v>
      </c>
      <c r="K231" s="163">
        <f t="shared" si="63"/>
        <v>60.5</v>
      </c>
      <c r="L231" s="164">
        <f t="shared" si="64"/>
        <v>0.23314065510597304</v>
      </c>
      <c r="M231" s="159" t="s">
        <v>555</v>
      </c>
      <c r="N231" s="165">
        <v>44323</v>
      </c>
      <c r="O231" s="1"/>
      <c r="P231" s="1"/>
      <c r="Q231" s="1"/>
      <c r="R231" s="6" t="s">
        <v>742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139</v>
      </c>
      <c r="B232" s="201">
        <v>43439</v>
      </c>
      <c r="C232" s="201"/>
      <c r="D232" s="202" t="s">
        <v>756</v>
      </c>
      <c r="E232" s="203" t="s">
        <v>585</v>
      </c>
      <c r="F232" s="203">
        <v>715</v>
      </c>
      <c r="G232" s="203"/>
      <c r="H232" s="203">
        <v>445</v>
      </c>
      <c r="I232" s="204">
        <v>840</v>
      </c>
      <c r="J232" s="172" t="s">
        <v>757</v>
      </c>
      <c r="K232" s="173">
        <f t="shared" si="63"/>
        <v>-270</v>
      </c>
      <c r="L232" s="174">
        <f t="shared" si="64"/>
        <v>-0.3776223776223776</v>
      </c>
      <c r="M232" s="170" t="s">
        <v>567</v>
      </c>
      <c r="N232" s="167">
        <v>43800</v>
      </c>
      <c r="O232" s="1"/>
      <c r="P232" s="1"/>
      <c r="Q232" s="1"/>
      <c r="R232" s="6" t="s">
        <v>742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140</v>
      </c>
      <c r="B233" s="188">
        <v>43469</v>
      </c>
      <c r="C233" s="188"/>
      <c r="D233" s="189" t="s">
        <v>157</v>
      </c>
      <c r="E233" s="190" t="s">
        <v>585</v>
      </c>
      <c r="F233" s="190">
        <v>875</v>
      </c>
      <c r="G233" s="190"/>
      <c r="H233" s="190">
        <v>1165</v>
      </c>
      <c r="I233" s="192">
        <v>1185</v>
      </c>
      <c r="J233" s="162" t="s">
        <v>758</v>
      </c>
      <c r="K233" s="163">
        <f t="shared" si="63"/>
        <v>290</v>
      </c>
      <c r="L233" s="164">
        <f t="shared" si="64"/>
        <v>0.33142857142857141</v>
      </c>
      <c r="M233" s="159" t="s">
        <v>555</v>
      </c>
      <c r="N233" s="165">
        <v>43847</v>
      </c>
      <c r="O233" s="1"/>
      <c r="P233" s="1"/>
      <c r="Q233" s="1"/>
      <c r="R233" s="6" t="s">
        <v>742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141</v>
      </c>
      <c r="B234" s="188">
        <v>43559</v>
      </c>
      <c r="C234" s="188"/>
      <c r="D234" s="189" t="s">
        <v>334</v>
      </c>
      <c r="E234" s="190" t="s">
        <v>585</v>
      </c>
      <c r="F234" s="190">
        <f>387-14.63</f>
        <v>372.37</v>
      </c>
      <c r="G234" s="190"/>
      <c r="H234" s="190">
        <v>490</v>
      </c>
      <c r="I234" s="192">
        <v>490</v>
      </c>
      <c r="J234" s="162" t="s">
        <v>643</v>
      </c>
      <c r="K234" s="163">
        <f t="shared" si="63"/>
        <v>117.63</v>
      </c>
      <c r="L234" s="164">
        <f t="shared" si="64"/>
        <v>0.31589548030185027</v>
      </c>
      <c r="M234" s="159" t="s">
        <v>555</v>
      </c>
      <c r="N234" s="165">
        <v>43850</v>
      </c>
      <c r="O234" s="1"/>
      <c r="P234" s="1"/>
      <c r="Q234" s="1"/>
      <c r="R234" s="6" t="s">
        <v>742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0">
        <v>142</v>
      </c>
      <c r="B235" s="201">
        <v>43578</v>
      </c>
      <c r="C235" s="201"/>
      <c r="D235" s="202" t="s">
        <v>759</v>
      </c>
      <c r="E235" s="203" t="s">
        <v>557</v>
      </c>
      <c r="F235" s="203">
        <v>220</v>
      </c>
      <c r="G235" s="203"/>
      <c r="H235" s="203">
        <v>127.5</v>
      </c>
      <c r="I235" s="204">
        <v>284</v>
      </c>
      <c r="J235" s="172" t="s">
        <v>760</v>
      </c>
      <c r="K235" s="173">
        <f t="shared" si="63"/>
        <v>-92.5</v>
      </c>
      <c r="L235" s="174">
        <f t="shared" si="64"/>
        <v>-0.42045454545454547</v>
      </c>
      <c r="M235" s="170" t="s">
        <v>567</v>
      </c>
      <c r="N235" s="167">
        <v>43896</v>
      </c>
      <c r="O235" s="1"/>
      <c r="P235" s="1"/>
      <c r="Q235" s="1"/>
      <c r="R235" s="6" t="s">
        <v>742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143</v>
      </c>
      <c r="B236" s="188">
        <v>43622</v>
      </c>
      <c r="C236" s="188"/>
      <c r="D236" s="189" t="s">
        <v>457</v>
      </c>
      <c r="E236" s="190" t="s">
        <v>557</v>
      </c>
      <c r="F236" s="190">
        <v>332.8</v>
      </c>
      <c r="G236" s="190"/>
      <c r="H236" s="190">
        <v>405</v>
      </c>
      <c r="I236" s="192">
        <v>419</v>
      </c>
      <c r="J236" s="162" t="s">
        <v>761</v>
      </c>
      <c r="K236" s="163">
        <f t="shared" si="63"/>
        <v>72.199999999999989</v>
      </c>
      <c r="L236" s="164">
        <f t="shared" si="64"/>
        <v>0.21694711538461534</v>
      </c>
      <c r="M236" s="159" t="s">
        <v>555</v>
      </c>
      <c r="N236" s="165">
        <v>43860</v>
      </c>
      <c r="O236" s="1"/>
      <c r="P236" s="1"/>
      <c r="Q236" s="1"/>
      <c r="R236" s="6" t="s">
        <v>746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1">
        <v>144</v>
      </c>
      <c r="B237" s="180">
        <v>43641</v>
      </c>
      <c r="C237" s="180"/>
      <c r="D237" s="181" t="s">
        <v>150</v>
      </c>
      <c r="E237" s="182" t="s">
        <v>585</v>
      </c>
      <c r="F237" s="182">
        <v>386</v>
      </c>
      <c r="G237" s="183"/>
      <c r="H237" s="183">
        <v>395</v>
      </c>
      <c r="I237" s="183">
        <v>452</v>
      </c>
      <c r="J237" s="184" t="s">
        <v>762</v>
      </c>
      <c r="K237" s="185">
        <f t="shared" si="63"/>
        <v>9</v>
      </c>
      <c r="L237" s="186">
        <f t="shared" si="64"/>
        <v>2.3316062176165803E-2</v>
      </c>
      <c r="M237" s="182" t="s">
        <v>676</v>
      </c>
      <c r="N237" s="180">
        <v>43868</v>
      </c>
      <c r="O237" s="1"/>
      <c r="P237" s="1"/>
      <c r="Q237" s="1"/>
      <c r="R237" s="6" t="s">
        <v>746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1">
        <v>145</v>
      </c>
      <c r="B238" s="180">
        <v>43707</v>
      </c>
      <c r="C238" s="180"/>
      <c r="D238" s="181" t="s">
        <v>130</v>
      </c>
      <c r="E238" s="182" t="s">
        <v>585</v>
      </c>
      <c r="F238" s="182">
        <v>137.5</v>
      </c>
      <c r="G238" s="183"/>
      <c r="H238" s="183">
        <v>138.5</v>
      </c>
      <c r="I238" s="183">
        <v>190</v>
      </c>
      <c r="J238" s="184" t="s">
        <v>780</v>
      </c>
      <c r="K238" s="185">
        <f>H238-F238</f>
        <v>1</v>
      </c>
      <c r="L238" s="186">
        <f>K238/F238</f>
        <v>7.2727272727272727E-3</v>
      </c>
      <c r="M238" s="182" t="s">
        <v>676</v>
      </c>
      <c r="N238" s="180">
        <v>44432</v>
      </c>
      <c r="O238" s="1"/>
      <c r="P238" s="1"/>
      <c r="Q238" s="1"/>
      <c r="R238" s="6" t="s">
        <v>742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146</v>
      </c>
      <c r="B239" s="188">
        <v>43731</v>
      </c>
      <c r="C239" s="188"/>
      <c r="D239" s="189" t="s">
        <v>412</v>
      </c>
      <c r="E239" s="190" t="s">
        <v>585</v>
      </c>
      <c r="F239" s="190">
        <v>235</v>
      </c>
      <c r="G239" s="190"/>
      <c r="H239" s="190">
        <v>295</v>
      </c>
      <c r="I239" s="192">
        <v>296</v>
      </c>
      <c r="J239" s="162" t="s">
        <v>763</v>
      </c>
      <c r="K239" s="163">
        <f t="shared" ref="K239:K245" si="65">H239-F239</f>
        <v>60</v>
      </c>
      <c r="L239" s="164">
        <f t="shared" ref="L239:L245" si="66">K239/F239</f>
        <v>0.25531914893617019</v>
      </c>
      <c r="M239" s="159" t="s">
        <v>555</v>
      </c>
      <c r="N239" s="165">
        <v>43844</v>
      </c>
      <c r="O239" s="1"/>
      <c r="P239" s="1"/>
      <c r="Q239" s="1"/>
      <c r="R239" s="6" t="s">
        <v>746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147</v>
      </c>
      <c r="B240" s="188">
        <v>43752</v>
      </c>
      <c r="C240" s="188"/>
      <c r="D240" s="189" t="s">
        <v>764</v>
      </c>
      <c r="E240" s="190" t="s">
        <v>585</v>
      </c>
      <c r="F240" s="190">
        <v>277.5</v>
      </c>
      <c r="G240" s="190"/>
      <c r="H240" s="190">
        <v>333</v>
      </c>
      <c r="I240" s="192">
        <v>333</v>
      </c>
      <c r="J240" s="162" t="s">
        <v>765</v>
      </c>
      <c r="K240" s="163">
        <f t="shared" si="65"/>
        <v>55.5</v>
      </c>
      <c r="L240" s="164">
        <f t="shared" si="66"/>
        <v>0.2</v>
      </c>
      <c r="M240" s="159" t="s">
        <v>555</v>
      </c>
      <c r="N240" s="165">
        <v>43846</v>
      </c>
      <c r="O240" s="1"/>
      <c r="P240" s="1"/>
      <c r="Q240" s="1"/>
      <c r="R240" s="6" t="s">
        <v>742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148</v>
      </c>
      <c r="B241" s="188">
        <v>43752</v>
      </c>
      <c r="C241" s="188"/>
      <c r="D241" s="189" t="s">
        <v>766</v>
      </c>
      <c r="E241" s="190" t="s">
        <v>585</v>
      </c>
      <c r="F241" s="190">
        <v>930</v>
      </c>
      <c r="G241" s="190"/>
      <c r="H241" s="190">
        <v>1165</v>
      </c>
      <c r="I241" s="192">
        <v>1200</v>
      </c>
      <c r="J241" s="162" t="s">
        <v>767</v>
      </c>
      <c r="K241" s="163">
        <f t="shared" si="65"/>
        <v>235</v>
      </c>
      <c r="L241" s="164">
        <f t="shared" si="66"/>
        <v>0.25268817204301075</v>
      </c>
      <c r="M241" s="159" t="s">
        <v>555</v>
      </c>
      <c r="N241" s="165">
        <v>43847</v>
      </c>
      <c r="O241" s="1"/>
      <c r="P241" s="1"/>
      <c r="Q241" s="1"/>
      <c r="R241" s="6" t="s">
        <v>746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149</v>
      </c>
      <c r="B242" s="188">
        <v>43753</v>
      </c>
      <c r="C242" s="188"/>
      <c r="D242" s="189" t="s">
        <v>768</v>
      </c>
      <c r="E242" s="190" t="s">
        <v>585</v>
      </c>
      <c r="F242" s="160">
        <v>111</v>
      </c>
      <c r="G242" s="190"/>
      <c r="H242" s="190">
        <v>141</v>
      </c>
      <c r="I242" s="192">
        <v>141</v>
      </c>
      <c r="J242" s="162" t="s">
        <v>570</v>
      </c>
      <c r="K242" s="163">
        <f t="shared" si="65"/>
        <v>30</v>
      </c>
      <c r="L242" s="164">
        <f t="shared" si="66"/>
        <v>0.27027027027027029</v>
      </c>
      <c r="M242" s="159" t="s">
        <v>555</v>
      </c>
      <c r="N242" s="165">
        <v>44328</v>
      </c>
      <c r="O242" s="1"/>
      <c r="P242" s="1"/>
      <c r="Q242" s="1"/>
      <c r="R242" s="6" t="s">
        <v>746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150</v>
      </c>
      <c r="B243" s="188">
        <v>43753</v>
      </c>
      <c r="C243" s="188"/>
      <c r="D243" s="189" t="s">
        <v>769</v>
      </c>
      <c r="E243" s="190" t="s">
        <v>585</v>
      </c>
      <c r="F243" s="160">
        <v>296</v>
      </c>
      <c r="G243" s="190"/>
      <c r="H243" s="190">
        <v>370</v>
      </c>
      <c r="I243" s="192">
        <v>370</v>
      </c>
      <c r="J243" s="162" t="s">
        <v>643</v>
      </c>
      <c r="K243" s="163">
        <f t="shared" si="65"/>
        <v>74</v>
      </c>
      <c r="L243" s="164">
        <f t="shared" si="66"/>
        <v>0.25</v>
      </c>
      <c r="M243" s="159" t="s">
        <v>555</v>
      </c>
      <c r="N243" s="165">
        <v>43853</v>
      </c>
      <c r="O243" s="1"/>
      <c r="P243" s="1"/>
      <c r="Q243" s="1"/>
      <c r="R243" s="6" t="s">
        <v>746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151</v>
      </c>
      <c r="B244" s="188">
        <v>43754</v>
      </c>
      <c r="C244" s="188"/>
      <c r="D244" s="189" t="s">
        <v>770</v>
      </c>
      <c r="E244" s="190" t="s">
        <v>585</v>
      </c>
      <c r="F244" s="160">
        <v>300</v>
      </c>
      <c r="G244" s="190"/>
      <c r="H244" s="190">
        <v>382.5</v>
      </c>
      <c r="I244" s="192">
        <v>344</v>
      </c>
      <c r="J244" s="162" t="s">
        <v>817</v>
      </c>
      <c r="K244" s="163">
        <f t="shared" si="65"/>
        <v>82.5</v>
      </c>
      <c r="L244" s="164">
        <f t="shared" si="66"/>
        <v>0.27500000000000002</v>
      </c>
      <c r="M244" s="159" t="s">
        <v>555</v>
      </c>
      <c r="N244" s="165">
        <v>44238</v>
      </c>
      <c r="O244" s="1"/>
      <c r="P244" s="1"/>
      <c r="Q244" s="1"/>
      <c r="R244" s="6" t="s">
        <v>746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152</v>
      </c>
      <c r="B245" s="188">
        <v>43832</v>
      </c>
      <c r="C245" s="188"/>
      <c r="D245" s="189" t="s">
        <v>771</v>
      </c>
      <c r="E245" s="190" t="s">
        <v>585</v>
      </c>
      <c r="F245" s="160">
        <v>495</v>
      </c>
      <c r="G245" s="190"/>
      <c r="H245" s="190">
        <v>595</v>
      </c>
      <c r="I245" s="192">
        <v>590</v>
      </c>
      <c r="J245" s="162" t="s">
        <v>816</v>
      </c>
      <c r="K245" s="163">
        <f t="shared" si="65"/>
        <v>100</v>
      </c>
      <c r="L245" s="164">
        <f t="shared" si="66"/>
        <v>0.20202020202020202</v>
      </c>
      <c r="M245" s="159" t="s">
        <v>555</v>
      </c>
      <c r="N245" s="165">
        <v>44589</v>
      </c>
      <c r="O245" s="1"/>
      <c r="P245" s="1"/>
      <c r="Q245" s="1"/>
      <c r="R245" s="6" t="s">
        <v>746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153</v>
      </c>
      <c r="B246" s="188">
        <v>43966</v>
      </c>
      <c r="C246" s="188"/>
      <c r="D246" s="189" t="s">
        <v>71</v>
      </c>
      <c r="E246" s="190" t="s">
        <v>585</v>
      </c>
      <c r="F246" s="160">
        <v>67.5</v>
      </c>
      <c r="G246" s="190"/>
      <c r="H246" s="190">
        <v>86</v>
      </c>
      <c r="I246" s="192">
        <v>86</v>
      </c>
      <c r="J246" s="162" t="s">
        <v>772</v>
      </c>
      <c r="K246" s="163">
        <f t="shared" ref="K246:K254" si="67">H246-F246</f>
        <v>18.5</v>
      </c>
      <c r="L246" s="164">
        <f t="shared" ref="L246:L254" si="68">K246/F246</f>
        <v>0.27407407407407408</v>
      </c>
      <c r="M246" s="159" t="s">
        <v>555</v>
      </c>
      <c r="N246" s="165">
        <v>44008</v>
      </c>
      <c r="O246" s="1"/>
      <c r="P246" s="1"/>
      <c r="Q246" s="1"/>
      <c r="R246" s="6" t="s">
        <v>746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154</v>
      </c>
      <c r="B247" s="188">
        <v>44035</v>
      </c>
      <c r="C247" s="188"/>
      <c r="D247" s="189" t="s">
        <v>456</v>
      </c>
      <c r="E247" s="190" t="s">
        <v>585</v>
      </c>
      <c r="F247" s="160">
        <v>231</v>
      </c>
      <c r="G247" s="190"/>
      <c r="H247" s="190">
        <v>281</v>
      </c>
      <c r="I247" s="192">
        <v>281</v>
      </c>
      <c r="J247" s="162" t="s">
        <v>643</v>
      </c>
      <c r="K247" s="163">
        <f t="shared" si="67"/>
        <v>50</v>
      </c>
      <c r="L247" s="164">
        <f t="shared" si="68"/>
        <v>0.21645021645021645</v>
      </c>
      <c r="M247" s="159" t="s">
        <v>555</v>
      </c>
      <c r="N247" s="165">
        <v>44358</v>
      </c>
      <c r="O247" s="1"/>
      <c r="P247" s="1"/>
      <c r="Q247" s="1"/>
      <c r="R247" s="6" t="s">
        <v>746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155</v>
      </c>
      <c r="B248" s="188">
        <v>44092</v>
      </c>
      <c r="C248" s="188"/>
      <c r="D248" s="189" t="s">
        <v>394</v>
      </c>
      <c r="E248" s="190" t="s">
        <v>585</v>
      </c>
      <c r="F248" s="190">
        <v>206</v>
      </c>
      <c r="G248" s="190"/>
      <c r="H248" s="190">
        <v>248</v>
      </c>
      <c r="I248" s="192">
        <v>248</v>
      </c>
      <c r="J248" s="162" t="s">
        <v>643</v>
      </c>
      <c r="K248" s="163">
        <f t="shared" si="67"/>
        <v>42</v>
      </c>
      <c r="L248" s="164">
        <f t="shared" si="68"/>
        <v>0.20388349514563106</v>
      </c>
      <c r="M248" s="159" t="s">
        <v>555</v>
      </c>
      <c r="N248" s="165">
        <v>44214</v>
      </c>
      <c r="O248" s="1"/>
      <c r="P248" s="1"/>
      <c r="Q248" s="1"/>
      <c r="R248" s="6" t="s">
        <v>746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156</v>
      </c>
      <c r="B249" s="188">
        <v>44140</v>
      </c>
      <c r="C249" s="188"/>
      <c r="D249" s="189" t="s">
        <v>394</v>
      </c>
      <c r="E249" s="190" t="s">
        <v>585</v>
      </c>
      <c r="F249" s="190">
        <v>182.5</v>
      </c>
      <c r="G249" s="190"/>
      <c r="H249" s="190">
        <v>248</v>
      </c>
      <c r="I249" s="192">
        <v>248</v>
      </c>
      <c r="J249" s="162" t="s">
        <v>643</v>
      </c>
      <c r="K249" s="163">
        <f t="shared" si="67"/>
        <v>65.5</v>
      </c>
      <c r="L249" s="164">
        <f t="shared" si="68"/>
        <v>0.35890410958904112</v>
      </c>
      <c r="M249" s="159" t="s">
        <v>555</v>
      </c>
      <c r="N249" s="165">
        <v>44214</v>
      </c>
      <c r="O249" s="1"/>
      <c r="P249" s="1"/>
      <c r="Q249" s="1"/>
      <c r="R249" s="6" t="s">
        <v>746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157</v>
      </c>
      <c r="B250" s="188">
        <v>44140</v>
      </c>
      <c r="C250" s="188"/>
      <c r="D250" s="189" t="s">
        <v>318</v>
      </c>
      <c r="E250" s="190" t="s">
        <v>585</v>
      </c>
      <c r="F250" s="190">
        <v>247.5</v>
      </c>
      <c r="G250" s="190"/>
      <c r="H250" s="190">
        <v>320</v>
      </c>
      <c r="I250" s="192">
        <v>320</v>
      </c>
      <c r="J250" s="162" t="s">
        <v>643</v>
      </c>
      <c r="K250" s="163">
        <f t="shared" si="67"/>
        <v>72.5</v>
      </c>
      <c r="L250" s="164">
        <f t="shared" si="68"/>
        <v>0.29292929292929293</v>
      </c>
      <c r="M250" s="159" t="s">
        <v>555</v>
      </c>
      <c r="N250" s="165">
        <v>44323</v>
      </c>
      <c r="O250" s="1"/>
      <c r="P250" s="1"/>
      <c r="Q250" s="1"/>
      <c r="R250" s="6" t="s">
        <v>746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158</v>
      </c>
      <c r="B251" s="188">
        <v>44140</v>
      </c>
      <c r="C251" s="188"/>
      <c r="D251" s="189" t="s">
        <v>270</v>
      </c>
      <c r="E251" s="190" t="s">
        <v>585</v>
      </c>
      <c r="F251" s="160">
        <v>925</v>
      </c>
      <c r="G251" s="190"/>
      <c r="H251" s="190">
        <v>1095</v>
      </c>
      <c r="I251" s="192">
        <v>1093</v>
      </c>
      <c r="J251" s="162" t="s">
        <v>773</v>
      </c>
      <c r="K251" s="163">
        <f t="shared" si="67"/>
        <v>170</v>
      </c>
      <c r="L251" s="164">
        <f t="shared" si="68"/>
        <v>0.18378378378378379</v>
      </c>
      <c r="M251" s="159" t="s">
        <v>555</v>
      </c>
      <c r="N251" s="165">
        <v>44201</v>
      </c>
      <c r="O251" s="1"/>
      <c r="P251" s="1"/>
      <c r="Q251" s="1"/>
      <c r="R251" s="6" t="s">
        <v>746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159</v>
      </c>
      <c r="B252" s="188">
        <v>44140</v>
      </c>
      <c r="C252" s="188"/>
      <c r="D252" s="189" t="s">
        <v>334</v>
      </c>
      <c r="E252" s="190" t="s">
        <v>585</v>
      </c>
      <c r="F252" s="160">
        <v>332.5</v>
      </c>
      <c r="G252" s="190"/>
      <c r="H252" s="190">
        <v>393</v>
      </c>
      <c r="I252" s="192">
        <v>406</v>
      </c>
      <c r="J252" s="162" t="s">
        <v>774</v>
      </c>
      <c r="K252" s="163">
        <f t="shared" si="67"/>
        <v>60.5</v>
      </c>
      <c r="L252" s="164">
        <f t="shared" si="68"/>
        <v>0.18195488721804512</v>
      </c>
      <c r="M252" s="159" t="s">
        <v>555</v>
      </c>
      <c r="N252" s="165">
        <v>44256</v>
      </c>
      <c r="O252" s="1"/>
      <c r="P252" s="1"/>
      <c r="Q252" s="1"/>
      <c r="R252" s="6" t="s">
        <v>746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160</v>
      </c>
      <c r="B253" s="188">
        <v>44141</v>
      </c>
      <c r="C253" s="188"/>
      <c r="D253" s="189" t="s">
        <v>456</v>
      </c>
      <c r="E253" s="190" t="s">
        <v>585</v>
      </c>
      <c r="F253" s="160">
        <v>231</v>
      </c>
      <c r="G253" s="190"/>
      <c r="H253" s="190">
        <v>281</v>
      </c>
      <c r="I253" s="192">
        <v>281</v>
      </c>
      <c r="J253" s="162" t="s">
        <v>643</v>
      </c>
      <c r="K253" s="163">
        <f t="shared" si="67"/>
        <v>50</v>
      </c>
      <c r="L253" s="164">
        <f t="shared" si="68"/>
        <v>0.21645021645021645</v>
      </c>
      <c r="M253" s="159" t="s">
        <v>555</v>
      </c>
      <c r="N253" s="165">
        <v>44358</v>
      </c>
      <c r="O253" s="1"/>
      <c r="P253" s="1"/>
      <c r="Q253" s="1"/>
      <c r="R253" s="6" t="s">
        <v>746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161</v>
      </c>
      <c r="B254" s="188">
        <v>44187</v>
      </c>
      <c r="C254" s="188"/>
      <c r="D254" s="189" t="s">
        <v>431</v>
      </c>
      <c r="E254" s="190" t="s">
        <v>585</v>
      </c>
      <c r="F254" s="160">
        <v>190</v>
      </c>
      <c r="G254" s="190"/>
      <c r="H254" s="190">
        <v>239</v>
      </c>
      <c r="I254" s="192">
        <v>239</v>
      </c>
      <c r="J254" s="162" t="s">
        <v>976</v>
      </c>
      <c r="K254" s="163">
        <f t="shared" si="67"/>
        <v>49</v>
      </c>
      <c r="L254" s="164">
        <f t="shared" si="68"/>
        <v>0.25789473684210529</v>
      </c>
      <c r="M254" s="159" t="s">
        <v>555</v>
      </c>
      <c r="N254" s="165">
        <v>44844</v>
      </c>
      <c r="O254" s="1"/>
      <c r="P254" s="1"/>
      <c r="Q254" s="1"/>
      <c r="R254" s="6" t="s">
        <v>746</v>
      </c>
    </row>
    <row r="255" spans="1:26" ht="12.75" customHeight="1">
      <c r="A255" s="187">
        <v>162</v>
      </c>
      <c r="B255" s="188">
        <v>44258</v>
      </c>
      <c r="C255" s="188"/>
      <c r="D255" s="189" t="s">
        <v>771</v>
      </c>
      <c r="E255" s="190" t="s">
        <v>585</v>
      </c>
      <c r="F255" s="160">
        <v>495</v>
      </c>
      <c r="G255" s="190"/>
      <c r="H255" s="190">
        <v>595</v>
      </c>
      <c r="I255" s="192">
        <v>590</v>
      </c>
      <c r="J255" s="162" t="s">
        <v>816</v>
      </c>
      <c r="K255" s="163">
        <f t="shared" ref="K255:K262" si="69">H255-F255</f>
        <v>100</v>
      </c>
      <c r="L255" s="164">
        <f t="shared" ref="L255:L262" si="70">K255/F255</f>
        <v>0.20202020202020202</v>
      </c>
      <c r="M255" s="159" t="s">
        <v>555</v>
      </c>
      <c r="N255" s="165">
        <v>44589</v>
      </c>
      <c r="O255" s="1"/>
      <c r="P255" s="1"/>
      <c r="R255" s="6" t="s">
        <v>746</v>
      </c>
    </row>
    <row r="256" spans="1:26" ht="12.75" customHeight="1">
      <c r="A256" s="187">
        <v>163</v>
      </c>
      <c r="B256" s="188">
        <v>44274</v>
      </c>
      <c r="C256" s="188"/>
      <c r="D256" s="189" t="s">
        <v>334</v>
      </c>
      <c r="E256" s="190" t="s">
        <v>585</v>
      </c>
      <c r="F256" s="160">
        <v>355</v>
      </c>
      <c r="G256" s="190"/>
      <c r="H256" s="190">
        <v>422.5</v>
      </c>
      <c r="I256" s="192">
        <v>420</v>
      </c>
      <c r="J256" s="162" t="s">
        <v>775</v>
      </c>
      <c r="K256" s="163">
        <f t="shared" si="69"/>
        <v>67.5</v>
      </c>
      <c r="L256" s="164">
        <f t="shared" si="70"/>
        <v>0.19014084507042253</v>
      </c>
      <c r="M256" s="159" t="s">
        <v>555</v>
      </c>
      <c r="N256" s="165">
        <v>44361</v>
      </c>
      <c r="O256" s="1"/>
      <c r="R256" s="205" t="s">
        <v>746</v>
      </c>
      <c r="S256" s="1"/>
      <c r="T256" s="1"/>
      <c r="U256" s="1"/>
      <c r="V256" s="1"/>
      <c r="W256" s="1"/>
      <c r="X256" s="1"/>
      <c r="Y256" s="1"/>
      <c r="Z256" s="1"/>
    </row>
    <row r="257" spans="1:18" ht="12.75" customHeight="1">
      <c r="A257" s="187">
        <v>164</v>
      </c>
      <c r="B257" s="188">
        <v>44295</v>
      </c>
      <c r="C257" s="188"/>
      <c r="D257" s="189" t="s">
        <v>776</v>
      </c>
      <c r="E257" s="190" t="s">
        <v>585</v>
      </c>
      <c r="F257" s="160">
        <v>555</v>
      </c>
      <c r="G257" s="190"/>
      <c r="H257" s="190">
        <v>663</v>
      </c>
      <c r="I257" s="192">
        <v>663</v>
      </c>
      <c r="J257" s="162" t="s">
        <v>777</v>
      </c>
      <c r="K257" s="163">
        <f t="shared" si="69"/>
        <v>108</v>
      </c>
      <c r="L257" s="164">
        <f t="shared" si="70"/>
        <v>0.19459459459459461</v>
      </c>
      <c r="M257" s="159" t="s">
        <v>555</v>
      </c>
      <c r="N257" s="165">
        <v>44321</v>
      </c>
      <c r="O257" s="1"/>
      <c r="P257" s="1"/>
      <c r="Q257" s="1"/>
      <c r="R257" s="205" t="s">
        <v>746</v>
      </c>
    </row>
    <row r="258" spans="1:18" ht="12.75" customHeight="1">
      <c r="A258" s="187">
        <v>165</v>
      </c>
      <c r="B258" s="188">
        <v>44308</v>
      </c>
      <c r="C258" s="188"/>
      <c r="D258" s="189" t="s">
        <v>364</v>
      </c>
      <c r="E258" s="190" t="s">
        <v>585</v>
      </c>
      <c r="F258" s="160">
        <v>126.5</v>
      </c>
      <c r="G258" s="190"/>
      <c r="H258" s="190">
        <v>155</v>
      </c>
      <c r="I258" s="192">
        <v>155</v>
      </c>
      <c r="J258" s="162" t="s">
        <v>643</v>
      </c>
      <c r="K258" s="163">
        <f t="shared" si="69"/>
        <v>28.5</v>
      </c>
      <c r="L258" s="164">
        <f t="shared" si="70"/>
        <v>0.22529644268774704</v>
      </c>
      <c r="M258" s="159" t="s">
        <v>555</v>
      </c>
      <c r="N258" s="165">
        <v>44362</v>
      </c>
      <c r="O258" s="1"/>
      <c r="R258" s="205" t="s">
        <v>746</v>
      </c>
    </row>
    <row r="259" spans="1:18" ht="12.75" customHeight="1">
      <c r="A259" s="234">
        <v>166</v>
      </c>
      <c r="B259" s="235">
        <v>44368</v>
      </c>
      <c r="C259" s="235"/>
      <c r="D259" s="236" t="s">
        <v>382</v>
      </c>
      <c r="E259" s="237" t="s">
        <v>585</v>
      </c>
      <c r="F259" s="238">
        <v>287.5</v>
      </c>
      <c r="G259" s="237"/>
      <c r="H259" s="237">
        <v>245</v>
      </c>
      <c r="I259" s="239">
        <v>344</v>
      </c>
      <c r="J259" s="172" t="s">
        <v>811</v>
      </c>
      <c r="K259" s="173">
        <f t="shared" si="69"/>
        <v>-42.5</v>
      </c>
      <c r="L259" s="174">
        <f t="shared" si="70"/>
        <v>-0.14782608695652175</v>
      </c>
      <c r="M259" s="170" t="s">
        <v>567</v>
      </c>
      <c r="N259" s="167">
        <v>44508</v>
      </c>
      <c r="O259" s="1"/>
      <c r="R259" s="205" t="s">
        <v>746</v>
      </c>
    </row>
    <row r="260" spans="1:18" ht="12.75" customHeight="1">
      <c r="A260" s="187">
        <v>167</v>
      </c>
      <c r="B260" s="188">
        <v>44368</v>
      </c>
      <c r="C260" s="188"/>
      <c r="D260" s="189" t="s">
        <v>456</v>
      </c>
      <c r="E260" s="190" t="s">
        <v>585</v>
      </c>
      <c r="F260" s="160">
        <v>241</v>
      </c>
      <c r="G260" s="190"/>
      <c r="H260" s="190">
        <v>298</v>
      </c>
      <c r="I260" s="192">
        <v>320</v>
      </c>
      <c r="J260" s="162" t="s">
        <v>643</v>
      </c>
      <c r="K260" s="163">
        <f t="shared" si="69"/>
        <v>57</v>
      </c>
      <c r="L260" s="164">
        <f t="shared" si="70"/>
        <v>0.23651452282157676</v>
      </c>
      <c r="M260" s="159" t="s">
        <v>555</v>
      </c>
      <c r="N260" s="165">
        <v>44802</v>
      </c>
      <c r="O260" s="41"/>
      <c r="R260" s="205" t="s">
        <v>746</v>
      </c>
    </row>
    <row r="261" spans="1:18" ht="12.75" customHeight="1">
      <c r="A261" s="187">
        <v>168</v>
      </c>
      <c r="B261" s="188">
        <v>44406</v>
      </c>
      <c r="C261" s="188"/>
      <c r="D261" s="189" t="s">
        <v>364</v>
      </c>
      <c r="E261" s="190" t="s">
        <v>585</v>
      </c>
      <c r="F261" s="160">
        <v>162.5</v>
      </c>
      <c r="G261" s="190"/>
      <c r="H261" s="190">
        <v>200</v>
      </c>
      <c r="I261" s="192">
        <v>200</v>
      </c>
      <c r="J261" s="162" t="s">
        <v>643</v>
      </c>
      <c r="K261" s="163">
        <f t="shared" si="69"/>
        <v>37.5</v>
      </c>
      <c r="L261" s="164">
        <f t="shared" si="70"/>
        <v>0.23076923076923078</v>
      </c>
      <c r="M261" s="159" t="s">
        <v>555</v>
      </c>
      <c r="N261" s="165">
        <v>44802</v>
      </c>
      <c r="O261" s="1"/>
      <c r="R261" s="205" t="s">
        <v>746</v>
      </c>
    </row>
    <row r="262" spans="1:18" ht="12.75" customHeight="1">
      <c r="A262" s="187">
        <v>169</v>
      </c>
      <c r="B262" s="188">
        <v>44462</v>
      </c>
      <c r="C262" s="188"/>
      <c r="D262" s="189" t="s">
        <v>782</v>
      </c>
      <c r="E262" s="190" t="s">
        <v>585</v>
      </c>
      <c r="F262" s="160">
        <v>1235</v>
      </c>
      <c r="G262" s="190"/>
      <c r="H262" s="190">
        <v>1505</v>
      </c>
      <c r="I262" s="192">
        <v>1500</v>
      </c>
      <c r="J262" s="162" t="s">
        <v>643</v>
      </c>
      <c r="K262" s="163">
        <f t="shared" si="69"/>
        <v>270</v>
      </c>
      <c r="L262" s="164">
        <f t="shared" si="70"/>
        <v>0.21862348178137653</v>
      </c>
      <c r="M262" s="159" t="s">
        <v>555</v>
      </c>
      <c r="N262" s="165">
        <v>44564</v>
      </c>
      <c r="O262" s="1"/>
      <c r="R262" s="205" t="s">
        <v>746</v>
      </c>
    </row>
    <row r="263" spans="1:18" ht="12.75" customHeight="1">
      <c r="A263" s="218">
        <v>170</v>
      </c>
      <c r="B263" s="219">
        <v>44480</v>
      </c>
      <c r="C263" s="219"/>
      <c r="D263" s="220" t="s">
        <v>784</v>
      </c>
      <c r="E263" s="221" t="s">
        <v>585</v>
      </c>
      <c r="F263" s="222" t="s">
        <v>788</v>
      </c>
      <c r="G263" s="221"/>
      <c r="H263" s="221"/>
      <c r="I263" s="221">
        <v>145</v>
      </c>
      <c r="J263" s="223" t="s">
        <v>558</v>
      </c>
      <c r="K263" s="218"/>
      <c r="L263" s="219"/>
      <c r="M263" s="219"/>
      <c r="N263" s="220"/>
      <c r="O263" s="41"/>
      <c r="R263" s="205" t="s">
        <v>746</v>
      </c>
    </row>
    <row r="264" spans="1:18" ht="12.75" customHeight="1">
      <c r="A264" s="224">
        <v>171</v>
      </c>
      <c r="B264" s="225">
        <v>44481</v>
      </c>
      <c r="C264" s="225"/>
      <c r="D264" s="226" t="s">
        <v>259</v>
      </c>
      <c r="E264" s="227" t="s">
        <v>585</v>
      </c>
      <c r="F264" s="228" t="s">
        <v>786</v>
      </c>
      <c r="G264" s="227"/>
      <c r="H264" s="227"/>
      <c r="I264" s="227">
        <v>380</v>
      </c>
      <c r="J264" s="229" t="s">
        <v>558</v>
      </c>
      <c r="K264" s="224"/>
      <c r="L264" s="225"/>
      <c r="M264" s="225"/>
      <c r="N264" s="226"/>
      <c r="O264" s="41"/>
      <c r="R264" s="205" t="s">
        <v>746</v>
      </c>
    </row>
    <row r="265" spans="1:18" ht="12.75" customHeight="1">
      <c r="A265" s="224">
        <v>172</v>
      </c>
      <c r="B265" s="225">
        <v>44481</v>
      </c>
      <c r="C265" s="225"/>
      <c r="D265" s="226" t="s">
        <v>389</v>
      </c>
      <c r="E265" s="227" t="s">
        <v>585</v>
      </c>
      <c r="F265" s="228" t="s">
        <v>787</v>
      </c>
      <c r="G265" s="227"/>
      <c r="H265" s="227"/>
      <c r="I265" s="227">
        <v>56</v>
      </c>
      <c r="J265" s="229" t="s">
        <v>558</v>
      </c>
      <c r="K265" s="224"/>
      <c r="L265" s="225"/>
      <c r="M265" s="225"/>
      <c r="N265" s="226"/>
      <c r="O265" s="41"/>
      <c r="R265" s="205"/>
    </row>
    <row r="266" spans="1:18" ht="12.75" customHeight="1">
      <c r="A266" s="187">
        <v>173</v>
      </c>
      <c r="B266" s="188">
        <v>44551</v>
      </c>
      <c r="C266" s="188"/>
      <c r="D266" s="189" t="s">
        <v>118</v>
      </c>
      <c r="E266" s="190" t="s">
        <v>585</v>
      </c>
      <c r="F266" s="160">
        <v>2300</v>
      </c>
      <c r="G266" s="190"/>
      <c r="H266" s="190">
        <f>(2820+2200)/2</f>
        <v>2510</v>
      </c>
      <c r="I266" s="192">
        <v>3000</v>
      </c>
      <c r="J266" s="162" t="s">
        <v>824</v>
      </c>
      <c r="K266" s="163">
        <f>H266-F266</f>
        <v>210</v>
      </c>
      <c r="L266" s="164">
        <f>K266/F266</f>
        <v>9.1304347826086957E-2</v>
      </c>
      <c r="M266" s="159" t="s">
        <v>555</v>
      </c>
      <c r="N266" s="165">
        <v>44649</v>
      </c>
      <c r="O266" s="1"/>
      <c r="R266" s="205"/>
    </row>
    <row r="267" spans="1:18" ht="12.75" customHeight="1">
      <c r="A267" s="230">
        <v>174</v>
      </c>
      <c r="B267" s="225">
        <v>44606</v>
      </c>
      <c r="C267" s="230"/>
      <c r="D267" s="230" t="s">
        <v>410</v>
      </c>
      <c r="E267" s="227" t="s">
        <v>585</v>
      </c>
      <c r="F267" s="227" t="s">
        <v>819</v>
      </c>
      <c r="G267" s="227"/>
      <c r="H267" s="227"/>
      <c r="I267" s="227">
        <v>764</v>
      </c>
      <c r="J267" s="227" t="s">
        <v>558</v>
      </c>
      <c r="K267" s="227"/>
      <c r="L267" s="227"/>
      <c r="M267" s="227"/>
      <c r="N267" s="230"/>
      <c r="O267" s="41"/>
      <c r="R267" s="205"/>
    </row>
    <row r="268" spans="1:18" ht="12.75" customHeight="1">
      <c r="A268" s="187">
        <v>175</v>
      </c>
      <c r="B268" s="188">
        <v>44613</v>
      </c>
      <c r="C268" s="188"/>
      <c r="D268" s="189" t="s">
        <v>782</v>
      </c>
      <c r="E268" s="190" t="s">
        <v>585</v>
      </c>
      <c r="F268" s="160">
        <v>1255</v>
      </c>
      <c r="G268" s="190"/>
      <c r="H268" s="190">
        <v>1515</v>
      </c>
      <c r="I268" s="192">
        <v>1510</v>
      </c>
      <c r="J268" s="162" t="s">
        <v>643</v>
      </c>
      <c r="K268" s="163">
        <f>H268-F268</f>
        <v>260</v>
      </c>
      <c r="L268" s="164">
        <f>K268/F268</f>
        <v>0.20717131474103587</v>
      </c>
      <c r="M268" s="159" t="s">
        <v>555</v>
      </c>
      <c r="N268" s="165">
        <v>44834</v>
      </c>
      <c r="O268" s="41"/>
      <c r="R268" s="205"/>
    </row>
    <row r="269" spans="1:18" ht="12.75" customHeight="1">
      <c r="A269">
        <v>176</v>
      </c>
      <c r="B269" s="225">
        <v>44670</v>
      </c>
      <c r="C269" s="225"/>
      <c r="D269" s="230" t="s">
        <v>519</v>
      </c>
      <c r="E269" s="276" t="s">
        <v>585</v>
      </c>
      <c r="F269" s="227" t="s">
        <v>826</v>
      </c>
      <c r="G269" s="227"/>
      <c r="H269" s="227"/>
      <c r="I269" s="227">
        <v>553</v>
      </c>
      <c r="J269" s="227" t="s">
        <v>558</v>
      </c>
      <c r="K269" s="227"/>
      <c r="L269" s="227"/>
      <c r="M269" s="227"/>
      <c r="N269" s="227"/>
      <c r="O269" s="41"/>
      <c r="R269" s="205"/>
    </row>
    <row r="270" spans="1:18" ht="12.75" customHeight="1">
      <c r="A270" s="187">
        <v>177</v>
      </c>
      <c r="B270" s="188">
        <v>44746</v>
      </c>
      <c r="C270" s="188"/>
      <c r="D270" s="189" t="s">
        <v>861</v>
      </c>
      <c r="E270" s="190" t="s">
        <v>585</v>
      </c>
      <c r="F270" s="160">
        <v>207.5</v>
      </c>
      <c r="G270" s="190"/>
      <c r="H270" s="190">
        <v>254</v>
      </c>
      <c r="I270" s="192">
        <v>254</v>
      </c>
      <c r="J270" s="162" t="s">
        <v>643</v>
      </c>
      <c r="K270" s="163">
        <f>H270-F270</f>
        <v>46.5</v>
      </c>
      <c r="L270" s="164">
        <f>K270/F270</f>
        <v>0.22409638554216868</v>
      </c>
      <c r="M270" s="159" t="s">
        <v>555</v>
      </c>
      <c r="N270" s="165">
        <v>44792</v>
      </c>
      <c r="O270" s="1"/>
      <c r="R270" s="205"/>
    </row>
    <row r="271" spans="1:18" ht="12.75" customHeight="1">
      <c r="A271" s="187">
        <v>178</v>
      </c>
      <c r="B271" s="188">
        <v>44775</v>
      </c>
      <c r="C271" s="188"/>
      <c r="D271" s="189" t="s">
        <v>458</v>
      </c>
      <c r="E271" s="190" t="s">
        <v>585</v>
      </c>
      <c r="F271" s="160">
        <v>31.25</v>
      </c>
      <c r="G271" s="190"/>
      <c r="H271" s="190">
        <v>38.75</v>
      </c>
      <c r="I271" s="192">
        <v>38</v>
      </c>
      <c r="J271" s="162" t="s">
        <v>643</v>
      </c>
      <c r="K271" s="163">
        <f t="shared" ref="K271" si="71">H271-F271</f>
        <v>7.5</v>
      </c>
      <c r="L271" s="164">
        <f t="shared" ref="L271" si="72">K271/F271</f>
        <v>0.24</v>
      </c>
      <c r="M271" s="159" t="s">
        <v>555</v>
      </c>
      <c r="N271" s="165">
        <v>44844</v>
      </c>
      <c r="O271" s="41"/>
      <c r="R271" s="54"/>
    </row>
    <row r="272" spans="1:18" ht="12.75" customHeight="1">
      <c r="A272" s="224">
        <v>179</v>
      </c>
      <c r="B272" s="225">
        <v>44841</v>
      </c>
      <c r="C272" s="230"/>
      <c r="D272" s="309" t="s">
        <v>949</v>
      </c>
      <c r="E272" s="308" t="s">
        <v>585</v>
      </c>
      <c r="F272" s="227" t="s">
        <v>950</v>
      </c>
      <c r="G272" s="227"/>
      <c r="H272" s="227"/>
      <c r="I272" s="227">
        <v>840</v>
      </c>
      <c r="J272" s="227" t="s">
        <v>558</v>
      </c>
      <c r="K272" s="227"/>
      <c r="L272" s="227"/>
      <c r="M272" s="227"/>
      <c r="N272" s="227"/>
      <c r="O272" s="41"/>
      <c r="R272" s="54"/>
    </row>
    <row r="273" spans="1:18" ht="12.75" customHeight="1">
      <c r="A273" s="224">
        <v>180</v>
      </c>
      <c r="B273" s="225">
        <v>44844</v>
      </c>
      <c r="C273" s="230"/>
      <c r="D273" s="309" t="s">
        <v>412</v>
      </c>
      <c r="E273" s="308" t="s">
        <v>585</v>
      </c>
      <c r="F273" s="227" t="s">
        <v>997</v>
      </c>
      <c r="G273" s="227"/>
      <c r="H273" s="227"/>
      <c r="I273" s="227">
        <v>291</v>
      </c>
      <c r="J273" s="227" t="s">
        <v>558</v>
      </c>
      <c r="K273" s="227"/>
      <c r="L273" s="227"/>
      <c r="M273" s="227"/>
      <c r="N273" s="227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B277" s="206" t="s">
        <v>778</v>
      </c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207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A282" s="207"/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A283" s="53"/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</sheetData>
  <autoFilter ref="R1:R279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2022-10-11T02:29:39Z</dcterms:modified>
</cp:coreProperties>
</file>